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K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B73" i="51" s="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N73" i="51"/>
  <c r="M73" i="51"/>
  <c r="L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G73" i="50" s="1"/>
  <c r="F76" i="50"/>
  <c r="E76" i="50"/>
  <c r="D76" i="50"/>
  <c r="C76" i="50"/>
  <c r="B76" i="50"/>
  <c r="Y75" i="50"/>
  <c r="X75" i="50"/>
  <c r="W75" i="50"/>
  <c r="V75" i="50"/>
  <c r="V73" i="50" s="1"/>
  <c r="U75" i="50"/>
  <c r="T75" i="50"/>
  <c r="S75" i="50"/>
  <c r="R75" i="50"/>
  <c r="Q75" i="50"/>
  <c r="P75" i="50"/>
  <c r="P73" i="50" s="1"/>
  <c r="O75" i="50"/>
  <c r="N75" i="50"/>
  <c r="N73" i="50" s="1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B75" i="50"/>
  <c r="Y74" i="50"/>
  <c r="Y73" i="50" s="1"/>
  <c r="X74" i="50"/>
  <c r="X73" i="50" s="1"/>
  <c r="W74" i="50"/>
  <c r="V74" i="50"/>
  <c r="U74" i="50"/>
  <c r="T74" i="50"/>
  <c r="T73" i="50" s="1"/>
  <c r="S74" i="50"/>
  <c r="S73" i="50" s="1"/>
  <c r="R74" i="50"/>
  <c r="R73" i="50" s="1"/>
  <c r="Q74" i="50"/>
  <c r="P74" i="50"/>
  <c r="O74" i="50"/>
  <c r="N74" i="50"/>
  <c r="M74" i="50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C74" i="50"/>
  <c r="C73" i="50" s="1"/>
  <c r="B74" i="50"/>
  <c r="B73" i="50" s="1"/>
  <c r="W73" i="50"/>
  <c r="U73" i="50"/>
  <c r="Q73" i="50"/>
  <c r="O73" i="50"/>
  <c r="M73" i="50"/>
  <c r="I73" i="50"/>
  <c r="H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X73" i="49" s="1"/>
  <c r="W75" i="49"/>
  <c r="V75" i="49"/>
  <c r="U75" i="49"/>
  <c r="T75" i="49"/>
  <c r="S75" i="49"/>
  <c r="S73" i="49" s="1"/>
  <c r="R75" i="49"/>
  <c r="R73" i="49" s="1"/>
  <c r="Q75" i="49"/>
  <c r="Q73" i="49" s="1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W74" i="49"/>
  <c r="W73" i="49" s="1"/>
  <c r="V74" i="49"/>
  <c r="V73" i="49" s="1"/>
  <c r="U74" i="49"/>
  <c r="U73" i="49" s="1"/>
  <c r="T74" i="49"/>
  <c r="T73" i="49" s="1"/>
  <c r="S74" i="49"/>
  <c r="R74" i="49"/>
  <c r="Q74" i="49"/>
  <c r="P74" i="49"/>
  <c r="P73" i="49" s="1"/>
  <c r="O74" i="49"/>
  <c r="O73" i="49" s="1"/>
  <c r="N74" i="49"/>
  <c r="N73" i="49" s="1"/>
  <c r="M74" i="49"/>
  <c r="M73" i="49" s="1"/>
  <c r="L74" i="49"/>
  <c r="K74" i="49"/>
  <c r="K73" i="49" s="1"/>
  <c r="J74" i="49"/>
  <c r="I74" i="49"/>
  <c r="H74" i="49"/>
  <c r="G74" i="49"/>
  <c r="F74" i="49"/>
  <c r="E74" i="49"/>
  <c r="D74" i="49"/>
  <c r="C74" i="49"/>
  <c r="B74" i="49"/>
  <c r="L73" i="49"/>
  <c r="J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R52" i="47" s="1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H60" i="47"/>
  <c r="G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X52" i="47" s="1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G52" i="47" s="1"/>
  <c r="F54" i="47"/>
  <c r="F52" i="47" s="1"/>
  <c r="E54" i="47"/>
  <c r="E52" i="47" s="1"/>
  <c r="D54" i="47"/>
  <c r="C54" i="47"/>
  <c r="B54" i="47"/>
  <c r="Y53" i="47"/>
  <c r="Y52" i="47" s="1"/>
  <c r="X53" i="47"/>
  <c r="W53" i="47"/>
  <c r="W52" i="47" s="1"/>
  <c r="V53" i="47"/>
  <c r="V52" i="47" s="1"/>
  <c r="U53" i="47"/>
  <c r="U52" i="47" s="1"/>
  <c r="T53" i="47"/>
  <c r="T52" i="47" s="1"/>
  <c r="S53" i="47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F53" i="47"/>
  <c r="E53" i="47"/>
  <c r="D53" i="47"/>
  <c r="D52" i="47" s="1"/>
  <c r="C53" i="47"/>
  <c r="C52" i="47" s="1"/>
  <c r="B53" i="47"/>
  <c r="B52" i="47" s="1"/>
  <c r="S52" i="47"/>
  <c r="Q52" i="47"/>
  <c r="P52" i="47"/>
  <c r="Y28" i="47"/>
  <c r="X28" i="47"/>
  <c r="X60" i="47" s="1"/>
  <c r="W28" i="47"/>
  <c r="W60" i="47" s="1"/>
  <c r="V28" i="47"/>
  <c r="U28" i="47"/>
  <c r="T28" i="47"/>
  <c r="S28" i="47"/>
  <c r="R28" i="47"/>
  <c r="Q28" i="47"/>
  <c r="P28" i="47"/>
  <c r="P60" i="47" s="1"/>
  <c r="O28" i="47"/>
  <c r="O60" i="47" s="1"/>
  <c r="N28" i="47"/>
  <c r="M28" i="47"/>
  <c r="M77" i="47" s="1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B60" i="46"/>
  <c r="Y59" i="46"/>
  <c r="X59" i="46"/>
  <c r="W59" i="46"/>
  <c r="V59" i="46"/>
  <c r="U59" i="46"/>
  <c r="U52" i="46" s="1"/>
  <c r="T59" i="46"/>
  <c r="T52" i="46" s="1"/>
  <c r="S59" i="46"/>
  <c r="S52" i="46" s="1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W53" i="46"/>
  <c r="V53" i="46"/>
  <c r="V52" i="46" s="1"/>
  <c r="U53" i="46"/>
  <c r="T53" i="46"/>
  <c r="S53" i="46"/>
  <c r="R53" i="46"/>
  <c r="Q53" i="46"/>
  <c r="P53" i="46"/>
  <c r="O53" i="46"/>
  <c r="N53" i="46"/>
  <c r="M53" i="46"/>
  <c r="L53" i="46"/>
  <c r="L52" i="46" s="1"/>
  <c r="K53" i="46"/>
  <c r="K52" i="46" s="1"/>
  <c r="J53" i="46"/>
  <c r="I53" i="46"/>
  <c r="I52" i="46" s="1"/>
  <c r="H53" i="46"/>
  <c r="G53" i="46"/>
  <c r="F53" i="46"/>
  <c r="F52" i="46" s="1"/>
  <c r="E53" i="46"/>
  <c r="E52" i="46" s="1"/>
  <c r="D53" i="46"/>
  <c r="D52" i="46" s="1"/>
  <c r="C53" i="46"/>
  <c r="C52" i="46" s="1"/>
  <c r="B53" i="46"/>
  <c r="Q52" i="46"/>
  <c r="N52" i="46"/>
  <c r="M52" i="46"/>
  <c r="Y28" i="46"/>
  <c r="Y60" i="46" s="1"/>
  <c r="X28" i="46"/>
  <c r="X60" i="46" s="1"/>
  <c r="W28" i="46"/>
  <c r="W60" i="46" s="1"/>
  <c r="V28" i="46"/>
  <c r="V60" i="46" s="1"/>
  <c r="U28" i="46"/>
  <c r="T28" i="46"/>
  <c r="S28" i="46"/>
  <c r="S60" i="46" s="1"/>
  <c r="R28" i="46"/>
  <c r="R60" i="46" s="1"/>
  <c r="Q28" i="46"/>
  <c r="Q60" i="46" s="1"/>
  <c r="P28" i="46"/>
  <c r="P60" i="46" s="1"/>
  <c r="O28" i="46"/>
  <c r="O60" i="46" s="1"/>
  <c r="N28" i="46"/>
  <c r="N60" i="46" s="1"/>
  <c r="M28" i="46"/>
  <c r="L28" i="46"/>
  <c r="K28" i="46"/>
  <c r="J28" i="46"/>
  <c r="I28" i="46"/>
  <c r="H28" i="46"/>
  <c r="G28" i="46"/>
  <c r="G60" i="46" s="1"/>
  <c r="F28" i="46"/>
  <c r="F60" i="46" s="1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N60" i="45"/>
  <c r="M60" i="45"/>
  <c r="F60" i="45"/>
  <c r="E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Y52" i="45" s="1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C52" i="45" s="1"/>
  <c r="B54" i="45"/>
  <c r="Y53" i="45"/>
  <c r="X53" i="45"/>
  <c r="W53" i="45"/>
  <c r="V53" i="45"/>
  <c r="U53" i="45"/>
  <c r="T53" i="45"/>
  <c r="S53" i="45"/>
  <c r="S52" i="45" s="1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L53" i="45"/>
  <c r="L52" i="45" s="1"/>
  <c r="K53" i="45"/>
  <c r="K52" i="45" s="1"/>
  <c r="J53" i="45"/>
  <c r="J52" i="45" s="1"/>
  <c r="I53" i="45"/>
  <c r="I52" i="45" s="1"/>
  <c r="H53" i="45"/>
  <c r="H52" i="45" s="1"/>
  <c r="G53" i="45"/>
  <c r="G52" i="45" s="1"/>
  <c r="F53" i="45"/>
  <c r="F52" i="45" s="1"/>
  <c r="E53" i="45"/>
  <c r="D53" i="45"/>
  <c r="D52" i="45" s="1"/>
  <c r="C53" i="45"/>
  <c r="B53" i="45"/>
  <c r="B52" i="45" s="1"/>
  <c r="X52" i="45"/>
  <c r="W52" i="45"/>
  <c r="V52" i="45"/>
  <c r="T52" i="45"/>
  <c r="Y28" i="45"/>
  <c r="Y60" i="45" s="1"/>
  <c r="X28" i="45"/>
  <c r="X77" i="47" s="1"/>
  <c r="W28" i="45"/>
  <c r="W60" i="45" s="1"/>
  <c r="V28" i="45"/>
  <c r="V77" i="46" s="1"/>
  <c r="U28" i="45"/>
  <c r="U77" i="45" s="1"/>
  <c r="T28" i="45"/>
  <c r="S28" i="45"/>
  <c r="R28" i="45"/>
  <c r="R77" i="45" s="1"/>
  <c r="Q28" i="45"/>
  <c r="Q77" i="45" s="1"/>
  <c r="P28" i="45"/>
  <c r="O28" i="45"/>
  <c r="O77" i="45" s="1"/>
  <c r="N28" i="45"/>
  <c r="N77" i="46" s="1"/>
  <c r="M28" i="45"/>
  <c r="M77" i="45" s="1"/>
  <c r="L28" i="45"/>
  <c r="K28" i="45"/>
  <c r="J28" i="45"/>
  <c r="J60" i="45" s="1"/>
  <c r="I28" i="45"/>
  <c r="I77" i="45" s="1"/>
  <c r="H28" i="45"/>
  <c r="H77" i="47" s="1"/>
  <c r="G28" i="45"/>
  <c r="G77" i="45" s="1"/>
  <c r="F28" i="45"/>
  <c r="E28" i="45"/>
  <c r="E77" i="45" s="1"/>
  <c r="D28" i="45"/>
  <c r="C28" i="45"/>
  <c r="B28" i="45"/>
  <c r="B60" i="45" s="1"/>
  <c r="W38" i="44"/>
  <c r="T38" i="44"/>
  <c r="H38" i="44"/>
  <c r="E38" i="44"/>
  <c r="D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V33" i="44"/>
  <c r="V38" i="44" s="1"/>
  <c r="U33" i="44"/>
  <c r="U38" i="44" s="1"/>
  <c r="U179" i="4" s="1"/>
  <c r="T33" i="44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M179" i="4" s="1"/>
  <c r="L33" i="44"/>
  <c r="L38" i="44" s="1"/>
  <c r="L179" i="4" s="1"/>
  <c r="K33" i="44"/>
  <c r="K38" i="44" s="1"/>
  <c r="J33" i="44"/>
  <c r="J38" i="44" s="1"/>
  <c r="I33" i="44"/>
  <c r="I38" i="44" s="1"/>
  <c r="H33" i="44"/>
  <c r="G33" i="44"/>
  <c r="G38" i="44" s="1"/>
  <c r="F33" i="44"/>
  <c r="F38" i="44" s="1"/>
  <c r="E33" i="44"/>
  <c r="D33" i="44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N63" i="43" s="1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H63" i="43" s="1"/>
  <c r="G73" i="43"/>
  <c r="F73" i="43"/>
  <c r="E73" i="43"/>
  <c r="D73" i="43"/>
  <c r="C73" i="43"/>
  <c r="B73" i="43"/>
  <c r="T72" i="43"/>
  <c r="R72" i="43"/>
  <c r="Q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J63" i="43" s="1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O63" i="43" s="1"/>
  <c r="N67" i="43"/>
  <c r="M67" i="43"/>
  <c r="L67" i="43"/>
  <c r="K67" i="43"/>
  <c r="J67" i="43"/>
  <c r="I67" i="43"/>
  <c r="H67" i="43"/>
  <c r="G67" i="43"/>
  <c r="F67" i="43"/>
  <c r="F63" i="43" s="1"/>
  <c r="E67" i="43"/>
  <c r="E63" i="43" s="1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K63" i="43" s="1"/>
  <c r="J66" i="43"/>
  <c r="I66" i="43"/>
  <c r="H66" i="43"/>
  <c r="G66" i="43"/>
  <c r="F66" i="43"/>
  <c r="E66" i="43"/>
  <c r="D66" i="43"/>
  <c r="D63" i="43" s="1"/>
  <c r="C66" i="43"/>
  <c r="B66" i="43"/>
  <c r="B63" i="43" s="1"/>
  <c r="Y65" i="43"/>
  <c r="Y63" i="43" s="1"/>
  <c r="X65" i="43"/>
  <c r="W65" i="43"/>
  <c r="V65" i="43"/>
  <c r="U65" i="43"/>
  <c r="T65" i="43"/>
  <c r="S65" i="43"/>
  <c r="R65" i="43"/>
  <c r="Q65" i="43"/>
  <c r="P65" i="43"/>
  <c r="P63" i="43" s="1"/>
  <c r="O65" i="43"/>
  <c r="N65" i="43"/>
  <c r="M65" i="43"/>
  <c r="L65" i="43"/>
  <c r="K65" i="43"/>
  <c r="J65" i="43"/>
  <c r="I65" i="43"/>
  <c r="H65" i="43"/>
  <c r="G65" i="43"/>
  <c r="G63" i="43" s="1"/>
  <c r="F65" i="43"/>
  <c r="E65" i="43"/>
  <c r="D65" i="43"/>
  <c r="C65" i="43"/>
  <c r="B65" i="43"/>
  <c r="Y64" i="43"/>
  <c r="X64" i="43"/>
  <c r="X63" i="43" s="1"/>
  <c r="W64" i="43"/>
  <c r="W63" i="43" s="1"/>
  <c r="V64" i="43"/>
  <c r="V63" i="43" s="1"/>
  <c r="U64" i="43"/>
  <c r="U63" i="43" s="1"/>
  <c r="T64" i="43"/>
  <c r="T63" i="43" s="1"/>
  <c r="S64" i="43"/>
  <c r="S63" i="43" s="1"/>
  <c r="R64" i="43"/>
  <c r="R63" i="43" s="1"/>
  <c r="Q64" i="43"/>
  <c r="Q63" i="43" s="1"/>
  <c r="P64" i="43"/>
  <c r="O64" i="43"/>
  <c r="N64" i="43"/>
  <c r="M64" i="43"/>
  <c r="M63" i="43" s="1"/>
  <c r="L64" i="43"/>
  <c r="L63" i="43" s="1"/>
  <c r="K64" i="43"/>
  <c r="J64" i="43"/>
  <c r="I64" i="43"/>
  <c r="H64" i="43"/>
  <c r="G64" i="43"/>
  <c r="F64" i="43"/>
  <c r="E64" i="43"/>
  <c r="D64" i="43"/>
  <c r="C64" i="43"/>
  <c r="C63" i="43" s="1"/>
  <c r="B64" i="43"/>
  <c r="I63" i="43"/>
  <c r="Y39" i="43"/>
  <c r="Y72" i="43" s="1"/>
  <c r="X39" i="43"/>
  <c r="W39" i="43"/>
  <c r="V39" i="43"/>
  <c r="U39" i="43"/>
  <c r="T39" i="43"/>
  <c r="S39" i="43"/>
  <c r="R39" i="43"/>
  <c r="Q39" i="43"/>
  <c r="P39" i="43"/>
  <c r="P90" i="43" s="1"/>
  <c r="O39" i="43"/>
  <c r="N39" i="43"/>
  <c r="M39" i="43"/>
  <c r="L39" i="43"/>
  <c r="L72" i="43" s="1"/>
  <c r="K39" i="43"/>
  <c r="J39" i="43"/>
  <c r="J72" i="43" s="1"/>
  <c r="I39" i="43"/>
  <c r="I72" i="43" s="1"/>
  <c r="H39" i="43"/>
  <c r="G39" i="43"/>
  <c r="F39" i="43"/>
  <c r="E39" i="43"/>
  <c r="D39" i="43"/>
  <c r="D72" i="43" s="1"/>
  <c r="C39" i="43"/>
  <c r="B39" i="43"/>
  <c r="B72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I63" i="42" s="1"/>
  <c r="H74" i="42"/>
  <c r="G74" i="42"/>
  <c r="F74" i="42"/>
  <c r="F63" i="42" s="1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U72" i="42"/>
  <c r="S72" i="42"/>
  <c r="R72" i="42"/>
  <c r="M72" i="42"/>
  <c r="K72" i="42"/>
  <c r="J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D63" i="42" s="1"/>
  <c r="C69" i="42"/>
  <c r="B69" i="42"/>
  <c r="B63" i="42" s="1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Y63" i="42" s="1"/>
  <c r="X66" i="42"/>
  <c r="X63" i="42" s="1"/>
  <c r="W66" i="42"/>
  <c r="W63" i="42" s="1"/>
  <c r="V66" i="42"/>
  <c r="V63" i="42" s="1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U63" i="42" s="1"/>
  <c r="T65" i="42"/>
  <c r="T63" i="42" s="1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W64" i="42"/>
  <c r="V64" i="42"/>
  <c r="U64" i="42"/>
  <c r="T64" i="42"/>
  <c r="S64" i="42"/>
  <c r="S63" i="42" s="1"/>
  <c r="R64" i="42"/>
  <c r="R63" i="42" s="1"/>
  <c r="Q64" i="42"/>
  <c r="Q63" i="42" s="1"/>
  <c r="P64" i="42"/>
  <c r="P63" i="42" s="1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H64" i="42"/>
  <c r="G64" i="42"/>
  <c r="G63" i="42" s="1"/>
  <c r="F64" i="42"/>
  <c r="E64" i="42"/>
  <c r="E63" i="42" s="1"/>
  <c r="D64" i="42"/>
  <c r="C64" i="42"/>
  <c r="B64" i="42"/>
  <c r="H63" i="42"/>
  <c r="C63" i="42"/>
  <c r="Y39" i="42"/>
  <c r="X39" i="42"/>
  <c r="X90" i="42" s="1"/>
  <c r="W39" i="42"/>
  <c r="V39" i="42"/>
  <c r="U39" i="42"/>
  <c r="T39" i="42"/>
  <c r="S39" i="42"/>
  <c r="R39" i="42"/>
  <c r="Q39" i="42"/>
  <c r="P39" i="42"/>
  <c r="P90" i="42" s="1"/>
  <c r="O39" i="42"/>
  <c r="N39" i="42"/>
  <c r="M39" i="42"/>
  <c r="L39" i="42"/>
  <c r="K39" i="42"/>
  <c r="J39" i="42"/>
  <c r="I39" i="42"/>
  <c r="H39" i="42"/>
  <c r="G39" i="42"/>
  <c r="F39" i="42"/>
  <c r="E39" i="42"/>
  <c r="E72" i="42" s="1"/>
  <c r="D39" i="42"/>
  <c r="C39" i="42"/>
  <c r="C72" i="42" s="1"/>
  <c r="B39" i="42"/>
  <c r="B72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T90" i="41"/>
  <c r="S90" i="41"/>
  <c r="K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T81" i="41" s="1"/>
  <c r="S87" i="41"/>
  <c r="S81" i="41" s="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K81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K63" i="41" s="1"/>
  <c r="J73" i="41"/>
  <c r="I73" i="41"/>
  <c r="H73" i="41"/>
  <c r="G73" i="41"/>
  <c r="F73" i="41"/>
  <c r="E73" i="41"/>
  <c r="D73" i="41"/>
  <c r="C73" i="41"/>
  <c r="B73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J63" i="41" s="1"/>
  <c r="I69" i="41"/>
  <c r="H69" i="41"/>
  <c r="H63" i="41" s="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F63" i="41" s="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E63" i="41" s="1"/>
  <c r="D67" i="41"/>
  <c r="D63" i="41" s="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C63" i="41" s="1"/>
  <c r="B66" i="41"/>
  <c r="B63" i="41" s="1"/>
  <c r="Y65" i="41"/>
  <c r="Y63" i="41" s="1"/>
  <c r="X65" i="41"/>
  <c r="X63" i="41" s="1"/>
  <c r="W65" i="41"/>
  <c r="V65" i="41"/>
  <c r="U65" i="41"/>
  <c r="T65" i="41"/>
  <c r="S65" i="41"/>
  <c r="S63" i="41" s="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X64" i="41"/>
  <c r="W64" i="41"/>
  <c r="W63" i="41" s="1"/>
  <c r="V64" i="41"/>
  <c r="V63" i="41" s="1"/>
  <c r="U64" i="41"/>
  <c r="U63" i="41" s="1"/>
  <c r="T64" i="41"/>
  <c r="T63" i="41" s="1"/>
  <c r="S64" i="41"/>
  <c r="R64" i="41"/>
  <c r="R63" i="41" s="1"/>
  <c r="Q64" i="41"/>
  <c r="Q63" i="41" s="1"/>
  <c r="P64" i="41"/>
  <c r="P63" i="41" s="1"/>
  <c r="O64" i="41"/>
  <c r="O63" i="41" s="1"/>
  <c r="N64" i="41"/>
  <c r="M64" i="41"/>
  <c r="M63" i="41" s="1"/>
  <c r="L64" i="41"/>
  <c r="K64" i="41"/>
  <c r="J64" i="41"/>
  <c r="I64" i="41"/>
  <c r="H64" i="41"/>
  <c r="G64" i="41"/>
  <c r="F64" i="41"/>
  <c r="E64" i="41"/>
  <c r="D64" i="41"/>
  <c r="C64" i="41"/>
  <c r="B64" i="41"/>
  <c r="N63" i="41"/>
  <c r="L63" i="41"/>
  <c r="I63" i="41"/>
  <c r="G63" i="41"/>
  <c r="Y39" i="41"/>
  <c r="X39" i="41"/>
  <c r="X90" i="41" s="1"/>
  <c r="W39" i="41"/>
  <c r="V39" i="41"/>
  <c r="V90" i="41" s="1"/>
  <c r="U39" i="41"/>
  <c r="T39" i="41"/>
  <c r="T72" i="41" s="1"/>
  <c r="S39" i="41"/>
  <c r="S90" i="42" s="1"/>
  <c r="R39" i="41"/>
  <c r="R90" i="43" s="1"/>
  <c r="Q39" i="41"/>
  <c r="P39" i="41"/>
  <c r="P90" i="41" s="1"/>
  <c r="O39" i="41"/>
  <c r="N39" i="41"/>
  <c r="N90" i="41" s="1"/>
  <c r="M39" i="41"/>
  <c r="L39" i="41"/>
  <c r="L72" i="41" s="1"/>
  <c r="K39" i="41"/>
  <c r="K90" i="42" s="1"/>
  <c r="J39" i="41"/>
  <c r="I39" i="41"/>
  <c r="H39" i="41"/>
  <c r="H90" i="41" s="1"/>
  <c r="G39" i="41"/>
  <c r="F39" i="41"/>
  <c r="F90" i="41" s="1"/>
  <c r="E39" i="41"/>
  <c r="D39" i="41"/>
  <c r="D72" i="41" s="1"/>
  <c r="C39" i="41"/>
  <c r="C90" i="42" s="1"/>
  <c r="B39" i="41"/>
  <c r="B90" i="43" s="1"/>
  <c r="F38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V178" i="4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N178" i="4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E33" i="40"/>
  <c r="E38" i="40" s="1"/>
  <c r="D33" i="40"/>
  <c r="D38" i="40" s="1"/>
  <c r="D178" i="4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G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V51" i="39" s="1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G60" i="39"/>
  <c r="B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X57" i="39"/>
  <c r="W57" i="39"/>
  <c r="H57" i="39"/>
  <c r="G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W51" i="39" s="1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W52" i="39"/>
  <c r="V52" i="39"/>
  <c r="U52" i="39"/>
  <c r="T52" i="39"/>
  <c r="S52" i="39"/>
  <c r="R52" i="39"/>
  <c r="Q52" i="39"/>
  <c r="Q51" i="39" s="1"/>
  <c r="P52" i="39"/>
  <c r="O52" i="39"/>
  <c r="O51" i="39" s="1"/>
  <c r="N52" i="39"/>
  <c r="N51" i="39" s="1"/>
  <c r="M52" i="39"/>
  <c r="M51" i="39" s="1"/>
  <c r="L52" i="39"/>
  <c r="K52" i="39"/>
  <c r="J52" i="39"/>
  <c r="J51" i="39" s="1"/>
  <c r="I52" i="39"/>
  <c r="I51" i="39" s="1"/>
  <c r="H52" i="39"/>
  <c r="G52" i="39"/>
  <c r="G51" i="39" s="1"/>
  <c r="F52" i="39"/>
  <c r="F51" i="39" s="1"/>
  <c r="E52" i="39"/>
  <c r="E51" i="39" s="1"/>
  <c r="D52" i="39"/>
  <c r="C52" i="39"/>
  <c r="B52" i="39"/>
  <c r="B51" i="39" s="1"/>
  <c r="Y51" i="39"/>
  <c r="U51" i="39"/>
  <c r="R51" i="39"/>
  <c r="Y27" i="39"/>
  <c r="Y63" i="39" s="1"/>
  <c r="X27" i="39"/>
  <c r="X63" i="39" s="1"/>
  <c r="W27" i="39"/>
  <c r="W63" i="39" s="1"/>
  <c r="V27" i="39"/>
  <c r="U27" i="39"/>
  <c r="T27" i="39"/>
  <c r="T80" i="39" s="1"/>
  <c r="S27" i="39"/>
  <c r="S63" i="39" s="1"/>
  <c r="R27" i="39"/>
  <c r="R63" i="39" s="1"/>
  <c r="Q27" i="39"/>
  <c r="Q63" i="39" s="1"/>
  <c r="P27" i="39"/>
  <c r="P63" i="39" s="1"/>
  <c r="O27" i="39"/>
  <c r="O63" i="39" s="1"/>
  <c r="N27" i="39"/>
  <c r="M27" i="39"/>
  <c r="L27" i="39"/>
  <c r="L63" i="39" s="1"/>
  <c r="K27" i="39"/>
  <c r="J27" i="39"/>
  <c r="I27" i="39"/>
  <c r="I63" i="39" s="1"/>
  <c r="H27" i="39"/>
  <c r="H63" i="39" s="1"/>
  <c r="G27" i="39"/>
  <c r="F27" i="39"/>
  <c r="E27" i="39"/>
  <c r="D27" i="39"/>
  <c r="D63" i="39" s="1"/>
  <c r="C27" i="39"/>
  <c r="C63" i="39" s="1"/>
  <c r="B27" i="39"/>
  <c r="B63" i="39" s="1"/>
  <c r="Y24" i="39"/>
  <c r="Y60" i="39" s="1"/>
  <c r="X24" i="39"/>
  <c r="X60" i="39" s="1"/>
  <c r="W24" i="39"/>
  <c r="W60" i="39" s="1"/>
  <c r="V24" i="39"/>
  <c r="U24" i="39"/>
  <c r="T24" i="39"/>
  <c r="T60" i="39" s="1"/>
  <c r="S24" i="39"/>
  <c r="S60" i="39" s="1"/>
  <c r="R24" i="39"/>
  <c r="R60" i="39" s="1"/>
  <c r="Q24" i="39"/>
  <c r="Q60" i="39" s="1"/>
  <c r="P24" i="39"/>
  <c r="P79" i="39" s="1"/>
  <c r="O24" i="39"/>
  <c r="O79" i="39" s="1"/>
  <c r="N24" i="39"/>
  <c r="M24" i="39"/>
  <c r="L24" i="39"/>
  <c r="K24" i="39"/>
  <c r="K60" i="39" s="1"/>
  <c r="J24" i="39"/>
  <c r="J60" i="39" s="1"/>
  <c r="I24" i="39"/>
  <c r="I60" i="39" s="1"/>
  <c r="H24" i="39"/>
  <c r="H60" i="39" s="1"/>
  <c r="G24" i="39"/>
  <c r="F24" i="39"/>
  <c r="E24" i="39"/>
  <c r="D24" i="39"/>
  <c r="D60" i="39" s="1"/>
  <c r="C24" i="39"/>
  <c r="B24" i="39"/>
  <c r="Y16" i="39"/>
  <c r="Y57" i="39" s="1"/>
  <c r="X16" i="39"/>
  <c r="W16" i="39"/>
  <c r="V16" i="39"/>
  <c r="U16" i="39"/>
  <c r="T16" i="39"/>
  <c r="T57" i="39" s="1"/>
  <c r="S16" i="39"/>
  <c r="S57" i="39" s="1"/>
  <c r="R16" i="39"/>
  <c r="R57" i="39" s="1"/>
  <c r="Q16" i="39"/>
  <c r="P16" i="39"/>
  <c r="P57" i="39" s="1"/>
  <c r="O16" i="39"/>
  <c r="O57" i="39" s="1"/>
  <c r="N16" i="39"/>
  <c r="M16" i="39"/>
  <c r="L16" i="39"/>
  <c r="L57" i="39" s="1"/>
  <c r="K16" i="39"/>
  <c r="K57" i="39" s="1"/>
  <c r="J16" i="39"/>
  <c r="J57" i="39" s="1"/>
  <c r="I16" i="39"/>
  <c r="I57" i="39" s="1"/>
  <c r="H16" i="39"/>
  <c r="G16" i="39"/>
  <c r="F16" i="39"/>
  <c r="E16" i="39"/>
  <c r="D16" i="39"/>
  <c r="C16" i="39"/>
  <c r="C57" i="39" s="1"/>
  <c r="B16" i="39"/>
  <c r="B57" i="39" s="1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O51" i="38" s="1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L51" i="38" s="1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U60" i="38"/>
  <c r="T60" i="38"/>
  <c r="L60" i="38"/>
  <c r="D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S57" i="38"/>
  <c r="R57" i="38"/>
  <c r="F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N51" i="38" s="1"/>
  <c r="M56" i="38"/>
  <c r="L56" i="38"/>
  <c r="K56" i="38"/>
  <c r="K51" i="38" s="1"/>
  <c r="J56" i="38"/>
  <c r="I56" i="38"/>
  <c r="I51" i="38" s="1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J51" i="38" s="1"/>
  <c r="I55" i="38"/>
  <c r="H55" i="38"/>
  <c r="G55" i="38"/>
  <c r="G51" i="38" s="1"/>
  <c r="F55" i="38"/>
  <c r="E55" i="38"/>
  <c r="E51" i="38" s="1"/>
  <c r="D55" i="38"/>
  <c r="D51" i="38" s="1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F51" i="38" s="1"/>
  <c r="E54" i="38"/>
  <c r="D54" i="38"/>
  <c r="C54" i="38"/>
  <c r="B54" i="38"/>
  <c r="Y53" i="38"/>
  <c r="Y51" i="38" s="1"/>
  <c r="X53" i="38"/>
  <c r="W53" i="38"/>
  <c r="V53" i="38"/>
  <c r="U53" i="38"/>
  <c r="T53" i="38"/>
  <c r="S53" i="38"/>
  <c r="S51" i="38" s="1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W51" i="38" s="1"/>
  <c r="V52" i="38"/>
  <c r="V51" i="38" s="1"/>
  <c r="U52" i="38"/>
  <c r="U51" i="38" s="1"/>
  <c r="T52" i="38"/>
  <c r="T51" i="38" s="1"/>
  <c r="S52" i="38"/>
  <c r="R52" i="38"/>
  <c r="Q52" i="38"/>
  <c r="P52" i="38"/>
  <c r="O52" i="38"/>
  <c r="N52" i="38"/>
  <c r="M52" i="38"/>
  <c r="M51" i="38" s="1"/>
  <c r="L52" i="38"/>
  <c r="K52" i="38"/>
  <c r="J52" i="38"/>
  <c r="I52" i="38"/>
  <c r="H52" i="38"/>
  <c r="G52" i="38"/>
  <c r="F52" i="38"/>
  <c r="E52" i="38"/>
  <c r="D52" i="38"/>
  <c r="C52" i="38"/>
  <c r="C51" i="38" s="1"/>
  <c r="B52" i="38"/>
  <c r="B51" i="38" s="1"/>
  <c r="R51" i="38"/>
  <c r="Q51" i="38"/>
  <c r="Y27" i="38"/>
  <c r="X27" i="38"/>
  <c r="X63" i="38" s="1"/>
  <c r="W27" i="38"/>
  <c r="W63" i="38" s="1"/>
  <c r="V27" i="38"/>
  <c r="V63" i="38" s="1"/>
  <c r="U27" i="38"/>
  <c r="U80" i="38" s="1"/>
  <c r="T27" i="38"/>
  <c r="T80" i="38" s="1"/>
  <c r="S27" i="38"/>
  <c r="S63" i="38" s="1"/>
  <c r="R27" i="38"/>
  <c r="Q27" i="38"/>
  <c r="P27" i="38"/>
  <c r="P63" i="38" s="1"/>
  <c r="O27" i="38"/>
  <c r="O63" i="38" s="1"/>
  <c r="N27" i="38"/>
  <c r="N63" i="38" s="1"/>
  <c r="M27" i="38"/>
  <c r="M63" i="38" s="1"/>
  <c r="L27" i="38"/>
  <c r="L63" i="38" s="1"/>
  <c r="K27" i="38"/>
  <c r="K63" i="38" s="1"/>
  <c r="J27" i="38"/>
  <c r="I27" i="38"/>
  <c r="H27" i="38"/>
  <c r="G27" i="38"/>
  <c r="G63" i="38" s="1"/>
  <c r="F27" i="38"/>
  <c r="F63" i="38" s="1"/>
  <c r="E27" i="38"/>
  <c r="E63" i="38" s="1"/>
  <c r="D27" i="38"/>
  <c r="D63" i="38" s="1"/>
  <c r="C27" i="38"/>
  <c r="C63" i="38" s="1"/>
  <c r="B27" i="38"/>
  <c r="B63" i="38" s="1"/>
  <c r="Y24" i="38"/>
  <c r="X24" i="38"/>
  <c r="W24" i="38"/>
  <c r="V24" i="38"/>
  <c r="U24" i="38"/>
  <c r="T24" i="38"/>
  <c r="S24" i="38"/>
  <c r="R24" i="38"/>
  <c r="R60" i="38" s="1"/>
  <c r="Q24" i="38"/>
  <c r="Q79" i="38" s="1"/>
  <c r="P24" i="38"/>
  <c r="P79" i="38" s="1"/>
  <c r="O24" i="38"/>
  <c r="O60" i="38" s="1"/>
  <c r="N24" i="38"/>
  <c r="N60" i="38" s="1"/>
  <c r="M24" i="38"/>
  <c r="M60" i="38" s="1"/>
  <c r="L24" i="38"/>
  <c r="K24" i="38"/>
  <c r="J24" i="38"/>
  <c r="J60" i="38" s="1"/>
  <c r="I24" i="38"/>
  <c r="H24" i="38"/>
  <c r="G24" i="38"/>
  <c r="G60" i="38" s="1"/>
  <c r="F24" i="38"/>
  <c r="F60" i="38" s="1"/>
  <c r="E24" i="38"/>
  <c r="E60" i="38" s="1"/>
  <c r="D24" i="38"/>
  <c r="C24" i="38"/>
  <c r="B24" i="38"/>
  <c r="B60" i="38" s="1"/>
  <c r="Y16" i="38"/>
  <c r="Y57" i="38" s="1"/>
  <c r="X16" i="38"/>
  <c r="W16" i="38"/>
  <c r="W57" i="38" s="1"/>
  <c r="V16" i="38"/>
  <c r="V57" i="38" s="1"/>
  <c r="U16" i="38"/>
  <c r="U57" i="38" s="1"/>
  <c r="T16" i="38"/>
  <c r="T57" i="38" s="1"/>
  <c r="S16" i="38"/>
  <c r="R16" i="38"/>
  <c r="Q16" i="38"/>
  <c r="Q57" i="38" s="1"/>
  <c r="P16" i="38"/>
  <c r="O16" i="38"/>
  <c r="N16" i="38"/>
  <c r="N57" i="38" s="1"/>
  <c r="M16" i="38"/>
  <c r="M78" i="38" s="1"/>
  <c r="L16" i="38"/>
  <c r="L78" i="38" s="1"/>
  <c r="K16" i="38"/>
  <c r="K57" i="38" s="1"/>
  <c r="J16" i="38"/>
  <c r="J57" i="38" s="1"/>
  <c r="I16" i="38"/>
  <c r="I57" i="38" s="1"/>
  <c r="H16" i="38"/>
  <c r="G16" i="38"/>
  <c r="G57" i="38" s="1"/>
  <c r="F16" i="38"/>
  <c r="E16" i="38"/>
  <c r="D16" i="38"/>
  <c r="C16" i="38"/>
  <c r="C57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Q79" i="37"/>
  <c r="P79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W63" i="37"/>
  <c r="R63" i="37"/>
  <c r="B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B51" i="37" s="1"/>
  <c r="Q60" i="37"/>
  <c r="P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D51" i="37" s="1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V57" i="37"/>
  <c r="J57" i="37"/>
  <c r="F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E51" i="37" s="1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P51" i="37" s="1"/>
  <c r="O54" i="37"/>
  <c r="N54" i="37"/>
  <c r="N51" i="37" s="1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Y51" i="37" s="1"/>
  <c r="X53" i="37"/>
  <c r="W53" i="37"/>
  <c r="V53" i="37"/>
  <c r="U53" i="37"/>
  <c r="T53" i="37"/>
  <c r="S53" i="37"/>
  <c r="R53" i="37"/>
  <c r="Q53" i="37"/>
  <c r="P53" i="37"/>
  <c r="O53" i="37"/>
  <c r="O51" i="37" s="1"/>
  <c r="N53" i="37"/>
  <c r="M53" i="37"/>
  <c r="L53" i="37"/>
  <c r="K53" i="37"/>
  <c r="J53" i="37"/>
  <c r="J51" i="37" s="1"/>
  <c r="I53" i="37"/>
  <c r="H53" i="37"/>
  <c r="G53" i="37"/>
  <c r="F53" i="37"/>
  <c r="E53" i="37"/>
  <c r="D53" i="37"/>
  <c r="C53" i="37"/>
  <c r="B53" i="37"/>
  <c r="Y52" i="37"/>
  <c r="X52" i="37"/>
  <c r="X51" i="37" s="1"/>
  <c r="W52" i="37"/>
  <c r="W51" i="37" s="1"/>
  <c r="V52" i="37"/>
  <c r="V51" i="37" s="1"/>
  <c r="U52" i="37"/>
  <c r="U51" i="37" s="1"/>
  <c r="T52" i="37"/>
  <c r="T51" i="37" s="1"/>
  <c r="S52" i="37"/>
  <c r="R52" i="37"/>
  <c r="R51" i="37" s="1"/>
  <c r="Q52" i="37"/>
  <c r="Q51" i="37" s="1"/>
  <c r="P52" i="37"/>
  <c r="O52" i="37"/>
  <c r="N52" i="37"/>
  <c r="M52" i="37"/>
  <c r="L52" i="37"/>
  <c r="L51" i="37" s="1"/>
  <c r="K52" i="37"/>
  <c r="K51" i="37" s="1"/>
  <c r="J52" i="37"/>
  <c r="I52" i="37"/>
  <c r="I51" i="37" s="1"/>
  <c r="H52" i="37"/>
  <c r="H51" i="37" s="1"/>
  <c r="G52" i="37"/>
  <c r="F52" i="37"/>
  <c r="F51" i="37" s="1"/>
  <c r="E52" i="37"/>
  <c r="D52" i="37"/>
  <c r="C52" i="37"/>
  <c r="B52" i="37"/>
  <c r="S51" i="37"/>
  <c r="M51" i="37"/>
  <c r="G51" i="37"/>
  <c r="C51" i="37"/>
  <c r="Y27" i="37"/>
  <c r="Y80" i="37" s="1"/>
  <c r="X27" i="37"/>
  <c r="X80" i="37" s="1"/>
  <c r="W27" i="37"/>
  <c r="W80" i="39" s="1"/>
  <c r="V27" i="37"/>
  <c r="V80" i="37" s="1"/>
  <c r="U27" i="37"/>
  <c r="U80" i="37" s="1"/>
  <c r="T27" i="37"/>
  <c r="T80" i="37" s="1"/>
  <c r="S27" i="37"/>
  <c r="S80" i="37" s="1"/>
  <c r="R27" i="37"/>
  <c r="R80" i="37" s="1"/>
  <c r="Q27" i="37"/>
  <c r="Q80" i="37" s="1"/>
  <c r="P27" i="37"/>
  <c r="P80" i="37" s="1"/>
  <c r="O27" i="37"/>
  <c r="N27" i="37"/>
  <c r="N80" i="37" s="1"/>
  <c r="M27" i="37"/>
  <c r="M80" i="37" s="1"/>
  <c r="L27" i="37"/>
  <c r="L80" i="37" s="1"/>
  <c r="K27" i="37"/>
  <c r="J27" i="37"/>
  <c r="J80" i="37" s="1"/>
  <c r="I27" i="37"/>
  <c r="I80" i="37" s="1"/>
  <c r="H27" i="37"/>
  <c r="G27" i="37"/>
  <c r="G80" i="39" s="1"/>
  <c r="F27" i="37"/>
  <c r="F80" i="37" s="1"/>
  <c r="E27" i="37"/>
  <c r="E80" i="37" s="1"/>
  <c r="D27" i="37"/>
  <c r="D80" i="37" s="1"/>
  <c r="C27" i="37"/>
  <c r="C80" i="37" s="1"/>
  <c r="B27" i="37"/>
  <c r="B80" i="37" s="1"/>
  <c r="Y24" i="37"/>
  <c r="Y79" i="39" s="1"/>
  <c r="X24" i="37"/>
  <c r="X79" i="39" s="1"/>
  <c r="W24" i="37"/>
  <c r="W79" i="37" s="1"/>
  <c r="V24" i="37"/>
  <c r="V79" i="37" s="1"/>
  <c r="U24" i="37"/>
  <c r="U79" i="38" s="1"/>
  <c r="T24" i="37"/>
  <c r="T79" i="38" s="1"/>
  <c r="S24" i="37"/>
  <c r="S79" i="37" s="1"/>
  <c r="R24" i="37"/>
  <c r="R79" i="37" s="1"/>
  <c r="Q24" i="37"/>
  <c r="P24" i="37"/>
  <c r="O24" i="37"/>
  <c r="O79" i="37" s="1"/>
  <c r="N24" i="37"/>
  <c r="N79" i="37" s="1"/>
  <c r="M24" i="37"/>
  <c r="M79" i="38" s="1"/>
  <c r="L24" i="37"/>
  <c r="L79" i="38" s="1"/>
  <c r="K24" i="37"/>
  <c r="K79" i="37" s="1"/>
  <c r="J24" i="37"/>
  <c r="J79" i="37" s="1"/>
  <c r="I24" i="37"/>
  <c r="I79" i="39" s="1"/>
  <c r="H24" i="37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79" i="39" s="1"/>
  <c r="Y16" i="37"/>
  <c r="Y78" i="37" s="1"/>
  <c r="X16" i="37"/>
  <c r="X78" i="39" s="1"/>
  <c r="W16" i="37"/>
  <c r="W78" i="39" s="1"/>
  <c r="V16" i="37"/>
  <c r="V78" i="37" s="1"/>
  <c r="U16" i="37"/>
  <c r="U78" i="37" s="1"/>
  <c r="T16" i="37"/>
  <c r="T78" i="37" s="1"/>
  <c r="S16" i="37"/>
  <c r="S78" i="37" s="1"/>
  <c r="R16" i="37"/>
  <c r="R78" i="37" s="1"/>
  <c r="Q16" i="37"/>
  <c r="Q78" i="37" s="1"/>
  <c r="P16" i="37"/>
  <c r="P78" i="39" s="1"/>
  <c r="O16" i="37"/>
  <c r="O78" i="39" s="1"/>
  <c r="N16" i="37"/>
  <c r="N78" i="37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Y63" i="35"/>
  <c r="V63" i="35"/>
  <c r="F63" i="35"/>
  <c r="E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X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7" i="35"/>
  <c r="V57" i="35"/>
  <c r="U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D51" i="35" s="1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Y51" i="35" s="1"/>
  <c r="X53" i="35"/>
  <c r="X51" i="35" s="1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K51" i="35" s="1"/>
  <c r="J53" i="35"/>
  <c r="I53" i="35"/>
  <c r="H53" i="35"/>
  <c r="G53" i="35"/>
  <c r="F53" i="35"/>
  <c r="F51" i="35" s="1"/>
  <c r="E53" i="35"/>
  <c r="D53" i="35"/>
  <c r="C53" i="35"/>
  <c r="B53" i="35"/>
  <c r="Y52" i="35"/>
  <c r="X52" i="35"/>
  <c r="W52" i="35"/>
  <c r="W51" i="35" s="1"/>
  <c r="V52" i="35"/>
  <c r="V51" i="35" s="1"/>
  <c r="U52" i="35"/>
  <c r="U51" i="35" s="1"/>
  <c r="T52" i="35"/>
  <c r="T51" i="35" s="1"/>
  <c r="S52" i="35"/>
  <c r="R52" i="35"/>
  <c r="Q52" i="35"/>
  <c r="P52" i="35"/>
  <c r="O52" i="35"/>
  <c r="N52" i="35"/>
  <c r="M52" i="35"/>
  <c r="L52" i="35"/>
  <c r="K52" i="35"/>
  <c r="J52" i="35"/>
  <c r="J51" i="35" s="1"/>
  <c r="I52" i="35"/>
  <c r="I51" i="35" s="1"/>
  <c r="H52" i="35"/>
  <c r="H51" i="35" s="1"/>
  <c r="G52" i="35"/>
  <c r="G51" i="35" s="1"/>
  <c r="F52" i="35"/>
  <c r="E52" i="35"/>
  <c r="E51" i="35" s="1"/>
  <c r="D52" i="35"/>
  <c r="C52" i="35"/>
  <c r="C51" i="35" s="1"/>
  <c r="B52" i="35"/>
  <c r="B51" i="35" s="1"/>
  <c r="S51" i="35"/>
  <c r="R51" i="35"/>
  <c r="Q51" i="35"/>
  <c r="P51" i="35"/>
  <c r="O51" i="35"/>
  <c r="N51" i="35"/>
  <c r="M51" i="35"/>
  <c r="L51" i="35"/>
  <c r="Y27" i="35"/>
  <c r="X27" i="35"/>
  <c r="W27" i="35"/>
  <c r="V27" i="35"/>
  <c r="U27" i="35"/>
  <c r="U63" i="35" s="1"/>
  <c r="T27" i="35"/>
  <c r="S27" i="35"/>
  <c r="R27" i="35"/>
  <c r="Q27" i="35"/>
  <c r="Q63" i="35" s="1"/>
  <c r="P27" i="35"/>
  <c r="O27" i="35"/>
  <c r="N27" i="35"/>
  <c r="N63" i="35" s="1"/>
  <c r="M27" i="35"/>
  <c r="M63" i="35" s="1"/>
  <c r="L27" i="35"/>
  <c r="K27" i="35"/>
  <c r="J27" i="35"/>
  <c r="I27" i="35"/>
  <c r="I63" i="35" s="1"/>
  <c r="H27" i="35"/>
  <c r="G27" i="35"/>
  <c r="F27" i="35"/>
  <c r="E27" i="35"/>
  <c r="D27" i="35"/>
  <c r="C27" i="35"/>
  <c r="B27" i="35"/>
  <c r="Y24" i="35"/>
  <c r="X24" i="35"/>
  <c r="W24" i="35"/>
  <c r="W60" i="35" s="1"/>
  <c r="V24" i="35"/>
  <c r="U24" i="35"/>
  <c r="T24" i="35"/>
  <c r="S24" i="35"/>
  <c r="R24" i="35"/>
  <c r="Q24" i="35"/>
  <c r="P24" i="35"/>
  <c r="P60" i="35" s="1"/>
  <c r="O24" i="35"/>
  <c r="O60" i="35" s="1"/>
  <c r="N24" i="35"/>
  <c r="M24" i="35"/>
  <c r="L24" i="35"/>
  <c r="K24" i="35"/>
  <c r="J24" i="35"/>
  <c r="I24" i="35"/>
  <c r="H24" i="35"/>
  <c r="H60" i="35" s="1"/>
  <c r="G24" i="35"/>
  <c r="G60" i="35" s="1"/>
  <c r="F24" i="35"/>
  <c r="E24" i="35"/>
  <c r="D24" i="35"/>
  <c r="C24" i="35"/>
  <c r="B24" i="35"/>
  <c r="Y16" i="35"/>
  <c r="X16" i="35"/>
  <c r="W16" i="35"/>
  <c r="V16" i="35"/>
  <c r="U16" i="35"/>
  <c r="T16" i="35"/>
  <c r="S16" i="35"/>
  <c r="R16" i="35"/>
  <c r="Q16" i="35"/>
  <c r="Q57" i="35" s="1"/>
  <c r="P16" i="35"/>
  <c r="O16" i="35"/>
  <c r="N16" i="35"/>
  <c r="N57" i="35" s="1"/>
  <c r="M16" i="35"/>
  <c r="M57" i="35" s="1"/>
  <c r="L16" i="35"/>
  <c r="K16" i="35"/>
  <c r="J16" i="35"/>
  <c r="I16" i="35"/>
  <c r="I57" i="35" s="1"/>
  <c r="H16" i="35"/>
  <c r="G16" i="35"/>
  <c r="F16" i="35"/>
  <c r="F57" i="35" s="1"/>
  <c r="E16" i="35"/>
  <c r="E57" i="35" s="1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R51" i="34" s="1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O51" i="34" s="1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K51" i="34" s="1"/>
  <c r="J66" i="34"/>
  <c r="J51" i="34" s="1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3" i="34"/>
  <c r="R63" i="34"/>
  <c r="Q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Y60" i="34"/>
  <c r="T60" i="34"/>
  <c r="S60" i="34"/>
  <c r="L60" i="34"/>
  <c r="K60" i="34"/>
  <c r="J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R57" i="34"/>
  <c r="N57" i="34"/>
  <c r="I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H51" i="34" s="1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D51" i="34" s="1"/>
  <c r="C54" i="34"/>
  <c r="C51" i="34" s="1"/>
  <c r="B54" i="34"/>
  <c r="Y53" i="34"/>
  <c r="Y51" i="34" s="1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X51" i="34" s="1"/>
  <c r="W52" i="34"/>
  <c r="W51" i="34" s="1"/>
  <c r="V52" i="34"/>
  <c r="U52" i="34"/>
  <c r="T52" i="34"/>
  <c r="T51" i="34" s="1"/>
  <c r="S52" i="34"/>
  <c r="S51" i="34" s="1"/>
  <c r="R52" i="34"/>
  <c r="Q52" i="34"/>
  <c r="P52" i="34"/>
  <c r="O52" i="34"/>
  <c r="N52" i="34"/>
  <c r="M52" i="34"/>
  <c r="L52" i="34"/>
  <c r="K52" i="34"/>
  <c r="J52" i="34"/>
  <c r="I52" i="34"/>
  <c r="H52" i="34"/>
  <c r="G52" i="34"/>
  <c r="G51" i="34" s="1"/>
  <c r="F52" i="34"/>
  <c r="E52" i="34"/>
  <c r="D52" i="34"/>
  <c r="C52" i="34"/>
  <c r="B52" i="34"/>
  <c r="B51" i="34" s="1"/>
  <c r="Q51" i="34"/>
  <c r="P51" i="34"/>
  <c r="L51" i="34"/>
  <c r="I51" i="34"/>
  <c r="Y27" i="34"/>
  <c r="X27" i="34"/>
  <c r="W27" i="34"/>
  <c r="V27" i="34"/>
  <c r="V80" i="34" s="1"/>
  <c r="U27" i="34"/>
  <c r="U63" i="34" s="1"/>
  <c r="T27" i="34"/>
  <c r="T63" i="34" s="1"/>
  <c r="S27" i="34"/>
  <c r="R27" i="34"/>
  <c r="Q27" i="34"/>
  <c r="P27" i="34"/>
  <c r="O27" i="34"/>
  <c r="N27" i="34"/>
  <c r="M27" i="34"/>
  <c r="M63" i="34" s="1"/>
  <c r="L27" i="34"/>
  <c r="L63" i="34" s="1"/>
  <c r="K27" i="34"/>
  <c r="J27" i="34"/>
  <c r="J63" i="34" s="1"/>
  <c r="I27" i="34"/>
  <c r="I63" i="34" s="1"/>
  <c r="H27" i="34"/>
  <c r="G27" i="34"/>
  <c r="F27" i="34"/>
  <c r="E27" i="34"/>
  <c r="D27" i="34"/>
  <c r="C27" i="34"/>
  <c r="B27" i="34"/>
  <c r="B63" i="34" s="1"/>
  <c r="Y24" i="34"/>
  <c r="X24" i="34"/>
  <c r="W24" i="34"/>
  <c r="V24" i="34"/>
  <c r="V60" i="34" s="1"/>
  <c r="U24" i="34"/>
  <c r="U60" i="34" s="1"/>
  <c r="T24" i="34"/>
  <c r="S24" i="34"/>
  <c r="R24" i="34"/>
  <c r="R79" i="34" s="1"/>
  <c r="Q24" i="34"/>
  <c r="Q79" i="34" s="1"/>
  <c r="P24" i="34"/>
  <c r="O24" i="34"/>
  <c r="N24" i="34"/>
  <c r="M24" i="34"/>
  <c r="L24" i="34"/>
  <c r="K24" i="34"/>
  <c r="J24" i="34"/>
  <c r="I24" i="34"/>
  <c r="I60" i="34" s="1"/>
  <c r="H24" i="34"/>
  <c r="G24" i="34"/>
  <c r="F24" i="34"/>
  <c r="E24" i="34"/>
  <c r="E60" i="34" s="1"/>
  <c r="D24" i="34"/>
  <c r="D60" i="34" s="1"/>
  <c r="C24" i="34"/>
  <c r="C60" i="34" s="1"/>
  <c r="B24" i="34"/>
  <c r="B60" i="34" s="1"/>
  <c r="Y16" i="34"/>
  <c r="Y57" i="34" s="1"/>
  <c r="X16" i="34"/>
  <c r="W16" i="34"/>
  <c r="V16" i="34"/>
  <c r="U16" i="34"/>
  <c r="T16" i="34"/>
  <c r="T57" i="34" s="1"/>
  <c r="S16" i="34"/>
  <c r="R16" i="34"/>
  <c r="Q16" i="34"/>
  <c r="Q57" i="34" s="1"/>
  <c r="P16" i="34"/>
  <c r="O16" i="34"/>
  <c r="N16" i="34"/>
  <c r="N78" i="34" s="1"/>
  <c r="M16" i="34"/>
  <c r="M78" i="34" s="1"/>
  <c r="L16" i="34"/>
  <c r="L57" i="34" s="1"/>
  <c r="K16" i="34"/>
  <c r="J16" i="34"/>
  <c r="J57" i="34" s="1"/>
  <c r="I16" i="34"/>
  <c r="H16" i="34"/>
  <c r="G16" i="34"/>
  <c r="F16" i="34"/>
  <c r="E16" i="34"/>
  <c r="E57" i="34" s="1"/>
  <c r="D16" i="34"/>
  <c r="C16" i="34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V80" i="33"/>
  <c r="U80" i="33"/>
  <c r="B80" i="33"/>
  <c r="X79" i="33"/>
  <c r="W79" i="33"/>
  <c r="O79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V63" i="33"/>
  <c r="U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P60" i="33"/>
  <c r="O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P51" i="33" s="1"/>
  <c r="O58" i="33"/>
  <c r="N58" i="33"/>
  <c r="M58" i="33"/>
  <c r="L58" i="33"/>
  <c r="K58" i="33"/>
  <c r="J58" i="33"/>
  <c r="J51" i="33" s="1"/>
  <c r="I58" i="33"/>
  <c r="H58" i="33"/>
  <c r="G58" i="33"/>
  <c r="F58" i="33"/>
  <c r="E58" i="33"/>
  <c r="D58" i="33"/>
  <c r="C58" i="33"/>
  <c r="B58" i="33"/>
  <c r="M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T51" i="33" s="1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S51" i="33" s="1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N51" i="33" s="1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L51" i="33" s="1"/>
  <c r="K52" i="33"/>
  <c r="K51" i="33" s="1"/>
  <c r="J52" i="33"/>
  <c r="I52" i="33"/>
  <c r="H52" i="33"/>
  <c r="G52" i="33"/>
  <c r="F52" i="33"/>
  <c r="F51" i="33" s="1"/>
  <c r="E52" i="33"/>
  <c r="D52" i="33"/>
  <c r="D51" i="33" s="1"/>
  <c r="C52" i="33"/>
  <c r="C51" i="33" s="1"/>
  <c r="B52" i="33"/>
  <c r="V51" i="33"/>
  <c r="Y27" i="33"/>
  <c r="X27" i="33"/>
  <c r="X80" i="33" s="1"/>
  <c r="W27" i="33"/>
  <c r="W80" i="33" s="1"/>
  <c r="V27" i="33"/>
  <c r="U27" i="33"/>
  <c r="T27" i="33"/>
  <c r="S27" i="33"/>
  <c r="R27" i="33"/>
  <c r="Q27" i="33"/>
  <c r="Q80" i="34" s="1"/>
  <c r="P27" i="33"/>
  <c r="P80" i="33" s="1"/>
  <c r="O27" i="33"/>
  <c r="O80" i="33" s="1"/>
  <c r="N27" i="33"/>
  <c r="M27" i="33"/>
  <c r="L27" i="33"/>
  <c r="K27" i="33"/>
  <c r="J27" i="33"/>
  <c r="I27" i="33"/>
  <c r="H27" i="33"/>
  <c r="H80" i="33" s="1"/>
  <c r="G27" i="33"/>
  <c r="G80" i="33" s="1"/>
  <c r="F27" i="33"/>
  <c r="F80" i="35" s="1"/>
  <c r="E27" i="33"/>
  <c r="E80" i="35" s="1"/>
  <c r="D27" i="33"/>
  <c r="C27" i="33"/>
  <c r="B27" i="33"/>
  <c r="B80" i="34" s="1"/>
  <c r="Y24" i="33"/>
  <c r="Y79" i="33" s="1"/>
  <c r="X24" i="33"/>
  <c r="X79" i="35" s="1"/>
  <c r="W24" i="33"/>
  <c r="V24" i="33"/>
  <c r="V79" i="33" s="1"/>
  <c r="U24" i="33"/>
  <c r="U79" i="33" s="1"/>
  <c r="T24" i="33"/>
  <c r="S24" i="33"/>
  <c r="R24" i="33"/>
  <c r="R79" i="33" s="1"/>
  <c r="Q24" i="33"/>
  <c r="Q79" i="33" s="1"/>
  <c r="P24" i="33"/>
  <c r="P79" i="35" s="1"/>
  <c r="O24" i="33"/>
  <c r="N24" i="33"/>
  <c r="N79" i="33" s="1"/>
  <c r="M24" i="33"/>
  <c r="M79" i="33" s="1"/>
  <c r="L24" i="33"/>
  <c r="K24" i="33"/>
  <c r="J24" i="33"/>
  <c r="J79" i="34" s="1"/>
  <c r="I24" i="33"/>
  <c r="H24" i="33"/>
  <c r="G24" i="33"/>
  <c r="F24" i="33"/>
  <c r="F79" i="33" s="1"/>
  <c r="E24" i="33"/>
  <c r="E79" i="33" s="1"/>
  <c r="D24" i="33"/>
  <c r="C24" i="33"/>
  <c r="B24" i="33"/>
  <c r="B79" i="33" s="1"/>
  <c r="Y16" i="33"/>
  <c r="X16" i="33"/>
  <c r="X78" i="33" s="1"/>
  <c r="W16" i="33"/>
  <c r="W78" i="33" s="1"/>
  <c r="V16" i="33"/>
  <c r="V78" i="35" s="1"/>
  <c r="U16" i="33"/>
  <c r="U78" i="35" s="1"/>
  <c r="T16" i="33"/>
  <c r="S16" i="33"/>
  <c r="R16" i="33"/>
  <c r="R78" i="34" s="1"/>
  <c r="Q16" i="33"/>
  <c r="Q78" i="33" s="1"/>
  <c r="P16" i="33"/>
  <c r="P78" i="33" s="1"/>
  <c r="O16" i="33"/>
  <c r="O78" i="33" s="1"/>
  <c r="N16" i="33"/>
  <c r="M16" i="33"/>
  <c r="L16" i="33"/>
  <c r="K16" i="33"/>
  <c r="J16" i="33"/>
  <c r="I16" i="33"/>
  <c r="I78" i="34" s="1"/>
  <c r="H16" i="33"/>
  <c r="H78" i="33" s="1"/>
  <c r="G16" i="33"/>
  <c r="G78" i="33" s="1"/>
  <c r="F16" i="33"/>
  <c r="E16" i="33"/>
  <c r="D16" i="33"/>
  <c r="C16" i="33"/>
  <c r="B16" i="33"/>
  <c r="K38" i="32"/>
  <c r="K176" i="4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V176" i="4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N176" i="4" s="1"/>
  <c r="M33" i="32"/>
  <c r="M38" i="32" s="1"/>
  <c r="M176" i="4" s="1"/>
  <c r="L33" i="32"/>
  <c r="L38" i="32" s="1"/>
  <c r="L176" i="4" s="1"/>
  <c r="K33" i="32"/>
  <c r="J33" i="32"/>
  <c r="J38" i="32" s="1"/>
  <c r="J176" i="4" s="1"/>
  <c r="I33" i="32"/>
  <c r="I38" i="32" s="1"/>
  <c r="I176" i="4" s="1"/>
  <c r="H33" i="32"/>
  <c r="H38" i="32" s="1"/>
  <c r="H176" i="4" s="1"/>
  <c r="G33" i="32"/>
  <c r="G38" i="32" s="1"/>
  <c r="G176" i="4" s="1"/>
  <c r="F33" i="32"/>
  <c r="F38" i="32" s="1"/>
  <c r="E33" i="32"/>
  <c r="E38" i="32" s="1"/>
  <c r="E176" i="4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L105" i="31"/>
  <c r="J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I84" i="31" s="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E84" i="31" s="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T99" i="31"/>
  <c r="L99" i="31"/>
  <c r="D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H84" i="31" s="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D84" i="31" s="1"/>
  <c r="C91" i="31"/>
  <c r="B91" i="31"/>
  <c r="L90" i="31"/>
  <c r="D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C84" i="31" s="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U84" i="31" s="1"/>
  <c r="T87" i="31"/>
  <c r="T84" i="31" s="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S84" i="31" s="1"/>
  <c r="R86" i="31"/>
  <c r="R84" i="31" s="1"/>
  <c r="Q86" i="31"/>
  <c r="P86" i="31"/>
  <c r="P84" i="31" s="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X84" i="31" s="1"/>
  <c r="W85" i="31"/>
  <c r="W84" i="31" s="1"/>
  <c r="V85" i="31"/>
  <c r="V84" i="31" s="1"/>
  <c r="U85" i="31"/>
  <c r="T85" i="31"/>
  <c r="S85" i="31"/>
  <c r="R85" i="31"/>
  <c r="Q85" i="31"/>
  <c r="Q84" i="31" s="1"/>
  <c r="P85" i="31"/>
  <c r="O85" i="31"/>
  <c r="O84" i="31" s="1"/>
  <c r="N85" i="31"/>
  <c r="N84" i="31" s="1"/>
  <c r="M85" i="31"/>
  <c r="M84" i="31" s="1"/>
  <c r="L85" i="31"/>
  <c r="L84" i="31" s="1"/>
  <c r="K85" i="31"/>
  <c r="J85" i="31"/>
  <c r="I85" i="31"/>
  <c r="H85" i="31"/>
  <c r="G85" i="31"/>
  <c r="F85" i="31"/>
  <c r="E85" i="31"/>
  <c r="D85" i="31"/>
  <c r="C85" i="31"/>
  <c r="B85" i="31"/>
  <c r="B84" i="31" s="1"/>
  <c r="K84" i="31"/>
  <c r="J84" i="31"/>
  <c r="G84" i="31"/>
  <c r="F84" i="31"/>
  <c r="Y66" i="31"/>
  <c r="X66" i="31"/>
  <c r="W66" i="31"/>
  <c r="V66" i="31"/>
  <c r="U66" i="31"/>
  <c r="T66" i="31"/>
  <c r="T105" i="31" s="1"/>
  <c r="S66" i="31"/>
  <c r="R66" i="31"/>
  <c r="R105" i="31" s="1"/>
  <c r="Q66" i="31"/>
  <c r="P66" i="31"/>
  <c r="O66" i="31"/>
  <c r="N66" i="31"/>
  <c r="M66" i="31"/>
  <c r="L66" i="31"/>
  <c r="K66" i="31"/>
  <c r="J66" i="31"/>
  <c r="I66" i="31"/>
  <c r="I105" i="31" s="1"/>
  <c r="H66" i="31"/>
  <c r="G66" i="31"/>
  <c r="F66" i="31"/>
  <c r="E66" i="31"/>
  <c r="D66" i="31"/>
  <c r="D105" i="31" s="1"/>
  <c r="C66" i="31"/>
  <c r="B66" i="31"/>
  <c r="B105" i="31" s="1"/>
  <c r="Y45" i="31"/>
  <c r="Y99" i="31" s="1"/>
  <c r="X45" i="31"/>
  <c r="X99" i="31" s="1"/>
  <c r="W45" i="31"/>
  <c r="W99" i="31" s="1"/>
  <c r="V45" i="31"/>
  <c r="U45" i="31"/>
  <c r="T45" i="31"/>
  <c r="S45" i="31"/>
  <c r="S99" i="31" s="1"/>
  <c r="R45" i="31"/>
  <c r="R99" i="31" s="1"/>
  <c r="Q45" i="31"/>
  <c r="P45" i="31"/>
  <c r="O45" i="31"/>
  <c r="N45" i="31"/>
  <c r="M45" i="31"/>
  <c r="L45" i="31"/>
  <c r="K45" i="31"/>
  <c r="K99" i="31" s="1"/>
  <c r="J45" i="31"/>
  <c r="J99" i="31" s="1"/>
  <c r="I45" i="31"/>
  <c r="H45" i="31"/>
  <c r="G45" i="31"/>
  <c r="F45" i="31"/>
  <c r="E45" i="31"/>
  <c r="D45" i="31"/>
  <c r="C45" i="31"/>
  <c r="C99" i="31" s="1"/>
  <c r="B45" i="31"/>
  <c r="B99" i="31" s="1"/>
  <c r="Y25" i="31"/>
  <c r="Y94" i="31" s="1"/>
  <c r="X25" i="31"/>
  <c r="W25" i="31"/>
  <c r="V25" i="31"/>
  <c r="U25" i="31"/>
  <c r="T25" i="31"/>
  <c r="T94" i="31" s="1"/>
  <c r="S25" i="31"/>
  <c r="R25" i="31"/>
  <c r="Q25" i="31"/>
  <c r="Q94" i="31" s="1"/>
  <c r="P25" i="31"/>
  <c r="P94" i="31" s="1"/>
  <c r="O25" i="31"/>
  <c r="O94" i="31" s="1"/>
  <c r="N25" i="31"/>
  <c r="M25" i="31"/>
  <c r="L25" i="31"/>
  <c r="L94" i="31" s="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T16" i="31"/>
  <c r="T90" i="31" s="1"/>
  <c r="S16" i="31"/>
  <c r="S90" i="31" s="1"/>
  <c r="R16" i="31"/>
  <c r="R90" i="31" s="1"/>
  <c r="Q16" i="31"/>
  <c r="Q90" i="31" s="1"/>
  <c r="P16" i="31"/>
  <c r="O16" i="31"/>
  <c r="N16" i="31"/>
  <c r="M16" i="31"/>
  <c r="L16" i="31"/>
  <c r="K16" i="31"/>
  <c r="K90" i="31" s="1"/>
  <c r="J16" i="31"/>
  <c r="J90" i="31" s="1"/>
  <c r="I16" i="31"/>
  <c r="I90" i="31" s="1"/>
  <c r="H16" i="31"/>
  <c r="H90" i="31" s="1"/>
  <c r="G16" i="31"/>
  <c r="G90" i="31" s="1"/>
  <c r="F16" i="31"/>
  <c r="E16" i="31"/>
  <c r="D16" i="31"/>
  <c r="C16" i="31"/>
  <c r="C90" i="31" s="1"/>
  <c r="B16" i="31"/>
  <c r="B90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M105" i="30"/>
  <c r="L105" i="30"/>
  <c r="K105" i="30"/>
  <c r="E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E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U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Y84" i="30" s="1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Y89" i="30"/>
  <c r="X89" i="30"/>
  <c r="X84" i="30" s="1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N84" i="30" s="1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L84" i="30" s="1"/>
  <c r="K86" i="30"/>
  <c r="K84" i="30" s="1"/>
  <c r="J86" i="30"/>
  <c r="J84" i="30" s="1"/>
  <c r="I86" i="30"/>
  <c r="I84" i="30" s="1"/>
  <c r="H86" i="30"/>
  <c r="G86" i="30"/>
  <c r="F86" i="30"/>
  <c r="E86" i="30"/>
  <c r="D86" i="30"/>
  <c r="C86" i="30"/>
  <c r="B86" i="30"/>
  <c r="Y85" i="30"/>
  <c r="X85" i="30"/>
  <c r="W85" i="30"/>
  <c r="W84" i="30" s="1"/>
  <c r="V85" i="30"/>
  <c r="V84" i="30" s="1"/>
  <c r="U85" i="30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O84" i="30" s="1"/>
  <c r="N85" i="30"/>
  <c r="M85" i="30"/>
  <c r="L85" i="30"/>
  <c r="K85" i="30"/>
  <c r="J85" i="30"/>
  <c r="I85" i="30"/>
  <c r="H85" i="30"/>
  <c r="H84" i="30" s="1"/>
  <c r="G85" i="30"/>
  <c r="G84" i="30" s="1"/>
  <c r="F85" i="30"/>
  <c r="F84" i="30" s="1"/>
  <c r="E85" i="30"/>
  <c r="D85" i="30"/>
  <c r="D84" i="30" s="1"/>
  <c r="C85" i="30"/>
  <c r="C84" i="30" s="1"/>
  <c r="B85" i="30"/>
  <c r="B84" i="30" s="1"/>
  <c r="Y66" i="30"/>
  <c r="X66" i="30"/>
  <c r="W66" i="30"/>
  <c r="V66" i="30"/>
  <c r="U66" i="30"/>
  <c r="U105" i="30" s="1"/>
  <c r="T66" i="30"/>
  <c r="T105" i="30" s="1"/>
  <c r="S66" i="30"/>
  <c r="S105" i="30" s="1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D105" i="30" s="1"/>
  <c r="C66" i="30"/>
  <c r="C105" i="30" s="1"/>
  <c r="B66" i="30"/>
  <c r="Y45" i="30"/>
  <c r="X45" i="30"/>
  <c r="W45" i="30"/>
  <c r="V45" i="30"/>
  <c r="U45" i="30"/>
  <c r="U99" i="30" s="1"/>
  <c r="T45" i="30"/>
  <c r="S45" i="30"/>
  <c r="R45" i="30"/>
  <c r="Q45" i="30"/>
  <c r="P45" i="30"/>
  <c r="O45" i="30"/>
  <c r="N45" i="30"/>
  <c r="M45" i="30"/>
  <c r="M99" i="30" s="1"/>
  <c r="L45" i="30"/>
  <c r="K45" i="30"/>
  <c r="J45" i="30"/>
  <c r="I45" i="30"/>
  <c r="H45" i="30"/>
  <c r="G45" i="30"/>
  <c r="F45" i="30"/>
  <c r="E45" i="30"/>
  <c r="D45" i="30"/>
  <c r="C45" i="30"/>
  <c r="B45" i="30"/>
  <c r="Y25" i="30"/>
  <c r="X25" i="30"/>
  <c r="W25" i="30"/>
  <c r="V25" i="30"/>
  <c r="U25" i="30"/>
  <c r="T25" i="30"/>
  <c r="S25" i="30"/>
  <c r="S94" i="30" s="1"/>
  <c r="R25" i="30"/>
  <c r="R94" i="30" s="1"/>
  <c r="Q25" i="30"/>
  <c r="P25" i="30"/>
  <c r="O25" i="30"/>
  <c r="N25" i="30"/>
  <c r="M25" i="30"/>
  <c r="M94" i="30" s="1"/>
  <c r="L25" i="30"/>
  <c r="K25" i="30"/>
  <c r="K94" i="30" s="1"/>
  <c r="J25" i="30"/>
  <c r="J94" i="30" s="1"/>
  <c r="I25" i="30"/>
  <c r="H25" i="30"/>
  <c r="G25" i="30"/>
  <c r="F25" i="30"/>
  <c r="E25" i="30"/>
  <c r="D25" i="30"/>
  <c r="C25" i="30"/>
  <c r="B25" i="30"/>
  <c r="Y16" i="30"/>
  <c r="X16" i="30"/>
  <c r="W16" i="30"/>
  <c r="V16" i="30"/>
  <c r="U16" i="30"/>
  <c r="U90" i="30" s="1"/>
  <c r="T16" i="30"/>
  <c r="S16" i="30"/>
  <c r="S90" i="30" s="1"/>
  <c r="R16" i="30"/>
  <c r="R90" i="30" s="1"/>
  <c r="Q16" i="30"/>
  <c r="P16" i="30"/>
  <c r="O16" i="30"/>
  <c r="N16" i="30"/>
  <c r="M16" i="30"/>
  <c r="M90" i="30" s="1"/>
  <c r="L16" i="30"/>
  <c r="K16" i="30"/>
  <c r="K119" i="30" s="1"/>
  <c r="J16" i="30"/>
  <c r="J90" i="30" s="1"/>
  <c r="I16" i="30"/>
  <c r="H16" i="30"/>
  <c r="G16" i="30"/>
  <c r="F16" i="30"/>
  <c r="E16" i="30"/>
  <c r="E90" i="30" s="1"/>
  <c r="D16" i="30"/>
  <c r="C16" i="30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J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X84" i="29" s="1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S99" i="29"/>
  <c r="C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W84" i="29" s="1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V89" i="29"/>
  <c r="V84" i="29" s="1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N84" i="29" s="1"/>
  <c r="M87" i="29"/>
  <c r="L87" i="29"/>
  <c r="K87" i="29"/>
  <c r="K84" i="29" s="1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J84" i="29" s="1"/>
  <c r="I86" i="29"/>
  <c r="I84" i="29" s="1"/>
  <c r="H86" i="29"/>
  <c r="H84" i="29" s="1"/>
  <c r="G86" i="29"/>
  <c r="G84" i="29" s="1"/>
  <c r="F86" i="29"/>
  <c r="E86" i="29"/>
  <c r="D86" i="29"/>
  <c r="C86" i="29"/>
  <c r="B86" i="29"/>
  <c r="Y85" i="29"/>
  <c r="X85" i="29"/>
  <c r="W85" i="29"/>
  <c r="V85" i="29"/>
  <c r="U85" i="29"/>
  <c r="T85" i="29"/>
  <c r="S85" i="29"/>
  <c r="S84" i="29" s="1"/>
  <c r="R85" i="29"/>
  <c r="R84" i="29" s="1"/>
  <c r="Q85" i="29"/>
  <c r="Q84" i="29" s="1"/>
  <c r="P85" i="29"/>
  <c r="P84" i="29" s="1"/>
  <c r="O85" i="29"/>
  <c r="O84" i="29" s="1"/>
  <c r="N85" i="29"/>
  <c r="M85" i="29"/>
  <c r="L85" i="29"/>
  <c r="K85" i="29"/>
  <c r="J85" i="29"/>
  <c r="I85" i="29"/>
  <c r="H85" i="29"/>
  <c r="G85" i="29"/>
  <c r="F85" i="29"/>
  <c r="F84" i="29" s="1"/>
  <c r="E85" i="29"/>
  <c r="D85" i="29"/>
  <c r="C85" i="29"/>
  <c r="C84" i="29" s="1"/>
  <c r="B85" i="29"/>
  <c r="B84" i="29" s="1"/>
  <c r="Y84" i="29"/>
  <c r="Y66" i="29"/>
  <c r="Y123" i="29" s="1"/>
  <c r="X66" i="29"/>
  <c r="W66" i="29"/>
  <c r="V66" i="29"/>
  <c r="V105" i="29" s="1"/>
  <c r="U66" i="29"/>
  <c r="U105" i="29" s="1"/>
  <c r="T66" i="29"/>
  <c r="T105" i="29" s="1"/>
  <c r="S66" i="29"/>
  <c r="R66" i="29"/>
  <c r="R105" i="29" s="1"/>
  <c r="Q66" i="29"/>
  <c r="Q123" i="29" s="1"/>
  <c r="P66" i="29"/>
  <c r="O66" i="29"/>
  <c r="N66" i="29"/>
  <c r="N123" i="29" s="1"/>
  <c r="M66" i="29"/>
  <c r="M105" i="29" s="1"/>
  <c r="L66" i="29"/>
  <c r="L105" i="29" s="1"/>
  <c r="K66" i="29"/>
  <c r="K123" i="30" s="1"/>
  <c r="J66" i="29"/>
  <c r="J123" i="29" s="1"/>
  <c r="I66" i="29"/>
  <c r="I123" i="29" s="1"/>
  <c r="H66" i="29"/>
  <c r="G66" i="29"/>
  <c r="F66" i="29"/>
  <c r="F105" i="29" s="1"/>
  <c r="E66" i="29"/>
  <c r="E105" i="29" s="1"/>
  <c r="D66" i="29"/>
  <c r="D123" i="29" s="1"/>
  <c r="C66" i="29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T45" i="29"/>
  <c r="T99" i="29" s="1"/>
  <c r="S45" i="29"/>
  <c r="S122" i="29" s="1"/>
  <c r="R45" i="29"/>
  <c r="R99" i="29" s="1"/>
  <c r="Q45" i="29"/>
  <c r="Q122" i="29" s="1"/>
  <c r="P45" i="29"/>
  <c r="P122" i="29" s="1"/>
  <c r="O45" i="29"/>
  <c r="O122" i="29" s="1"/>
  <c r="N45" i="29"/>
  <c r="N122" i="29" s="1"/>
  <c r="M45" i="29"/>
  <c r="L45" i="29"/>
  <c r="L99" i="29" s="1"/>
  <c r="K45" i="29"/>
  <c r="K122" i="29" s="1"/>
  <c r="J45" i="29"/>
  <c r="J99" i="29" s="1"/>
  <c r="I45" i="29"/>
  <c r="I122" i="29" s="1"/>
  <c r="H45" i="29"/>
  <c r="H122" i="29" s="1"/>
  <c r="G45" i="29"/>
  <c r="G122" i="29" s="1"/>
  <c r="F45" i="29"/>
  <c r="F122" i="29" s="1"/>
  <c r="E45" i="29"/>
  <c r="E122" i="30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94" i="29" s="1"/>
  <c r="R25" i="29"/>
  <c r="R94" i="29" s="1"/>
  <c r="Q25" i="29"/>
  <c r="Q120" i="29" s="1"/>
  <c r="P25" i="29"/>
  <c r="P120" i="29" s="1"/>
  <c r="O25" i="29"/>
  <c r="O120" i="29" s="1"/>
  <c r="N25" i="29"/>
  <c r="N120" i="29" s="1"/>
  <c r="M25" i="29"/>
  <c r="M94" i="29" s="1"/>
  <c r="L25" i="29"/>
  <c r="L120" i="29" s="1"/>
  <c r="K25" i="29"/>
  <c r="K94" i="29" s="1"/>
  <c r="J25" i="29"/>
  <c r="J94" i="29" s="1"/>
  <c r="I25" i="29"/>
  <c r="I94" i="29" s="1"/>
  <c r="H25" i="29"/>
  <c r="H120" i="29" s="1"/>
  <c r="G25" i="29"/>
  <c r="G120" i="29" s="1"/>
  <c r="F25" i="29"/>
  <c r="F94" i="29" s="1"/>
  <c r="E25" i="29"/>
  <c r="E94" i="29" s="1"/>
  <c r="D25" i="29"/>
  <c r="D94" i="29" s="1"/>
  <c r="C25" i="29"/>
  <c r="C94" i="29" s="1"/>
  <c r="B25" i="29"/>
  <c r="B94" i="29" s="1"/>
  <c r="Y16" i="29"/>
  <c r="Y90" i="29" s="1"/>
  <c r="X16" i="29"/>
  <c r="X119" i="29" s="1"/>
  <c r="W16" i="29"/>
  <c r="W119" i="29" s="1"/>
  <c r="V16" i="29"/>
  <c r="V119" i="29" s="1"/>
  <c r="U16" i="29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90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90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T175" i="4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J175" i="4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W126" i="27" s="1"/>
  <c r="V132" i="27"/>
  <c r="U132" i="27"/>
  <c r="U126" i="27" s="1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Q126" i="27" s="1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S126" i="27" s="1"/>
  <c r="R130" i="27"/>
  <c r="Q130" i="27"/>
  <c r="P130" i="27"/>
  <c r="P126" i="27" s="1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O126" i="27" s="1"/>
  <c r="N129" i="27"/>
  <c r="N126" i="27" s="1"/>
  <c r="M129" i="27"/>
  <c r="M126" i="27" s="1"/>
  <c r="L129" i="27"/>
  <c r="L126" i="27" s="1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K126" i="27" s="1"/>
  <c r="J128" i="27"/>
  <c r="J126" i="27" s="1"/>
  <c r="I128" i="27"/>
  <c r="I126" i="27" s="1"/>
  <c r="H128" i="27"/>
  <c r="G128" i="27"/>
  <c r="F128" i="27"/>
  <c r="E128" i="27"/>
  <c r="D128" i="27"/>
  <c r="C128" i="27"/>
  <c r="B128" i="27"/>
  <c r="Y127" i="27"/>
  <c r="X127" i="27"/>
  <c r="X126" i="27" s="1"/>
  <c r="W127" i="27"/>
  <c r="V127" i="27"/>
  <c r="V126" i="27" s="1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B126" i="27" s="1"/>
  <c r="Y126" i="27"/>
  <c r="T126" i="27"/>
  <c r="R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L110" i="27" s="1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Q110" i="27" s="1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M110" i="27" s="1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S116" i="27"/>
  <c r="D116" i="27"/>
  <c r="C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I110" i="27" s="1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H110" i="27" s="1"/>
  <c r="G114" i="27"/>
  <c r="G110" i="27" s="1"/>
  <c r="F114" i="27"/>
  <c r="F110" i="27" s="1"/>
  <c r="E114" i="27"/>
  <c r="E110" i="27" s="1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D110" i="27" s="1"/>
  <c r="C113" i="27"/>
  <c r="B113" i="27"/>
  <c r="B110" i="27" s="1"/>
  <c r="Y112" i="27"/>
  <c r="X112" i="27"/>
  <c r="W112" i="27"/>
  <c r="V112" i="27"/>
  <c r="U112" i="27"/>
  <c r="T112" i="27"/>
  <c r="T110" i="27" s="1"/>
  <c r="S112" i="27"/>
  <c r="R112" i="27"/>
  <c r="R110" i="27" s="1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C110" i="27" s="1"/>
  <c r="B112" i="27"/>
  <c r="Y111" i="27"/>
  <c r="Y110" i="27" s="1"/>
  <c r="X111" i="27"/>
  <c r="X110" i="27" s="1"/>
  <c r="W111" i="27"/>
  <c r="W110" i="27" s="1"/>
  <c r="V111" i="27"/>
  <c r="V110" i="27" s="1"/>
  <c r="U111" i="27"/>
  <c r="U110" i="27" s="1"/>
  <c r="T111" i="27"/>
  <c r="S111" i="27"/>
  <c r="R111" i="27"/>
  <c r="Q111" i="27"/>
  <c r="P111" i="27"/>
  <c r="P110" i="27" s="1"/>
  <c r="O111" i="27"/>
  <c r="N111" i="27"/>
  <c r="N110" i="27" s="1"/>
  <c r="M111" i="27"/>
  <c r="L111" i="27"/>
  <c r="K111" i="27"/>
  <c r="K110" i="27" s="1"/>
  <c r="J111" i="27"/>
  <c r="I111" i="27"/>
  <c r="H111" i="27"/>
  <c r="G111" i="27"/>
  <c r="F111" i="27"/>
  <c r="E111" i="27"/>
  <c r="D111" i="27"/>
  <c r="C111" i="27"/>
  <c r="B111" i="27"/>
  <c r="S110" i="27"/>
  <c r="O110" i="27"/>
  <c r="J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C98" i="27" s="1"/>
  <c r="B104" i="27"/>
  <c r="Y103" i="27"/>
  <c r="Y98" i="27" s="1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X98" i="27" s="1"/>
  <c r="W102" i="27"/>
  <c r="V102" i="27"/>
  <c r="V98" i="27" s="1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U98" i="27" s="1"/>
  <c r="T101" i="27"/>
  <c r="T98" i="27" s="1"/>
  <c r="S101" i="27"/>
  <c r="S98" i="27" s="1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R98" i="27" s="1"/>
  <c r="Q100" i="27"/>
  <c r="Q98" i="27" s="1"/>
  <c r="P100" i="27"/>
  <c r="O100" i="27"/>
  <c r="N100" i="27"/>
  <c r="M100" i="27"/>
  <c r="L100" i="27"/>
  <c r="K100" i="27"/>
  <c r="J100" i="27"/>
  <c r="I100" i="27"/>
  <c r="H100" i="27"/>
  <c r="H98" i="27" s="1"/>
  <c r="G100" i="27"/>
  <c r="F100" i="27"/>
  <c r="F98" i="27" s="1"/>
  <c r="E100" i="27"/>
  <c r="D100" i="27"/>
  <c r="C100" i="27"/>
  <c r="B100" i="27"/>
  <c r="Y99" i="27"/>
  <c r="X99" i="27"/>
  <c r="W99" i="27"/>
  <c r="W98" i="27" s="1"/>
  <c r="V99" i="27"/>
  <c r="U99" i="27"/>
  <c r="T99" i="27"/>
  <c r="S99" i="27"/>
  <c r="R99" i="27"/>
  <c r="Q99" i="27"/>
  <c r="P99" i="27"/>
  <c r="P98" i="27" s="1"/>
  <c r="O99" i="27"/>
  <c r="O98" i="27" s="1"/>
  <c r="N99" i="27"/>
  <c r="N98" i="27" s="1"/>
  <c r="M99" i="27"/>
  <c r="M98" i="27" s="1"/>
  <c r="L99" i="27"/>
  <c r="L98" i="27" s="1"/>
  <c r="K99" i="27"/>
  <c r="K98" i="27" s="1"/>
  <c r="J99" i="27"/>
  <c r="J98" i="27" s="1"/>
  <c r="I99" i="27"/>
  <c r="I98" i="27" s="1"/>
  <c r="H99" i="27"/>
  <c r="G99" i="27"/>
  <c r="F99" i="27"/>
  <c r="E99" i="27"/>
  <c r="D99" i="27"/>
  <c r="D98" i="27" s="1"/>
  <c r="C99" i="27"/>
  <c r="B99" i="27"/>
  <c r="B98" i="27" s="1"/>
  <c r="G98" i="27"/>
  <c r="E98" i="27"/>
  <c r="Y69" i="27"/>
  <c r="X69" i="27"/>
  <c r="W69" i="27"/>
  <c r="V69" i="27"/>
  <c r="V122" i="27" s="1"/>
  <c r="U69" i="27"/>
  <c r="U122" i="27" s="1"/>
  <c r="T69" i="27"/>
  <c r="S69" i="27"/>
  <c r="R69" i="27"/>
  <c r="Q69" i="27"/>
  <c r="P69" i="27"/>
  <c r="O69" i="27"/>
  <c r="N69" i="27"/>
  <c r="N122" i="27" s="1"/>
  <c r="M69" i="27"/>
  <c r="M122" i="27" s="1"/>
  <c r="L69" i="27"/>
  <c r="K69" i="27"/>
  <c r="J69" i="27"/>
  <c r="I69" i="27"/>
  <c r="H69" i="27"/>
  <c r="G69" i="27"/>
  <c r="F69" i="27"/>
  <c r="F122" i="27" s="1"/>
  <c r="E69" i="27"/>
  <c r="E122" i="27" s="1"/>
  <c r="D69" i="27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U43" i="27"/>
  <c r="T43" i="27"/>
  <c r="T116" i="27" s="1"/>
  <c r="S43" i="27"/>
  <c r="R43" i="27"/>
  <c r="Q43" i="27"/>
  <c r="P43" i="27"/>
  <c r="O43" i="27"/>
  <c r="N43" i="27"/>
  <c r="M43" i="27"/>
  <c r="L43" i="27"/>
  <c r="L116" i="27" s="1"/>
  <c r="K43" i="27"/>
  <c r="K116" i="27" s="1"/>
  <c r="J43" i="27"/>
  <c r="I43" i="27"/>
  <c r="H43" i="27"/>
  <c r="G43" i="27"/>
  <c r="F43" i="27"/>
  <c r="E43" i="27"/>
  <c r="D43" i="27"/>
  <c r="C43" i="27"/>
  <c r="B43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I143" i="27" s="1"/>
  <c r="H17" i="27"/>
  <c r="H143" i="27" s="1"/>
  <c r="G17" i="27"/>
  <c r="G143" i="27" s="1"/>
  <c r="F17" i="27"/>
  <c r="F143" i="27" s="1"/>
  <c r="E17" i="27"/>
  <c r="E143" i="27" s="1"/>
  <c r="D17" i="27"/>
  <c r="D143" i="27" s="1"/>
  <c r="C17" i="27"/>
  <c r="C143" i="27" s="1"/>
  <c r="B17" i="27"/>
  <c r="B143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I126" i="26" s="1"/>
  <c r="H132" i="26"/>
  <c r="G132" i="26"/>
  <c r="G126" i="26" s="1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J126" i="26" s="1"/>
  <c r="I131" i="26"/>
  <c r="H131" i="26"/>
  <c r="G131" i="26"/>
  <c r="F131" i="26"/>
  <c r="E131" i="26"/>
  <c r="E126" i="26" s="1"/>
  <c r="D131" i="26"/>
  <c r="C131" i="26"/>
  <c r="C126" i="26" s="1"/>
  <c r="B131" i="26"/>
  <c r="Y130" i="26"/>
  <c r="X130" i="26"/>
  <c r="X126" i="26" s="1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F126" i="26" s="1"/>
  <c r="E130" i="26"/>
  <c r="D130" i="26"/>
  <c r="C130" i="26"/>
  <c r="B130" i="26"/>
  <c r="Y129" i="26"/>
  <c r="Y126" i="26" s="1"/>
  <c r="X129" i="26"/>
  <c r="W129" i="26"/>
  <c r="W126" i="26" s="1"/>
  <c r="V129" i="26"/>
  <c r="U129" i="26"/>
  <c r="T129" i="26"/>
  <c r="T126" i="26" s="1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U126" i="26" s="1"/>
  <c r="T128" i="26"/>
  <c r="S128" i="26"/>
  <c r="S126" i="26" s="1"/>
  <c r="R128" i="26"/>
  <c r="Q128" i="26"/>
  <c r="P128" i="26"/>
  <c r="P126" i="26" s="1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126" i="26" s="1"/>
  <c r="Y127" i="26"/>
  <c r="X127" i="26"/>
  <c r="W127" i="26"/>
  <c r="V127" i="26"/>
  <c r="V126" i="26" s="1"/>
  <c r="U127" i="26"/>
  <c r="T127" i="26"/>
  <c r="S127" i="26"/>
  <c r="R127" i="26"/>
  <c r="Q127" i="26"/>
  <c r="Q126" i="26" s="1"/>
  <c r="P127" i="26"/>
  <c r="O127" i="26"/>
  <c r="O126" i="26" s="1"/>
  <c r="N127" i="26"/>
  <c r="N126" i="26" s="1"/>
  <c r="M127" i="26"/>
  <c r="L127" i="26"/>
  <c r="L126" i="26" s="1"/>
  <c r="K127" i="26"/>
  <c r="J127" i="26"/>
  <c r="I127" i="26"/>
  <c r="H127" i="26"/>
  <c r="G127" i="26"/>
  <c r="F127" i="26"/>
  <c r="E127" i="26"/>
  <c r="D127" i="26"/>
  <c r="C127" i="26"/>
  <c r="B127" i="26"/>
  <c r="R126" i="26"/>
  <c r="M126" i="26"/>
  <c r="K126" i="26"/>
  <c r="H126" i="26"/>
  <c r="D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2" i="26"/>
  <c r="X122" i="26"/>
  <c r="W122" i="26"/>
  <c r="Q122" i="26"/>
  <c r="P122" i="26"/>
  <c r="O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J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V116" i="26"/>
  <c r="U116" i="26"/>
  <c r="N116" i="26"/>
  <c r="G116" i="26"/>
  <c r="F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R110" i="26" s="1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D110" i="26" s="1"/>
  <c r="C113" i="26"/>
  <c r="B113" i="26"/>
  <c r="Y112" i="26"/>
  <c r="X112" i="26"/>
  <c r="W112" i="26"/>
  <c r="V112" i="26"/>
  <c r="U112" i="26"/>
  <c r="T112" i="26"/>
  <c r="S112" i="26"/>
  <c r="S110" i="26" s="1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B110" i="26" s="1"/>
  <c r="Y111" i="26"/>
  <c r="X111" i="26"/>
  <c r="W111" i="26"/>
  <c r="W110" i="26" s="1"/>
  <c r="V111" i="26"/>
  <c r="U111" i="26"/>
  <c r="U110" i="26" s="1"/>
  <c r="T111" i="26"/>
  <c r="T110" i="26" s="1"/>
  <c r="S111" i="26"/>
  <c r="R111" i="26"/>
  <c r="Q111" i="26"/>
  <c r="P111" i="26"/>
  <c r="O111" i="26"/>
  <c r="O110" i="26" s="1"/>
  <c r="N111" i="26"/>
  <c r="M111" i="26"/>
  <c r="M110" i="26" s="1"/>
  <c r="L111" i="26"/>
  <c r="L110" i="26" s="1"/>
  <c r="K111" i="26"/>
  <c r="K110" i="26" s="1"/>
  <c r="J111" i="26"/>
  <c r="I111" i="26"/>
  <c r="H111" i="26"/>
  <c r="G111" i="26"/>
  <c r="G110" i="26" s="1"/>
  <c r="F111" i="26"/>
  <c r="F110" i="26" s="1"/>
  <c r="E111" i="26"/>
  <c r="E110" i="26" s="1"/>
  <c r="D111" i="26"/>
  <c r="C111" i="26"/>
  <c r="B111" i="26"/>
  <c r="J110" i="26"/>
  <c r="C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R105" i="26"/>
  <c r="Y104" i="26"/>
  <c r="X104" i="26"/>
  <c r="W104" i="26"/>
  <c r="V104" i="26"/>
  <c r="U104" i="26"/>
  <c r="T104" i="26"/>
  <c r="S104" i="26"/>
  <c r="S98" i="26" s="1"/>
  <c r="R104" i="26"/>
  <c r="Q104" i="26"/>
  <c r="Q98" i="26" s="1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O98" i="26" s="1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P98" i="26" s="1"/>
  <c r="O102" i="26"/>
  <c r="N102" i="26"/>
  <c r="M102" i="26"/>
  <c r="L102" i="26"/>
  <c r="K102" i="26"/>
  <c r="K98" i="26" s="1"/>
  <c r="J102" i="26"/>
  <c r="I102" i="26"/>
  <c r="I98" i="26" s="1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L98" i="26" s="1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Y98" i="26" s="1"/>
  <c r="X99" i="26"/>
  <c r="X98" i="26" s="1"/>
  <c r="W99" i="26"/>
  <c r="V99" i="26"/>
  <c r="V98" i="26" s="1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H98" i="26" s="1"/>
  <c r="G99" i="26"/>
  <c r="G98" i="26" s="1"/>
  <c r="F99" i="26"/>
  <c r="F98" i="26" s="1"/>
  <c r="E99" i="26"/>
  <c r="D99" i="26"/>
  <c r="D98" i="26" s="1"/>
  <c r="C99" i="26"/>
  <c r="C98" i="26" s="1"/>
  <c r="B99" i="26"/>
  <c r="W98" i="26"/>
  <c r="T98" i="26"/>
  <c r="N98" i="26"/>
  <c r="Y69" i="26"/>
  <c r="X69" i="26"/>
  <c r="W69" i="26"/>
  <c r="V69" i="26"/>
  <c r="U69" i="26"/>
  <c r="U122" i="26" s="1"/>
  <c r="T69" i="26"/>
  <c r="S69" i="26"/>
  <c r="R69" i="26"/>
  <c r="Q69" i="26"/>
  <c r="P69" i="26"/>
  <c r="O69" i="26"/>
  <c r="N69" i="26"/>
  <c r="M69" i="26"/>
  <c r="M122" i="26" s="1"/>
  <c r="L69" i="26"/>
  <c r="K69" i="26"/>
  <c r="J69" i="26"/>
  <c r="I69" i="26"/>
  <c r="I122" i="26" s="1"/>
  <c r="H69" i="26"/>
  <c r="H122" i="26" s="1"/>
  <c r="G69" i="26"/>
  <c r="F69" i="26"/>
  <c r="E69" i="26"/>
  <c r="D69" i="26"/>
  <c r="C69" i="26"/>
  <c r="B69" i="26"/>
  <c r="B122" i="26" s="1"/>
  <c r="Y56" i="26"/>
  <c r="Y119" i="26" s="1"/>
  <c r="X56" i="26"/>
  <c r="X119" i="26" s="1"/>
  <c r="W56" i="26"/>
  <c r="W119" i="26" s="1"/>
  <c r="V56" i="26"/>
  <c r="V119" i="26" s="1"/>
  <c r="U56" i="26"/>
  <c r="U119" i="26" s="1"/>
  <c r="T56" i="26"/>
  <c r="S56" i="26"/>
  <c r="R56" i="26"/>
  <c r="R153" i="26" s="1"/>
  <c r="Q56" i="26"/>
  <c r="P56" i="26"/>
  <c r="O56" i="26"/>
  <c r="N56" i="26"/>
  <c r="M56" i="26"/>
  <c r="L56" i="26"/>
  <c r="K56" i="26"/>
  <c r="J56" i="26"/>
  <c r="I56" i="26"/>
  <c r="I119" i="26" s="1"/>
  <c r="H56" i="26"/>
  <c r="H119" i="26" s="1"/>
  <c r="G56" i="26"/>
  <c r="F56" i="26"/>
  <c r="E56" i="26"/>
  <c r="D56" i="26"/>
  <c r="C56" i="26"/>
  <c r="B56" i="26"/>
  <c r="B119" i="26" s="1"/>
  <c r="Y43" i="26"/>
  <c r="Y116" i="26" s="1"/>
  <c r="X43" i="26"/>
  <c r="X116" i="26" s="1"/>
  <c r="W43" i="26"/>
  <c r="W116" i="26" s="1"/>
  <c r="V43" i="26"/>
  <c r="U43" i="26"/>
  <c r="T43" i="26"/>
  <c r="S43" i="26"/>
  <c r="R43" i="26"/>
  <c r="R116" i="26" s="1"/>
  <c r="Q43" i="26"/>
  <c r="P43" i="26"/>
  <c r="O43" i="26"/>
  <c r="O116" i="26" s="1"/>
  <c r="N43" i="26"/>
  <c r="M43" i="26"/>
  <c r="L43" i="26"/>
  <c r="K43" i="26"/>
  <c r="J43" i="26"/>
  <c r="I43" i="26"/>
  <c r="H43" i="26"/>
  <c r="G43" i="26"/>
  <c r="F43" i="26"/>
  <c r="E43" i="26"/>
  <c r="E116" i="26" s="1"/>
  <c r="D43" i="26"/>
  <c r="C43" i="26"/>
  <c r="B43" i="26"/>
  <c r="Y17" i="26"/>
  <c r="X17" i="26"/>
  <c r="W17" i="26"/>
  <c r="V17" i="26"/>
  <c r="U17" i="26"/>
  <c r="U105" i="26" s="1"/>
  <c r="T17" i="26"/>
  <c r="S17" i="26"/>
  <c r="R17" i="26"/>
  <c r="Q17" i="26"/>
  <c r="Q105" i="26" s="1"/>
  <c r="P17" i="26"/>
  <c r="P105" i="26" s="1"/>
  <c r="O17" i="26"/>
  <c r="O105" i="26" s="1"/>
  <c r="N17" i="26"/>
  <c r="N105" i="26" s="1"/>
  <c r="M17" i="26"/>
  <c r="L17" i="26"/>
  <c r="K17" i="26"/>
  <c r="J17" i="26"/>
  <c r="J143" i="26" s="1"/>
  <c r="I17" i="26"/>
  <c r="I143" i="26" s="1"/>
  <c r="H17" i="26"/>
  <c r="H143" i="26" s="1"/>
  <c r="G17" i="26"/>
  <c r="G143" i="26" s="1"/>
  <c r="F17" i="26"/>
  <c r="F143" i="26" s="1"/>
  <c r="E17" i="26"/>
  <c r="E143" i="26" s="1"/>
  <c r="D17" i="26"/>
  <c r="D143" i="26" s="1"/>
  <c r="C17" i="26"/>
  <c r="C143" i="26" s="1"/>
  <c r="B17" i="26"/>
  <c r="B105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Y156" i="25" s="1"/>
  <c r="X159" i="25"/>
  <c r="X156" i="25" s="1"/>
  <c r="W159" i="25"/>
  <c r="W156" i="25" s="1"/>
  <c r="V159" i="25"/>
  <c r="V156" i="25" s="1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U156" i="25" s="1"/>
  <c r="T158" i="25"/>
  <c r="T156" i="25" s="1"/>
  <c r="S158" i="25"/>
  <c r="S156" i="25" s="1"/>
  <c r="R158" i="25"/>
  <c r="R156" i="25" s="1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Q156" i="25" s="1"/>
  <c r="P157" i="25"/>
  <c r="P156" i="25" s="1"/>
  <c r="O157" i="25"/>
  <c r="N157" i="25"/>
  <c r="N156" i="25" s="1"/>
  <c r="M157" i="25"/>
  <c r="M156" i="25" s="1"/>
  <c r="L157" i="25"/>
  <c r="L156" i="25" s="1"/>
  <c r="K157" i="25"/>
  <c r="J157" i="25"/>
  <c r="I157" i="25"/>
  <c r="H157" i="25"/>
  <c r="G157" i="25"/>
  <c r="F157" i="25"/>
  <c r="E157" i="25"/>
  <c r="D157" i="25"/>
  <c r="C157" i="25"/>
  <c r="B157" i="25"/>
  <c r="R153" i="25"/>
  <c r="U152" i="25"/>
  <c r="T152" i="25"/>
  <c r="E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126" i="25" s="1"/>
  <c r="Y129" i="25"/>
  <c r="X129" i="25"/>
  <c r="W129" i="25"/>
  <c r="V129" i="25"/>
  <c r="U129" i="25"/>
  <c r="T129" i="25"/>
  <c r="S129" i="25"/>
  <c r="R129" i="25"/>
  <c r="Q129" i="25"/>
  <c r="P129" i="25"/>
  <c r="O129" i="25"/>
  <c r="O126" i="25" s="1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Y126" i="25" s="1"/>
  <c r="X128" i="25"/>
  <c r="X126" i="25" s="1"/>
  <c r="W128" i="25"/>
  <c r="W126" i="25" s="1"/>
  <c r="V128" i="25"/>
  <c r="V126" i="25" s="1"/>
  <c r="U128" i="25"/>
  <c r="T128" i="25"/>
  <c r="S128" i="25"/>
  <c r="R128" i="25"/>
  <c r="Q128" i="25"/>
  <c r="P128" i="25"/>
  <c r="O128" i="25"/>
  <c r="N128" i="25"/>
  <c r="M128" i="25"/>
  <c r="L128" i="25"/>
  <c r="K128" i="25"/>
  <c r="K126" i="25" s="1"/>
  <c r="J128" i="25"/>
  <c r="I128" i="25"/>
  <c r="H128" i="25"/>
  <c r="H126" i="25" s="1"/>
  <c r="G128" i="25"/>
  <c r="F128" i="25"/>
  <c r="E128" i="25"/>
  <c r="D128" i="25"/>
  <c r="C128" i="25"/>
  <c r="B128" i="25"/>
  <c r="Y127" i="25"/>
  <c r="X127" i="25"/>
  <c r="W127" i="25"/>
  <c r="V127" i="25"/>
  <c r="U127" i="25"/>
  <c r="U126" i="25" s="1"/>
  <c r="T127" i="25"/>
  <c r="T126" i="25" s="1"/>
  <c r="S127" i="25"/>
  <c r="S126" i="25" s="1"/>
  <c r="R127" i="25"/>
  <c r="R126" i="25" s="1"/>
  <c r="Q127" i="25"/>
  <c r="P127" i="25"/>
  <c r="O127" i="25"/>
  <c r="N127" i="25"/>
  <c r="M127" i="25"/>
  <c r="L127" i="25"/>
  <c r="K127" i="25"/>
  <c r="J127" i="25"/>
  <c r="J126" i="25" s="1"/>
  <c r="I127" i="25"/>
  <c r="I126" i="25" s="1"/>
  <c r="H127" i="25"/>
  <c r="G127" i="25"/>
  <c r="G126" i="25" s="1"/>
  <c r="F127" i="25"/>
  <c r="F126" i="25" s="1"/>
  <c r="E127" i="25"/>
  <c r="E126" i="25" s="1"/>
  <c r="D127" i="25"/>
  <c r="D126" i="25" s="1"/>
  <c r="C127" i="25"/>
  <c r="B127" i="25"/>
  <c r="Q126" i="25"/>
  <c r="P126" i="25"/>
  <c r="N126" i="25"/>
  <c r="M126" i="25"/>
  <c r="L126" i="25"/>
  <c r="C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V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E116" i="25"/>
  <c r="D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V110" i="25" s="1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U110" i="25" s="1"/>
  <c r="T113" i="25"/>
  <c r="T110" i="25" s="1"/>
  <c r="S113" i="25"/>
  <c r="S110" i="25" s="1"/>
  <c r="R113" i="25"/>
  <c r="R110" i="25" s="1"/>
  <c r="Q113" i="25"/>
  <c r="P113" i="25"/>
  <c r="O113" i="25"/>
  <c r="N113" i="25"/>
  <c r="M113" i="25"/>
  <c r="L113" i="25"/>
  <c r="K113" i="25"/>
  <c r="J113" i="25"/>
  <c r="I113" i="25"/>
  <c r="H113" i="25"/>
  <c r="G113" i="25"/>
  <c r="G110" i="25" s="1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Q110" i="25" s="1"/>
  <c r="P112" i="25"/>
  <c r="P110" i="25" s="1"/>
  <c r="O112" i="25"/>
  <c r="O110" i="25" s="1"/>
  <c r="N112" i="25"/>
  <c r="N110" i="25" s="1"/>
  <c r="M112" i="25"/>
  <c r="L112" i="25"/>
  <c r="K112" i="25"/>
  <c r="J112" i="25"/>
  <c r="I112" i="25"/>
  <c r="H112" i="25"/>
  <c r="G112" i="25"/>
  <c r="F112" i="25"/>
  <c r="E112" i="25"/>
  <c r="D112" i="25"/>
  <c r="C112" i="25"/>
  <c r="C110" i="25" s="1"/>
  <c r="B112" i="25"/>
  <c r="B110" i="25" s="1"/>
  <c r="Y111" i="25"/>
  <c r="Y110" i="25" s="1"/>
  <c r="X111" i="25"/>
  <c r="X110" i="25" s="1"/>
  <c r="W111" i="25"/>
  <c r="V111" i="25"/>
  <c r="U111" i="25"/>
  <c r="T111" i="25"/>
  <c r="S111" i="25"/>
  <c r="R111" i="25"/>
  <c r="Q111" i="25"/>
  <c r="P111" i="25"/>
  <c r="O111" i="25"/>
  <c r="N111" i="25"/>
  <c r="M111" i="25"/>
  <c r="M110" i="25" s="1"/>
  <c r="L111" i="25"/>
  <c r="L110" i="25" s="1"/>
  <c r="K111" i="25"/>
  <c r="K110" i="25" s="1"/>
  <c r="J111" i="25"/>
  <c r="J110" i="25" s="1"/>
  <c r="I111" i="25"/>
  <c r="H111" i="25"/>
  <c r="G111" i="25"/>
  <c r="F111" i="25"/>
  <c r="E111" i="25"/>
  <c r="D111" i="25"/>
  <c r="C111" i="25"/>
  <c r="B111" i="25"/>
  <c r="W110" i="25"/>
  <c r="I110" i="25"/>
  <c r="H110" i="25"/>
  <c r="F110" i="25"/>
  <c r="E110" i="25"/>
  <c r="D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K98" i="25" s="1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J98" i="25" s="1"/>
  <c r="I102" i="25"/>
  <c r="H102" i="25"/>
  <c r="G102" i="25"/>
  <c r="F102" i="25"/>
  <c r="E102" i="25"/>
  <c r="D102" i="25"/>
  <c r="C102" i="25"/>
  <c r="B102" i="25"/>
  <c r="Y101" i="25"/>
  <c r="X101" i="25"/>
  <c r="W101" i="25"/>
  <c r="W98" i="25" s="1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H98" i="25" s="1"/>
  <c r="G101" i="25"/>
  <c r="G98" i="25" s="1"/>
  <c r="F101" i="25"/>
  <c r="F98" i="25" s="1"/>
  <c r="E101" i="25"/>
  <c r="D101" i="25"/>
  <c r="C101" i="25"/>
  <c r="B101" i="25"/>
  <c r="Y100" i="25"/>
  <c r="X100" i="25"/>
  <c r="W100" i="25"/>
  <c r="V100" i="25"/>
  <c r="U100" i="25"/>
  <c r="T100" i="25"/>
  <c r="S100" i="25"/>
  <c r="S98" i="25" s="1"/>
  <c r="R100" i="25"/>
  <c r="R98" i="25" s="1"/>
  <c r="Q100" i="25"/>
  <c r="P100" i="25"/>
  <c r="P98" i="25" s="1"/>
  <c r="O100" i="25"/>
  <c r="N100" i="25"/>
  <c r="M100" i="25"/>
  <c r="L100" i="25"/>
  <c r="K100" i="25"/>
  <c r="J100" i="25"/>
  <c r="I100" i="25"/>
  <c r="H100" i="25"/>
  <c r="G100" i="25"/>
  <c r="F100" i="25"/>
  <c r="E100" i="25"/>
  <c r="E98" i="25" s="1"/>
  <c r="D100" i="25"/>
  <c r="D98" i="25" s="1"/>
  <c r="C100" i="25"/>
  <c r="C98" i="25" s="1"/>
  <c r="B100" i="25"/>
  <c r="B98" i="25" s="1"/>
  <c r="Y99" i="25"/>
  <c r="X99" i="25"/>
  <c r="W99" i="25"/>
  <c r="V99" i="25"/>
  <c r="U99" i="25"/>
  <c r="T99" i="25"/>
  <c r="S99" i="25"/>
  <c r="R99" i="25"/>
  <c r="Q99" i="25"/>
  <c r="Q98" i="25" s="1"/>
  <c r="P99" i="25"/>
  <c r="O99" i="25"/>
  <c r="O98" i="25" s="1"/>
  <c r="N99" i="25"/>
  <c r="N98" i="25" s="1"/>
  <c r="M99" i="25"/>
  <c r="M98" i="25" s="1"/>
  <c r="L99" i="25"/>
  <c r="L98" i="25" s="1"/>
  <c r="K99" i="25"/>
  <c r="J99" i="25"/>
  <c r="I99" i="25"/>
  <c r="I98" i="25" s="1"/>
  <c r="H99" i="25"/>
  <c r="G99" i="25"/>
  <c r="F99" i="25"/>
  <c r="E99" i="25"/>
  <c r="D99" i="25"/>
  <c r="C99" i="25"/>
  <c r="B99" i="25"/>
  <c r="Y98" i="25"/>
  <c r="X98" i="25"/>
  <c r="V98" i="25"/>
  <c r="U98" i="25"/>
  <c r="T98" i="25"/>
  <c r="Y69" i="25"/>
  <c r="Y154" i="26" s="1"/>
  <c r="X69" i="25"/>
  <c r="X154" i="26" s="1"/>
  <c r="W69" i="25"/>
  <c r="W154" i="25" s="1"/>
  <c r="V69" i="25"/>
  <c r="U69" i="25"/>
  <c r="U154" i="27" s="1"/>
  <c r="T69" i="25"/>
  <c r="T122" i="25" s="1"/>
  <c r="S69" i="25"/>
  <c r="S122" i="25" s="1"/>
  <c r="R69" i="25"/>
  <c r="R154" i="25" s="1"/>
  <c r="Q69" i="25"/>
  <c r="Q154" i="26" s="1"/>
  <c r="P69" i="25"/>
  <c r="P154" i="26" s="1"/>
  <c r="O69" i="25"/>
  <c r="O154" i="25" s="1"/>
  <c r="N69" i="25"/>
  <c r="N122" i="25" s="1"/>
  <c r="M69" i="25"/>
  <c r="M154" i="27" s="1"/>
  <c r="L69" i="25"/>
  <c r="L154" i="25" s="1"/>
  <c r="K69" i="25"/>
  <c r="K154" i="25" s="1"/>
  <c r="J69" i="25"/>
  <c r="J154" i="25" s="1"/>
  <c r="I69" i="25"/>
  <c r="I154" i="26" s="1"/>
  <c r="H69" i="25"/>
  <c r="H154" i="26" s="1"/>
  <c r="G69" i="25"/>
  <c r="G154" i="25" s="1"/>
  <c r="F69" i="25"/>
  <c r="F122" i="25" s="1"/>
  <c r="E69" i="25"/>
  <c r="E154" i="27" s="1"/>
  <c r="D69" i="25"/>
  <c r="D154" i="25" s="1"/>
  <c r="C69" i="25"/>
  <c r="C154" i="25" s="1"/>
  <c r="B69" i="25"/>
  <c r="B154" i="25" s="1"/>
  <c r="Y56" i="25"/>
  <c r="Y119" i="25" s="1"/>
  <c r="X56" i="25"/>
  <c r="X119" i="25" s="1"/>
  <c r="W56" i="25"/>
  <c r="W153" i="25" s="1"/>
  <c r="V56" i="25"/>
  <c r="V153" i="25" s="1"/>
  <c r="U56" i="25"/>
  <c r="U119" i="25" s="1"/>
  <c r="T56" i="25"/>
  <c r="T153" i="25" s="1"/>
  <c r="S56" i="25"/>
  <c r="S153" i="25" s="1"/>
  <c r="R56" i="25"/>
  <c r="R119" i="25" s="1"/>
  <c r="Q56" i="25"/>
  <c r="Q119" i="25" s="1"/>
  <c r="P56" i="25"/>
  <c r="P119" i="25" s="1"/>
  <c r="O56" i="25"/>
  <c r="O153" i="25" s="1"/>
  <c r="N56" i="25"/>
  <c r="N153" i="25" s="1"/>
  <c r="M56" i="25"/>
  <c r="M119" i="25" s="1"/>
  <c r="L56" i="25"/>
  <c r="L119" i="25" s="1"/>
  <c r="K56" i="25"/>
  <c r="K119" i="25" s="1"/>
  <c r="J56" i="25"/>
  <c r="J153" i="26" s="1"/>
  <c r="I56" i="25"/>
  <c r="I119" i="25" s="1"/>
  <c r="H56" i="25"/>
  <c r="H119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W43" i="25"/>
  <c r="V43" i="25"/>
  <c r="U43" i="25"/>
  <c r="U116" i="25" s="1"/>
  <c r="T43" i="25"/>
  <c r="S43" i="25"/>
  <c r="S152" i="25" s="1"/>
  <c r="R43" i="25"/>
  <c r="R152" i="25" s="1"/>
  <c r="Q43" i="25"/>
  <c r="Q152" i="25" s="1"/>
  <c r="P43" i="25"/>
  <c r="P116" i="25" s="1"/>
  <c r="O43" i="25"/>
  <c r="N43" i="25"/>
  <c r="M43" i="25"/>
  <c r="M152" i="25" s="1"/>
  <c r="L43" i="25"/>
  <c r="L152" i="27" s="1"/>
  <c r="K43" i="25"/>
  <c r="K152" i="25" s="1"/>
  <c r="J43" i="25"/>
  <c r="J152" i="25" s="1"/>
  <c r="I43" i="25"/>
  <c r="I152" i="25" s="1"/>
  <c r="H43" i="25"/>
  <c r="H116" i="25" s="1"/>
  <c r="G43" i="25"/>
  <c r="F43" i="25"/>
  <c r="E43" i="25"/>
  <c r="D43" i="25"/>
  <c r="D152" i="27" s="1"/>
  <c r="C43" i="25"/>
  <c r="C116" i="25" s="1"/>
  <c r="B43" i="25"/>
  <c r="B152" i="25" s="1"/>
  <c r="Y17" i="25"/>
  <c r="Y105" i="25" s="1"/>
  <c r="X17" i="25"/>
  <c r="X105" i="25" s="1"/>
  <c r="W17" i="25"/>
  <c r="W143" i="25" s="1"/>
  <c r="V17" i="25"/>
  <c r="V143" i="25" s="1"/>
  <c r="U17" i="25"/>
  <c r="U105" i="25" s="1"/>
  <c r="T17" i="25"/>
  <c r="T105" i="25" s="1"/>
  <c r="S17" i="25"/>
  <c r="S105" i="25" s="1"/>
  <c r="R17" i="25"/>
  <c r="R105" i="25" s="1"/>
  <c r="Q17" i="25"/>
  <c r="Q105" i="25" s="1"/>
  <c r="P17" i="25"/>
  <c r="P105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I136" i="25" s="1"/>
  <c r="H17" i="25"/>
  <c r="H143" i="25" s="1"/>
  <c r="H136" i="25" s="1"/>
  <c r="G17" i="25"/>
  <c r="G143" i="25" s="1"/>
  <c r="F17" i="25"/>
  <c r="F143" i="25" s="1"/>
  <c r="F136" i="25" s="1"/>
  <c r="E17" i="25"/>
  <c r="E143" i="25" s="1"/>
  <c r="D17" i="25"/>
  <c r="D143" i="25" s="1"/>
  <c r="C17" i="25"/>
  <c r="C143" i="25" s="1"/>
  <c r="B17" i="25"/>
  <c r="B105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Y119" i="4" s="1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Y118" i="4" s="1"/>
  <c r="X59" i="24"/>
  <c r="W59" i="24"/>
  <c r="W57" i="24" s="1"/>
  <c r="W116" i="4" s="1"/>
  <c r="V59" i="24"/>
  <c r="U59" i="24"/>
  <c r="U57" i="24" s="1"/>
  <c r="U116" i="4" s="1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Y57" i="24" s="1"/>
  <c r="Y116" i="4" s="1"/>
  <c r="X58" i="24"/>
  <c r="X57" i="24" s="1"/>
  <c r="X116" i="4" s="1"/>
  <c r="W58" i="24"/>
  <c r="V58" i="24"/>
  <c r="U58" i="24"/>
  <c r="U117" i="4" s="1"/>
  <c r="T58" i="24"/>
  <c r="S58" i="24"/>
  <c r="S57" i="24" s="1"/>
  <c r="S116" i="4" s="1"/>
  <c r="R58" i="24"/>
  <c r="Q58" i="24"/>
  <c r="Q57" i="24" s="1"/>
  <c r="Q116" i="4" s="1"/>
  <c r="P58" i="24"/>
  <c r="P57" i="24" s="1"/>
  <c r="P116" i="4" s="1"/>
  <c r="O58" i="24"/>
  <c r="O57" i="24" s="1"/>
  <c r="O116" i="4" s="1"/>
  <c r="N58" i="24"/>
  <c r="N57" i="24" s="1"/>
  <c r="N116" i="4" s="1"/>
  <c r="M58" i="24"/>
  <c r="M57" i="24" s="1"/>
  <c r="M116" i="4" s="1"/>
  <c r="L58" i="24"/>
  <c r="K58" i="24"/>
  <c r="J58" i="24"/>
  <c r="I58" i="24"/>
  <c r="H58" i="24"/>
  <c r="G58" i="24"/>
  <c r="F58" i="24"/>
  <c r="E58" i="24"/>
  <c r="D58" i="24"/>
  <c r="C58" i="24"/>
  <c r="B58" i="24"/>
  <c r="V57" i="24"/>
  <c r="V116" i="4" s="1"/>
  <c r="Y55" i="24"/>
  <c r="X55" i="24"/>
  <c r="W55" i="24"/>
  <c r="V55" i="24"/>
  <c r="U55" i="24"/>
  <c r="U77" i="24" s="1"/>
  <c r="T55" i="24"/>
  <c r="S55" i="24"/>
  <c r="S77" i="24" s="1"/>
  <c r="S174" i="4" s="1"/>
  <c r="R55" i="24"/>
  <c r="Q55" i="24"/>
  <c r="Q72" i="4" s="1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C77" i="24" s="1"/>
  <c r="B55" i="24"/>
  <c r="Y54" i="24"/>
  <c r="X54" i="24"/>
  <c r="W54" i="24"/>
  <c r="W71" i="4" s="1"/>
  <c r="V54" i="24"/>
  <c r="U54" i="24"/>
  <c r="T54" i="24"/>
  <c r="S54" i="24"/>
  <c r="R54" i="24"/>
  <c r="Q54" i="24"/>
  <c r="P54" i="24"/>
  <c r="O54" i="24"/>
  <c r="O76" i="24" s="1"/>
  <c r="O173" i="4" s="1"/>
  <c r="N54" i="24"/>
  <c r="N76" i="24" s="1"/>
  <c r="M54" i="24"/>
  <c r="M52" i="24" s="1"/>
  <c r="M69" i="4" s="1"/>
  <c r="L54" i="24"/>
  <c r="K54" i="24"/>
  <c r="J54" i="24"/>
  <c r="J52" i="24" s="1"/>
  <c r="J69" i="4" s="1"/>
  <c r="I54" i="24"/>
  <c r="H54" i="24"/>
  <c r="G54" i="24"/>
  <c r="F54" i="24"/>
  <c r="E54" i="24"/>
  <c r="D54" i="24"/>
  <c r="C54" i="24"/>
  <c r="B54" i="24"/>
  <c r="Y53" i="24"/>
  <c r="X53" i="24"/>
  <c r="W53" i="24"/>
  <c r="W75" i="24" s="1"/>
  <c r="V53" i="24"/>
  <c r="U53" i="24"/>
  <c r="U75" i="24" s="1"/>
  <c r="U172" i="4" s="1"/>
  <c r="T53" i="24"/>
  <c r="S53" i="24"/>
  <c r="S70" i="4" s="1"/>
  <c r="R53" i="24"/>
  <c r="Q53" i="24"/>
  <c r="P53" i="24"/>
  <c r="O53" i="24"/>
  <c r="N53" i="24"/>
  <c r="M53" i="24"/>
  <c r="M75" i="24" s="1"/>
  <c r="M172" i="4" s="1"/>
  <c r="L53" i="24"/>
  <c r="K53" i="24"/>
  <c r="K75" i="24" s="1"/>
  <c r="K172" i="4" s="1"/>
  <c r="J53" i="24"/>
  <c r="I53" i="24"/>
  <c r="I52" i="24" s="1"/>
  <c r="I69" i="4" s="1"/>
  <c r="H53" i="24"/>
  <c r="H52" i="24" s="1"/>
  <c r="H69" i="4" s="1"/>
  <c r="G53" i="24"/>
  <c r="G75" i="24" s="1"/>
  <c r="F53" i="24"/>
  <c r="F75" i="24" s="1"/>
  <c r="E53" i="24"/>
  <c r="E75" i="24" s="1"/>
  <c r="E172" i="4" s="1"/>
  <c r="D53" i="24"/>
  <c r="D75" i="24" s="1"/>
  <c r="C53" i="24"/>
  <c r="C75" i="24" s="1"/>
  <c r="B53" i="24"/>
  <c r="G52" i="24"/>
  <c r="F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X4" i="24"/>
  <c r="X3" i="24" s="1"/>
  <c r="W4" i="24"/>
  <c r="W3" i="24" s="1"/>
  <c r="W17" i="4" s="1"/>
  <c r="V4" i="24"/>
  <c r="U4" i="24"/>
  <c r="T4" i="24"/>
  <c r="S4" i="24"/>
  <c r="R4" i="24"/>
  <c r="Q4" i="24"/>
  <c r="P4" i="24"/>
  <c r="O4" i="24"/>
  <c r="N4" i="24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G4" i="24"/>
  <c r="F4" i="24"/>
  <c r="F3" i="24" s="1"/>
  <c r="F17" i="4" s="1"/>
  <c r="E4" i="24"/>
  <c r="D4" i="24"/>
  <c r="C4" i="24"/>
  <c r="B4" i="24"/>
  <c r="V3" i="24"/>
  <c r="U3" i="24"/>
  <c r="T3" i="24"/>
  <c r="S3" i="24"/>
  <c r="R3" i="24"/>
  <c r="Q3" i="24"/>
  <c r="P3" i="24"/>
  <c r="O3" i="24"/>
  <c r="N3" i="24"/>
  <c r="H3" i="24"/>
  <c r="G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S192" i="23"/>
  <c r="C192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W119" i="23"/>
  <c r="W99" i="23" s="1"/>
  <c r="V119" i="23"/>
  <c r="U119" i="23"/>
  <c r="T119" i="23"/>
  <c r="S119" i="23"/>
  <c r="R119" i="23"/>
  <c r="R213" i="23" s="1"/>
  <c r="Q119" i="23"/>
  <c r="Q213" i="23" s="1"/>
  <c r="P119" i="23"/>
  <c r="O119" i="23"/>
  <c r="N119" i="23"/>
  <c r="M119" i="23"/>
  <c r="L119" i="23"/>
  <c r="K119" i="23"/>
  <c r="J119" i="23"/>
  <c r="J213" i="23" s="1"/>
  <c r="I119" i="23"/>
  <c r="I213" i="23" s="1"/>
  <c r="H119" i="23"/>
  <c r="H213" i="23" s="1"/>
  <c r="G119" i="23"/>
  <c r="F119" i="23"/>
  <c r="E119" i="23"/>
  <c r="D119" i="23"/>
  <c r="C119" i="23"/>
  <c r="B119" i="23"/>
  <c r="B213" i="23" s="1"/>
  <c r="Y110" i="23"/>
  <c r="X110" i="23"/>
  <c r="X211" i="23" s="1"/>
  <c r="W110" i="23"/>
  <c r="W211" i="23" s="1"/>
  <c r="V110" i="23"/>
  <c r="V211" i="23" s="1"/>
  <c r="U110" i="23"/>
  <c r="T110" i="23"/>
  <c r="S110" i="23"/>
  <c r="S211" i="23" s="1"/>
  <c r="R110" i="23"/>
  <c r="R211" i="23" s="1"/>
  <c r="Q110" i="23"/>
  <c r="P110" i="23"/>
  <c r="P211" i="23" s="1"/>
  <c r="O110" i="23"/>
  <c r="O211" i="23" s="1"/>
  <c r="N110" i="23"/>
  <c r="N211" i="23" s="1"/>
  <c r="M110" i="23"/>
  <c r="L110" i="23"/>
  <c r="L99" i="23" s="1"/>
  <c r="L62" i="20" s="1"/>
  <c r="L115" i="4" s="1"/>
  <c r="K110" i="23"/>
  <c r="J110" i="23"/>
  <c r="J211" i="23" s="1"/>
  <c r="I110" i="23"/>
  <c r="H110" i="23"/>
  <c r="H211" i="23" s="1"/>
  <c r="G110" i="23"/>
  <c r="G211" i="23" s="1"/>
  <c r="F110" i="23"/>
  <c r="F211" i="23" s="1"/>
  <c r="E110" i="23"/>
  <c r="E99" i="23" s="1"/>
  <c r="D110" i="23"/>
  <c r="D99" i="23" s="1"/>
  <c r="C110" i="23"/>
  <c r="C99" i="23" s="1"/>
  <c r="B110" i="23"/>
  <c r="B211" i="23" s="1"/>
  <c r="V99" i="23"/>
  <c r="V62" i="20" s="1"/>
  <c r="V115" i="4" s="1"/>
  <c r="T99" i="23"/>
  <c r="T62" i="20" s="1"/>
  <c r="T115" i="4" s="1"/>
  <c r="Y89" i="23"/>
  <c r="Y203" i="23" s="1"/>
  <c r="X89" i="23"/>
  <c r="W89" i="23"/>
  <c r="W203" i="23" s="1"/>
  <c r="V89" i="23"/>
  <c r="V203" i="23" s="1"/>
  <c r="U89" i="23"/>
  <c r="T89" i="23"/>
  <c r="S89" i="23"/>
  <c r="R89" i="23"/>
  <c r="Q89" i="23"/>
  <c r="P89" i="23"/>
  <c r="O89" i="23"/>
  <c r="O203" i="23" s="1"/>
  <c r="N89" i="23"/>
  <c r="N203" i="23" s="1"/>
  <c r="M89" i="23"/>
  <c r="L89" i="23"/>
  <c r="K89" i="23"/>
  <c r="J89" i="23"/>
  <c r="I89" i="23"/>
  <c r="H89" i="23"/>
  <c r="G89" i="23"/>
  <c r="G203" i="23" s="1"/>
  <c r="F89" i="23"/>
  <c r="F203" i="23" s="1"/>
  <c r="E89" i="23"/>
  <c r="D89" i="23"/>
  <c r="C89" i="23"/>
  <c r="B89" i="23"/>
  <c r="Y79" i="23"/>
  <c r="Y202" i="23" s="1"/>
  <c r="X79" i="23"/>
  <c r="W79" i="23"/>
  <c r="W202" i="23" s="1"/>
  <c r="V79" i="23"/>
  <c r="V202" i="23" s="1"/>
  <c r="U79" i="23"/>
  <c r="T79" i="23"/>
  <c r="S79" i="23"/>
  <c r="R79" i="23"/>
  <c r="Q79" i="23"/>
  <c r="Q202" i="23" s="1"/>
  <c r="P79" i="23"/>
  <c r="O79" i="23"/>
  <c r="O202" i="23" s="1"/>
  <c r="N79" i="23"/>
  <c r="N202" i="23" s="1"/>
  <c r="M79" i="23"/>
  <c r="L79" i="23"/>
  <c r="K79" i="23"/>
  <c r="J79" i="23"/>
  <c r="I79" i="23"/>
  <c r="I202" i="23" s="1"/>
  <c r="H79" i="23"/>
  <c r="G79" i="23"/>
  <c r="G202" i="23" s="1"/>
  <c r="F79" i="23"/>
  <c r="F48" i="23" s="1"/>
  <c r="F61" i="20" s="1"/>
  <c r="F114" i="4" s="1"/>
  <c r="E79" i="23"/>
  <c r="E48" i="23" s="1"/>
  <c r="E61" i="20" s="1"/>
  <c r="E114" i="4" s="1"/>
  <c r="D79" i="23"/>
  <c r="C79" i="23"/>
  <c r="B79" i="23"/>
  <c r="Y60" i="23"/>
  <c r="X60" i="23"/>
  <c r="W60" i="23"/>
  <c r="W201" i="23" s="1"/>
  <c r="V60" i="23"/>
  <c r="V201" i="23" s="1"/>
  <c r="U60" i="23"/>
  <c r="T60" i="23"/>
  <c r="S60" i="23"/>
  <c r="R60" i="23"/>
  <c r="Q60" i="23"/>
  <c r="Q201" i="23" s="1"/>
  <c r="P60" i="23"/>
  <c r="O60" i="23"/>
  <c r="O201" i="23" s="1"/>
  <c r="N60" i="23"/>
  <c r="N201" i="23" s="1"/>
  <c r="M60" i="23"/>
  <c r="M48" i="23" s="1"/>
  <c r="M61" i="20" s="1"/>
  <c r="M114" i="4" s="1"/>
  <c r="L60" i="23"/>
  <c r="L48" i="23" s="1"/>
  <c r="L61" i="20" s="1"/>
  <c r="L114" i="4" s="1"/>
  <c r="K60" i="23"/>
  <c r="J60" i="23"/>
  <c r="J48" i="23" s="1"/>
  <c r="J61" i="20" s="1"/>
  <c r="J114" i="4" s="1"/>
  <c r="I60" i="23"/>
  <c r="I201" i="23" s="1"/>
  <c r="H60" i="23"/>
  <c r="G60" i="23"/>
  <c r="G201" i="23" s="1"/>
  <c r="F60" i="23"/>
  <c r="F201" i="23" s="1"/>
  <c r="E60" i="23"/>
  <c r="D60" i="23"/>
  <c r="D48" i="23" s="1"/>
  <c r="D61" i="20" s="1"/>
  <c r="D114" i="4" s="1"/>
  <c r="C60" i="23"/>
  <c r="B60" i="23"/>
  <c r="B48" i="23" s="1"/>
  <c r="W48" i="23"/>
  <c r="W160" i="23" s="1"/>
  <c r="V48" i="23"/>
  <c r="U48" i="23"/>
  <c r="T48" i="23"/>
  <c r="R48" i="23"/>
  <c r="R61" i="20" s="1"/>
  <c r="R114" i="4" s="1"/>
  <c r="Y33" i="23"/>
  <c r="X33" i="23"/>
  <c r="W33" i="23"/>
  <c r="V33" i="23"/>
  <c r="V192" i="23" s="1"/>
  <c r="U33" i="23"/>
  <c r="T33" i="23"/>
  <c r="T5" i="23" s="1"/>
  <c r="S33" i="23"/>
  <c r="R33" i="23"/>
  <c r="Q33" i="23"/>
  <c r="Q5" i="23" s="1"/>
  <c r="Q60" i="20" s="1"/>
  <c r="Q113" i="4" s="1"/>
  <c r="P33" i="23"/>
  <c r="O33" i="23"/>
  <c r="N33" i="23"/>
  <c r="N192" i="23" s="1"/>
  <c r="M33" i="23"/>
  <c r="M5" i="23" s="1"/>
  <c r="M60" i="20" s="1"/>
  <c r="M113" i="4" s="1"/>
  <c r="L33" i="23"/>
  <c r="L5" i="23" s="1"/>
  <c r="K33" i="23"/>
  <c r="K192" i="23" s="1"/>
  <c r="K183" i="23" s="1"/>
  <c r="J33" i="23"/>
  <c r="I33" i="23"/>
  <c r="H33" i="23"/>
  <c r="G33" i="23"/>
  <c r="F33" i="23"/>
  <c r="F192" i="23" s="1"/>
  <c r="E33" i="23"/>
  <c r="D33" i="23"/>
  <c r="C33" i="23"/>
  <c r="B33" i="23"/>
  <c r="Y5" i="23"/>
  <c r="Y60" i="20" s="1"/>
  <c r="Y113" i="4" s="1"/>
  <c r="X5" i="23"/>
  <c r="W5" i="23"/>
  <c r="W60" i="20" s="1"/>
  <c r="U5" i="23"/>
  <c r="U60" i="20" s="1"/>
  <c r="U113" i="4" s="1"/>
  <c r="S5" i="23"/>
  <c r="S139" i="23" s="1"/>
  <c r="R5" i="23"/>
  <c r="P5" i="23"/>
  <c r="O5" i="23"/>
  <c r="J5" i="23"/>
  <c r="I5" i="23"/>
  <c r="H5" i="23"/>
  <c r="H60" i="20" s="1"/>
  <c r="H113" i="4" s="1"/>
  <c r="G5" i="23"/>
  <c r="G60" i="20" s="1"/>
  <c r="G113" i="4" s="1"/>
  <c r="F5" i="23"/>
  <c r="F60" i="20" s="1"/>
  <c r="E5" i="23"/>
  <c r="E60" i="20" s="1"/>
  <c r="D5" i="23"/>
  <c r="D137" i="23" s="1"/>
  <c r="C5" i="23"/>
  <c r="C140" i="23" s="1"/>
  <c r="B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Y165" i="22" s="1"/>
  <c r="X172" i="22"/>
  <c r="X165" i="22" s="1"/>
  <c r="W172" i="22"/>
  <c r="W165" i="22" s="1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B165" i="22" s="1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M165" i="22" s="1"/>
  <c r="L167" i="22"/>
  <c r="L165" i="22" s="1"/>
  <c r="K167" i="22"/>
  <c r="K165" i="22" s="1"/>
  <c r="J167" i="22"/>
  <c r="I167" i="22"/>
  <c r="H167" i="22"/>
  <c r="G167" i="22"/>
  <c r="F167" i="22"/>
  <c r="E167" i="22"/>
  <c r="D167" i="22"/>
  <c r="C167" i="22"/>
  <c r="B167" i="22"/>
  <c r="Y166" i="22"/>
  <c r="X166" i="22"/>
  <c r="W166" i="22"/>
  <c r="V166" i="22"/>
  <c r="U166" i="22"/>
  <c r="U165" i="22" s="1"/>
  <c r="T166" i="22"/>
  <c r="T165" i="22" s="1"/>
  <c r="S166" i="22"/>
  <c r="S165" i="22" s="1"/>
  <c r="R166" i="22"/>
  <c r="R165" i="22" s="1"/>
  <c r="Q166" i="22"/>
  <c r="P166" i="22"/>
  <c r="O166" i="22"/>
  <c r="N166" i="22"/>
  <c r="M166" i="22"/>
  <c r="L166" i="22"/>
  <c r="K166" i="22"/>
  <c r="J166" i="22"/>
  <c r="J165" i="22" s="1"/>
  <c r="I166" i="22"/>
  <c r="H166" i="22"/>
  <c r="G166" i="22"/>
  <c r="F166" i="22"/>
  <c r="E166" i="22"/>
  <c r="E165" i="22" s="1"/>
  <c r="D166" i="22"/>
  <c r="D165" i="22" s="1"/>
  <c r="C166" i="22"/>
  <c r="C165" i="22" s="1"/>
  <c r="B166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K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C146" i="22" s="1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B146" i="22" s="1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S153" i="22"/>
  <c r="R153" i="22"/>
  <c r="K153" i="22"/>
  <c r="J153" i="22"/>
  <c r="C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S146" i="22" s="1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R146" i="22" s="1"/>
  <c r="Q149" i="22"/>
  <c r="Q146" i="22" s="1"/>
  <c r="P149" i="22"/>
  <c r="P146" i="22" s="1"/>
  <c r="O149" i="22"/>
  <c r="O146" i="22" s="1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N146" i="22" s="1"/>
  <c r="M148" i="22"/>
  <c r="L148" i="22"/>
  <c r="L146" i="22" s="1"/>
  <c r="K148" i="22"/>
  <c r="K146" i="22" s="1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X146" i="22" s="1"/>
  <c r="W147" i="22"/>
  <c r="W146" i="22" s="1"/>
  <c r="V147" i="22"/>
  <c r="V146" i="22" s="1"/>
  <c r="U147" i="22"/>
  <c r="U146" i="22" s="1"/>
  <c r="T147" i="22"/>
  <c r="T146" i="22" s="1"/>
  <c r="S147" i="22"/>
  <c r="R147" i="22"/>
  <c r="Q147" i="22"/>
  <c r="P147" i="22"/>
  <c r="O147" i="22"/>
  <c r="N147" i="22"/>
  <c r="M147" i="22"/>
  <c r="M146" i="22" s="1"/>
  <c r="L147" i="22"/>
  <c r="K147" i="22"/>
  <c r="J147" i="22"/>
  <c r="J146" i="22" s="1"/>
  <c r="I147" i="22"/>
  <c r="I146" i="22" s="1"/>
  <c r="H147" i="22"/>
  <c r="H146" i="22" s="1"/>
  <c r="G147" i="22"/>
  <c r="G146" i="22" s="1"/>
  <c r="F147" i="22"/>
  <c r="E147" i="22"/>
  <c r="D147" i="22"/>
  <c r="D146" i="22" s="1"/>
  <c r="C147" i="22"/>
  <c r="B147" i="22"/>
  <c r="F146" i="22"/>
  <c r="E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Y175" i="22" s="1"/>
  <c r="X119" i="22"/>
  <c r="X175" i="22" s="1"/>
  <c r="W119" i="22"/>
  <c r="W175" i="22" s="1"/>
  <c r="V119" i="22"/>
  <c r="V175" i="22" s="1"/>
  <c r="U119" i="22"/>
  <c r="T119" i="22"/>
  <c r="S119" i="22"/>
  <c r="R119" i="22"/>
  <c r="Q119" i="22"/>
  <c r="P119" i="22"/>
  <c r="P213" i="22" s="1"/>
  <c r="O119" i="22"/>
  <c r="O175" i="22" s="1"/>
  <c r="N119" i="22"/>
  <c r="N175" i="22" s="1"/>
  <c r="M119" i="22"/>
  <c r="L119" i="22"/>
  <c r="K119" i="22"/>
  <c r="K175" i="22" s="1"/>
  <c r="J119" i="22"/>
  <c r="J175" i="22" s="1"/>
  <c r="I119" i="22"/>
  <c r="H119" i="22"/>
  <c r="G119" i="22"/>
  <c r="F119" i="22"/>
  <c r="E119" i="22"/>
  <c r="D119" i="22"/>
  <c r="C119" i="22"/>
  <c r="C175" i="22" s="1"/>
  <c r="B119" i="22"/>
  <c r="B175" i="22" s="1"/>
  <c r="Y110" i="22"/>
  <c r="Y171" i="22" s="1"/>
  <c r="X110" i="22"/>
  <c r="X171" i="22" s="1"/>
  <c r="W110" i="22"/>
  <c r="V110" i="22"/>
  <c r="U110" i="22"/>
  <c r="T110" i="22"/>
  <c r="S110" i="22"/>
  <c r="R110" i="22"/>
  <c r="Q110" i="22"/>
  <c r="Q171" i="22" s="1"/>
  <c r="P110" i="22"/>
  <c r="P171" i="22" s="1"/>
  <c r="O110" i="22"/>
  <c r="O171" i="22" s="1"/>
  <c r="N110" i="22"/>
  <c r="N171" i="22" s="1"/>
  <c r="M110" i="22"/>
  <c r="L110" i="22"/>
  <c r="K110" i="22"/>
  <c r="K211" i="22" s="1"/>
  <c r="J110" i="22"/>
  <c r="J211" i="22" s="1"/>
  <c r="I110" i="22"/>
  <c r="H110" i="22"/>
  <c r="G110" i="22"/>
  <c r="G171" i="22" s="1"/>
  <c r="F110" i="22"/>
  <c r="F171" i="22" s="1"/>
  <c r="E110" i="22"/>
  <c r="D110" i="22"/>
  <c r="C110" i="22"/>
  <c r="C171" i="22" s="1"/>
  <c r="B110" i="22"/>
  <c r="B171" i="22" s="1"/>
  <c r="Y89" i="22"/>
  <c r="X89" i="22"/>
  <c r="W89" i="22"/>
  <c r="V89" i="22"/>
  <c r="U89" i="22"/>
  <c r="T89" i="22"/>
  <c r="S89" i="22"/>
  <c r="S160" i="22" s="1"/>
  <c r="R89" i="22"/>
  <c r="R160" i="22" s="1"/>
  <c r="Q89" i="22"/>
  <c r="Q160" i="22" s="1"/>
  <c r="P89" i="22"/>
  <c r="P160" i="22" s="1"/>
  <c r="O89" i="22"/>
  <c r="N89" i="22"/>
  <c r="M89" i="22"/>
  <c r="L89" i="22"/>
  <c r="K89" i="22"/>
  <c r="J89" i="22"/>
  <c r="J203" i="22" s="1"/>
  <c r="I89" i="22"/>
  <c r="I203" i="22" s="1"/>
  <c r="H89" i="22"/>
  <c r="G89" i="22"/>
  <c r="F89" i="22"/>
  <c r="E89" i="22"/>
  <c r="D89" i="22"/>
  <c r="C89" i="22"/>
  <c r="C160" i="22" s="1"/>
  <c r="B89" i="22"/>
  <c r="Y79" i="22"/>
  <c r="X79" i="22"/>
  <c r="W79" i="22"/>
  <c r="V79" i="22"/>
  <c r="U79" i="22"/>
  <c r="T79" i="22"/>
  <c r="S79" i="22"/>
  <c r="S157" i="22" s="1"/>
  <c r="R79" i="22"/>
  <c r="R157" i="22" s="1"/>
  <c r="Q79" i="22"/>
  <c r="Q202" i="22" s="1"/>
  <c r="P79" i="22"/>
  <c r="O79" i="22"/>
  <c r="N79" i="22"/>
  <c r="M79" i="22"/>
  <c r="L79" i="22"/>
  <c r="K79" i="22"/>
  <c r="K157" i="22" s="1"/>
  <c r="J79" i="22"/>
  <c r="J157" i="22" s="1"/>
  <c r="I79" i="22"/>
  <c r="I157" i="22" s="1"/>
  <c r="H79" i="22"/>
  <c r="H157" i="22" s="1"/>
  <c r="G79" i="22"/>
  <c r="F79" i="22"/>
  <c r="E79" i="22"/>
  <c r="D79" i="22"/>
  <c r="C79" i="22"/>
  <c r="C157" i="22" s="1"/>
  <c r="B79" i="22"/>
  <c r="B202" i="22" s="1"/>
  <c r="Y60" i="22"/>
  <c r="Y201" i="22" s="1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B201" i="22" s="1"/>
  <c r="Y33" i="22"/>
  <c r="Y141" i="22" s="1"/>
  <c r="Y132" i="22" s="1"/>
  <c r="X33" i="22"/>
  <c r="X141" i="22" s="1"/>
  <c r="W33" i="22"/>
  <c r="W192" i="22" s="1"/>
  <c r="V33" i="22"/>
  <c r="V192" i="22" s="1"/>
  <c r="U33" i="22"/>
  <c r="T33" i="22"/>
  <c r="S33" i="22"/>
  <c r="R33" i="22"/>
  <c r="Q33" i="22"/>
  <c r="P33" i="22"/>
  <c r="O33" i="22"/>
  <c r="N33" i="22"/>
  <c r="M33" i="22"/>
  <c r="L33" i="22"/>
  <c r="K33" i="22"/>
  <c r="J33" i="22"/>
  <c r="J192" i="22" s="1"/>
  <c r="I33" i="22"/>
  <c r="I192" i="22" s="1"/>
  <c r="H33" i="22"/>
  <c r="G33" i="22"/>
  <c r="F33" i="22"/>
  <c r="E33" i="22"/>
  <c r="D33" i="22"/>
  <c r="C33" i="22"/>
  <c r="C141" i="22" s="1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B165" i="21" s="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U165" i="21" s="1"/>
  <c r="T169" i="21"/>
  <c r="T165" i="21" s="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S165" i="21" s="1"/>
  <c r="R168" i="21"/>
  <c r="R165" i="21" s="1"/>
  <c r="Q168" i="21"/>
  <c r="Q165" i="21" s="1"/>
  <c r="P168" i="21"/>
  <c r="P165" i="21" s="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O165" i="21" s="1"/>
  <c r="N167" i="21"/>
  <c r="M167" i="21"/>
  <c r="L167" i="21"/>
  <c r="L165" i="21" s="1"/>
  <c r="K167" i="21"/>
  <c r="J167" i="21"/>
  <c r="I167" i="21"/>
  <c r="H167" i="21"/>
  <c r="G167" i="21"/>
  <c r="F167" i="21"/>
  <c r="E167" i="21"/>
  <c r="D167" i="21"/>
  <c r="C167" i="21"/>
  <c r="B167" i="21"/>
  <c r="Y166" i="21"/>
  <c r="Y165" i="21" s="1"/>
  <c r="X166" i="21"/>
  <c r="X165" i="21" s="1"/>
  <c r="W166" i="21"/>
  <c r="W165" i="21" s="1"/>
  <c r="V166" i="21"/>
  <c r="V165" i="21" s="1"/>
  <c r="U166" i="21"/>
  <c r="T166" i="21"/>
  <c r="S166" i="21"/>
  <c r="R166" i="21"/>
  <c r="Q166" i="21"/>
  <c r="P166" i="21"/>
  <c r="O166" i="21"/>
  <c r="N166" i="21"/>
  <c r="N165" i="21" s="1"/>
  <c r="M166" i="21"/>
  <c r="M165" i="21" s="1"/>
  <c r="L166" i="21"/>
  <c r="K166" i="21"/>
  <c r="K165" i="21" s="1"/>
  <c r="J166" i="21"/>
  <c r="J165" i="21" s="1"/>
  <c r="I166" i="21"/>
  <c r="I165" i="21" s="1"/>
  <c r="H166" i="21"/>
  <c r="H165" i="21" s="1"/>
  <c r="G166" i="21"/>
  <c r="G165" i="21" s="1"/>
  <c r="F166" i="21"/>
  <c r="E166" i="21"/>
  <c r="D166" i="21"/>
  <c r="C166" i="21"/>
  <c r="B166" i="21"/>
  <c r="F165" i="21"/>
  <c r="E165" i="21"/>
  <c r="D165" i="21"/>
  <c r="C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U160" i="21"/>
  <c r="T160" i="21"/>
  <c r="M160" i="21"/>
  <c r="L160" i="21"/>
  <c r="E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T157" i="21"/>
  <c r="E157" i="21"/>
  <c r="D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V146" i="21" s="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R146" i="21" s="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M153" i="21"/>
  <c r="L153" i="21"/>
  <c r="D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P146" i="21" s="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I146" i="21" s="1"/>
  <c r="H149" i="21"/>
  <c r="H146" i="21" s="1"/>
  <c r="G149" i="21"/>
  <c r="G146" i="21" s="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E146" i="21" s="1"/>
  <c r="D148" i="21"/>
  <c r="C148" i="21"/>
  <c r="C146" i="21" s="1"/>
  <c r="B148" i="21"/>
  <c r="B146" i="21" s="1"/>
  <c r="Y147" i="21"/>
  <c r="Y146" i="21" s="1"/>
  <c r="X147" i="21"/>
  <c r="W147" i="21"/>
  <c r="V147" i="21"/>
  <c r="U147" i="21"/>
  <c r="T147" i="21"/>
  <c r="S147" i="21"/>
  <c r="R147" i="21"/>
  <c r="Q147" i="21"/>
  <c r="P147" i="21"/>
  <c r="O147" i="21"/>
  <c r="O146" i="21" s="1"/>
  <c r="N147" i="21"/>
  <c r="N146" i="21" s="1"/>
  <c r="M147" i="21"/>
  <c r="M146" i="21" s="1"/>
  <c r="L147" i="21"/>
  <c r="K147" i="21"/>
  <c r="K146" i="21" s="1"/>
  <c r="J147" i="21"/>
  <c r="J146" i="21" s="1"/>
  <c r="I147" i="21"/>
  <c r="H147" i="21"/>
  <c r="G147" i="21"/>
  <c r="F147" i="21"/>
  <c r="F146" i="21" s="1"/>
  <c r="E147" i="21"/>
  <c r="D147" i="21"/>
  <c r="C147" i="21"/>
  <c r="B147" i="21"/>
  <c r="X146" i="21"/>
  <c r="W146" i="21"/>
  <c r="U146" i="21"/>
  <c r="S146" i="21"/>
  <c r="Q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J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J132" i="21" s="1"/>
  <c r="I133" i="21"/>
  <c r="H133" i="21"/>
  <c r="G133" i="21"/>
  <c r="F133" i="21"/>
  <c r="E133" i="21"/>
  <c r="D133" i="21"/>
  <c r="C133" i="21"/>
  <c r="B133" i="21"/>
  <c r="Y119" i="21"/>
  <c r="X119" i="21"/>
  <c r="X213" i="21" s="1"/>
  <c r="W119" i="21"/>
  <c r="W213" i="21" s="1"/>
  <c r="V119" i="21"/>
  <c r="U119" i="21"/>
  <c r="T119" i="21"/>
  <c r="S119" i="21"/>
  <c r="R119" i="21"/>
  <c r="Q119" i="21"/>
  <c r="P119" i="21"/>
  <c r="P213" i="21" s="1"/>
  <c r="O119" i="21"/>
  <c r="O213" i="21" s="1"/>
  <c r="N119" i="21"/>
  <c r="M119" i="21"/>
  <c r="L119" i="21"/>
  <c r="K119" i="21"/>
  <c r="J119" i="21"/>
  <c r="I119" i="21"/>
  <c r="H119" i="21"/>
  <c r="H213" i="21" s="1"/>
  <c r="G119" i="21"/>
  <c r="G213" i="21" s="1"/>
  <c r="F119" i="21"/>
  <c r="E119" i="21"/>
  <c r="D119" i="21"/>
  <c r="C119" i="21"/>
  <c r="B119" i="21"/>
  <c r="Y110" i="21"/>
  <c r="X110" i="21"/>
  <c r="W110" i="21"/>
  <c r="V110" i="21"/>
  <c r="V211" i="21" s="1"/>
  <c r="U110" i="21"/>
  <c r="U211" i="21" s="1"/>
  <c r="T110" i="21"/>
  <c r="S110" i="21"/>
  <c r="R110" i="21"/>
  <c r="Q110" i="21"/>
  <c r="P110" i="21"/>
  <c r="O110" i="21"/>
  <c r="N110" i="21"/>
  <c r="N211" i="21" s="1"/>
  <c r="M110" i="21"/>
  <c r="M211" i="21" s="1"/>
  <c r="L110" i="21"/>
  <c r="K110" i="21"/>
  <c r="J110" i="21"/>
  <c r="I110" i="21"/>
  <c r="H110" i="21"/>
  <c r="G110" i="21"/>
  <c r="F110" i="21"/>
  <c r="F211" i="21" s="1"/>
  <c r="E110" i="21"/>
  <c r="E211" i="21" s="1"/>
  <c r="D110" i="21"/>
  <c r="C110" i="21"/>
  <c r="B110" i="21"/>
  <c r="Y89" i="21"/>
  <c r="X89" i="21"/>
  <c r="W89" i="21"/>
  <c r="V89" i="21"/>
  <c r="U89" i="21"/>
  <c r="U203" i="21" s="1"/>
  <c r="T89" i="21"/>
  <c r="T203" i="21" s="1"/>
  <c r="S89" i="21"/>
  <c r="R89" i="21"/>
  <c r="Q89" i="21"/>
  <c r="P89" i="21"/>
  <c r="O89" i="21"/>
  <c r="N89" i="21"/>
  <c r="M89" i="21"/>
  <c r="M203" i="21" s="1"/>
  <c r="L89" i="21"/>
  <c r="L203" i="21" s="1"/>
  <c r="K89" i="21"/>
  <c r="J89" i="21"/>
  <c r="I89" i="21"/>
  <c r="H89" i="21"/>
  <c r="G89" i="21"/>
  <c r="F89" i="21"/>
  <c r="E89" i="21"/>
  <c r="E203" i="21" s="1"/>
  <c r="D89" i="21"/>
  <c r="D203" i="21" s="1"/>
  <c r="C89" i="21"/>
  <c r="B89" i="21"/>
  <c r="Y79" i="21"/>
  <c r="X79" i="21"/>
  <c r="W79" i="21"/>
  <c r="V79" i="21"/>
  <c r="U79" i="21"/>
  <c r="U202" i="21" s="1"/>
  <c r="T79" i="21"/>
  <c r="T202" i="21" s="1"/>
  <c r="S79" i="21"/>
  <c r="R79" i="21"/>
  <c r="Q79" i="21"/>
  <c r="P79" i="21"/>
  <c r="O79" i="21"/>
  <c r="N79" i="21"/>
  <c r="M79" i="21"/>
  <c r="M202" i="21" s="1"/>
  <c r="L79" i="21"/>
  <c r="L202" i="21" s="1"/>
  <c r="K79" i="21"/>
  <c r="J79" i="21"/>
  <c r="I79" i="21"/>
  <c r="H79" i="21"/>
  <c r="G79" i="21"/>
  <c r="F79" i="21"/>
  <c r="E79" i="21"/>
  <c r="E202" i="21" s="1"/>
  <c r="D79" i="21"/>
  <c r="D202" i="21" s="1"/>
  <c r="C79" i="21"/>
  <c r="B79" i="21"/>
  <c r="Y60" i="21"/>
  <c r="X60" i="21"/>
  <c r="W60" i="21"/>
  <c r="V60" i="21"/>
  <c r="U60" i="21"/>
  <c r="U201" i="21" s="1"/>
  <c r="T60" i="21"/>
  <c r="T201" i="21" s="1"/>
  <c r="T194" i="21" s="1"/>
  <c r="S60" i="21"/>
  <c r="R60" i="21"/>
  <c r="Q60" i="21"/>
  <c r="P60" i="21"/>
  <c r="O60" i="21"/>
  <c r="N60" i="21"/>
  <c r="M60" i="21"/>
  <c r="M201" i="21" s="1"/>
  <c r="L60" i="21"/>
  <c r="L201" i="21" s="1"/>
  <c r="K60" i="21"/>
  <c r="J60" i="21"/>
  <c r="I60" i="21"/>
  <c r="H60" i="21"/>
  <c r="G60" i="21"/>
  <c r="F60" i="21"/>
  <c r="E60" i="21"/>
  <c r="E201" i="21" s="1"/>
  <c r="D60" i="21"/>
  <c r="D201" i="21" s="1"/>
  <c r="C60" i="21"/>
  <c r="B60" i="21"/>
  <c r="Y33" i="21"/>
  <c r="Y192" i="21" s="1"/>
  <c r="X33" i="21"/>
  <c r="W33" i="21"/>
  <c r="W192" i="21" s="1"/>
  <c r="V33" i="21"/>
  <c r="U33" i="21"/>
  <c r="U192" i="21" s="1"/>
  <c r="T33" i="21"/>
  <c r="T192" i="21" s="1"/>
  <c r="T183" i="21" s="1"/>
  <c r="S33" i="21"/>
  <c r="S192" i="21" s="1"/>
  <c r="R33" i="21"/>
  <c r="R192" i="21" s="1"/>
  <c r="Q33" i="21"/>
  <c r="Q192" i="21" s="1"/>
  <c r="P33" i="21"/>
  <c r="O33" i="21"/>
  <c r="O192" i="21" s="1"/>
  <c r="N33" i="2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W62" i="20"/>
  <c r="E62" i="20"/>
  <c r="E115" i="4" s="1"/>
  <c r="C62" i="20"/>
  <c r="W61" i="20"/>
  <c r="V61" i="20"/>
  <c r="U61" i="20"/>
  <c r="U114" i="4" s="1"/>
  <c r="T61" i="20"/>
  <c r="X60" i="20"/>
  <c r="S60" i="20"/>
  <c r="S113" i="4" s="1"/>
  <c r="P60" i="20"/>
  <c r="P113" i="4" s="1"/>
  <c r="O60" i="20"/>
  <c r="O113" i="4" s="1"/>
  <c r="J60" i="20"/>
  <c r="I60" i="20"/>
  <c r="B60" i="20"/>
  <c r="Y58" i="20"/>
  <c r="X58" i="20"/>
  <c r="W58" i="20"/>
  <c r="V58" i="20"/>
  <c r="U58" i="20"/>
  <c r="T58" i="20"/>
  <c r="S58" i="20"/>
  <c r="R58" i="20"/>
  <c r="R42" i="7" s="1"/>
  <c r="Q58" i="20"/>
  <c r="Q42" i="7" s="1"/>
  <c r="P58" i="20"/>
  <c r="P42" i="7" s="1"/>
  <c r="O58" i="20"/>
  <c r="O42" i="7" s="1"/>
  <c r="N58" i="20"/>
  <c r="N42" i="7" s="1"/>
  <c r="M58" i="20"/>
  <c r="M42" i="7" s="1"/>
  <c r="L58" i="20"/>
  <c r="L42" i="7" s="1"/>
  <c r="K58" i="20"/>
  <c r="J58" i="20"/>
  <c r="I58" i="20"/>
  <c r="H58" i="20"/>
  <c r="G58" i="20"/>
  <c r="F58" i="20"/>
  <c r="E58" i="20"/>
  <c r="D58" i="20"/>
  <c r="C58" i="20"/>
  <c r="C42" i="7" s="1"/>
  <c r="B58" i="20"/>
  <c r="B42" i="7" s="1"/>
  <c r="Y54" i="20"/>
  <c r="Y71" i="20" s="1"/>
  <c r="X54" i="20"/>
  <c r="X71" i="20" s="1"/>
  <c r="W54" i="20"/>
  <c r="W71" i="20" s="1"/>
  <c r="V54" i="20"/>
  <c r="V71" i="20" s="1"/>
  <c r="U54" i="20"/>
  <c r="T54" i="20"/>
  <c r="S54" i="20"/>
  <c r="R54" i="20"/>
  <c r="Q54" i="20"/>
  <c r="Q71" i="20" s="1"/>
  <c r="P54" i="20"/>
  <c r="P71" i="20" s="1"/>
  <c r="O54" i="20"/>
  <c r="O71" i="20" s="1"/>
  <c r="N54" i="20"/>
  <c r="N71" i="20" s="1"/>
  <c r="M54" i="20"/>
  <c r="M71" i="20" s="1"/>
  <c r="L54" i="20"/>
  <c r="L71" i="20" s="1"/>
  <c r="K54" i="20"/>
  <c r="J54" i="20"/>
  <c r="I54" i="20"/>
  <c r="H54" i="20"/>
  <c r="G54" i="20"/>
  <c r="F54" i="20"/>
  <c r="F51" i="20" s="1"/>
  <c r="E54" i="20"/>
  <c r="D54" i="20"/>
  <c r="D68" i="4" s="1"/>
  <c r="C54" i="20"/>
  <c r="C68" i="4" s="1"/>
  <c r="B54" i="20"/>
  <c r="Y53" i="20"/>
  <c r="Y67" i="4" s="1"/>
  <c r="X53" i="20"/>
  <c r="X67" i="4" s="1"/>
  <c r="W53" i="20"/>
  <c r="W78" i="20" s="1"/>
  <c r="W169" i="4" s="1"/>
  <c r="V53" i="20"/>
  <c r="V78" i="20" s="1"/>
  <c r="U53" i="20"/>
  <c r="U78" i="20" s="1"/>
  <c r="T53" i="20"/>
  <c r="T78" i="20" s="1"/>
  <c r="S53" i="20"/>
  <c r="R53" i="20"/>
  <c r="Q53" i="20"/>
  <c r="Q51" i="20" s="1"/>
  <c r="Q65" i="4" s="1"/>
  <c r="P53" i="20"/>
  <c r="O53" i="20"/>
  <c r="N53" i="20"/>
  <c r="M53" i="20"/>
  <c r="L53" i="20"/>
  <c r="K53" i="20"/>
  <c r="K67" i="4" s="1"/>
  <c r="J53" i="20"/>
  <c r="I53" i="20"/>
  <c r="H53" i="20"/>
  <c r="G53" i="20"/>
  <c r="F53" i="20"/>
  <c r="E53" i="20"/>
  <c r="D53" i="20"/>
  <c r="C53" i="20"/>
  <c r="C67" i="4" s="1"/>
  <c r="B53" i="20"/>
  <c r="Y52" i="20"/>
  <c r="X52" i="20"/>
  <c r="X66" i="4" s="1"/>
  <c r="W52" i="20"/>
  <c r="V52" i="20"/>
  <c r="V66" i="4" s="1"/>
  <c r="U52" i="20"/>
  <c r="U66" i="4" s="1"/>
  <c r="T52" i="20"/>
  <c r="S52" i="20"/>
  <c r="R52" i="20"/>
  <c r="Q52" i="20"/>
  <c r="P52" i="20"/>
  <c r="P77" i="20" s="1"/>
  <c r="P168" i="4" s="1"/>
  <c r="O52" i="20"/>
  <c r="N52" i="20"/>
  <c r="M52" i="20"/>
  <c r="L52" i="20"/>
  <c r="K52" i="20"/>
  <c r="J52" i="20"/>
  <c r="I52" i="20"/>
  <c r="H52" i="20"/>
  <c r="H66" i="4" s="1"/>
  <c r="G52" i="20"/>
  <c r="F52" i="20"/>
  <c r="E52" i="20"/>
  <c r="D52" i="20"/>
  <c r="D66" i="4" s="1"/>
  <c r="C52" i="20"/>
  <c r="B52" i="20"/>
  <c r="J51" i="20"/>
  <c r="I51" i="20"/>
  <c r="I65" i="4" s="1"/>
  <c r="G51" i="20"/>
  <c r="G65" i="4" s="1"/>
  <c r="E51" i="20"/>
  <c r="C51" i="20"/>
  <c r="C65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W13" i="4" s="1"/>
  <c r="V3" i="20"/>
  <c r="V13" i="4" s="1"/>
  <c r="U3" i="20"/>
  <c r="U13" i="4" s="1"/>
  <c r="T3" i="20"/>
  <c r="T13" i="4" s="1"/>
  <c r="S3" i="20"/>
  <c r="R3" i="20"/>
  <c r="Q3" i="20"/>
  <c r="P3" i="20"/>
  <c r="O3" i="20"/>
  <c r="N3" i="20"/>
  <c r="M3" i="20"/>
  <c r="L3" i="20"/>
  <c r="K3" i="20"/>
  <c r="J3" i="20"/>
  <c r="I3" i="20"/>
  <c r="I13" i="4" s="1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Y197" i="19" s="1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O197" i="19" s="1"/>
  <c r="N200" i="19"/>
  <c r="N197" i="19" s="1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X197" i="19" s="1"/>
  <c r="W199" i="19"/>
  <c r="V199" i="19"/>
  <c r="U199" i="19"/>
  <c r="T199" i="19"/>
  <c r="S199" i="19"/>
  <c r="R199" i="19"/>
  <c r="Q199" i="19"/>
  <c r="Q197" i="19" s="1"/>
  <c r="P199" i="19"/>
  <c r="O199" i="19"/>
  <c r="N199" i="19"/>
  <c r="M199" i="19"/>
  <c r="L199" i="19"/>
  <c r="L197" i="19" s="1"/>
  <c r="K199" i="19"/>
  <c r="J199" i="19"/>
  <c r="J197" i="19" s="1"/>
  <c r="I199" i="19"/>
  <c r="H199" i="19"/>
  <c r="G199" i="19"/>
  <c r="F199" i="19"/>
  <c r="E199" i="19"/>
  <c r="D199" i="19"/>
  <c r="C199" i="19"/>
  <c r="B199" i="19"/>
  <c r="Y198" i="19"/>
  <c r="X198" i="19"/>
  <c r="W198" i="19"/>
  <c r="W197" i="19" s="1"/>
  <c r="V198" i="19"/>
  <c r="V197" i="19" s="1"/>
  <c r="U198" i="19"/>
  <c r="U197" i="19" s="1"/>
  <c r="T198" i="19"/>
  <c r="T197" i="19" s="1"/>
  <c r="S198" i="19"/>
  <c r="S197" i="19" s="1"/>
  <c r="R198" i="19"/>
  <c r="R197" i="19" s="1"/>
  <c r="Q198" i="19"/>
  <c r="P198" i="19"/>
  <c r="P197" i="19" s="1"/>
  <c r="O198" i="19"/>
  <c r="N198" i="19"/>
  <c r="M198" i="19"/>
  <c r="M197" i="19" s="1"/>
  <c r="L198" i="19"/>
  <c r="K198" i="19"/>
  <c r="K197" i="19" s="1"/>
  <c r="J198" i="19"/>
  <c r="I198" i="19"/>
  <c r="I197" i="19" s="1"/>
  <c r="H198" i="19"/>
  <c r="H197" i="19" s="1"/>
  <c r="G198" i="19"/>
  <c r="G197" i="19" s="1"/>
  <c r="F198" i="19"/>
  <c r="F197" i="19" s="1"/>
  <c r="E198" i="19"/>
  <c r="D198" i="19"/>
  <c r="C198" i="19"/>
  <c r="B198" i="19"/>
  <c r="E197" i="19"/>
  <c r="D197" i="19"/>
  <c r="C197" i="19"/>
  <c r="B197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6" i="19"/>
  <c r="X176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3" i="19"/>
  <c r="X173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Y172" i="19"/>
  <c r="X172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F171" i="19"/>
  <c r="E171" i="19"/>
  <c r="D171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9" i="19"/>
  <c r="X169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Y168" i="19"/>
  <c r="X168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Y167" i="19"/>
  <c r="X167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5" i="19"/>
  <c r="X165" i="19"/>
  <c r="W165" i="19"/>
  <c r="V165" i="19"/>
  <c r="V160" i="19" s="1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L160" i="19" s="1"/>
  <c r="K163" i="19"/>
  <c r="K160" i="19" s="1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I160" i="19" s="1"/>
  <c r="H162" i="19"/>
  <c r="H160" i="19" s="1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T160" i="19" s="1"/>
  <c r="S161" i="19"/>
  <c r="S160" i="19" s="1"/>
  <c r="R161" i="19"/>
  <c r="R160" i="19" s="1"/>
  <c r="Q161" i="19"/>
  <c r="Q160" i="19" s="1"/>
  <c r="P161" i="19"/>
  <c r="P160" i="19" s="1"/>
  <c r="O161" i="19"/>
  <c r="N161" i="19"/>
  <c r="N160" i="19" s="1"/>
  <c r="M161" i="19"/>
  <c r="M160" i="19" s="1"/>
  <c r="L161" i="19"/>
  <c r="K161" i="19"/>
  <c r="J161" i="19"/>
  <c r="J160" i="19" s="1"/>
  <c r="I161" i="19"/>
  <c r="H161" i="19"/>
  <c r="G161" i="19"/>
  <c r="F161" i="19"/>
  <c r="F160" i="19" s="1"/>
  <c r="E161" i="19"/>
  <c r="E160" i="19" s="1"/>
  <c r="D161" i="19"/>
  <c r="D160" i="19" s="1"/>
  <c r="C161" i="19"/>
  <c r="C160" i="19" s="1"/>
  <c r="B161" i="19"/>
  <c r="B160" i="19" s="1"/>
  <c r="Y160" i="19"/>
  <c r="X160" i="19"/>
  <c r="U160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N61" i="19" s="1"/>
  <c r="M93" i="19"/>
  <c r="L93" i="19"/>
  <c r="L61" i="19" s="1"/>
  <c r="L81" i="16" s="1"/>
  <c r="L110" i="4" s="1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W61" i="19" s="1"/>
  <c r="W81" i="16" s="1"/>
  <c r="V72" i="19"/>
  <c r="U72" i="19"/>
  <c r="U61" i="19" s="1"/>
  <c r="U81" i="16" s="1"/>
  <c r="U110" i="4" s="1"/>
  <c r="T72" i="19"/>
  <c r="S72" i="19"/>
  <c r="R72" i="19"/>
  <c r="R61" i="19" s="1"/>
  <c r="R81" i="16" s="1"/>
  <c r="R110" i="4" s="1"/>
  <c r="Q72" i="19"/>
  <c r="P72" i="19"/>
  <c r="O72" i="19"/>
  <c r="O61" i="19" s="1"/>
  <c r="N72" i="19"/>
  <c r="M72" i="19"/>
  <c r="L72" i="19"/>
  <c r="K72" i="19"/>
  <c r="K61" i="19" s="1"/>
  <c r="J72" i="19"/>
  <c r="J61" i="19" s="1"/>
  <c r="I72" i="19"/>
  <c r="H72" i="19"/>
  <c r="G72" i="19"/>
  <c r="G61" i="19" s="1"/>
  <c r="F72" i="19"/>
  <c r="F61" i="19" s="1"/>
  <c r="E72" i="19"/>
  <c r="E61" i="19" s="1"/>
  <c r="D72" i="19"/>
  <c r="D61" i="19" s="1"/>
  <c r="C72" i="19"/>
  <c r="C61" i="19" s="1"/>
  <c r="B72" i="19"/>
  <c r="B61" i="19" s="1"/>
  <c r="Y44" i="19"/>
  <c r="Y226" i="19" s="1"/>
  <c r="X44" i="19"/>
  <c r="X5" i="19" s="1"/>
  <c r="W44" i="19"/>
  <c r="W171" i="19" s="1"/>
  <c r="V44" i="19"/>
  <c r="V226" i="19" s="1"/>
  <c r="U44" i="19"/>
  <c r="U226" i="19" s="1"/>
  <c r="T44" i="19"/>
  <c r="T226" i="19" s="1"/>
  <c r="S44" i="19"/>
  <c r="R44" i="19"/>
  <c r="Q44" i="19"/>
  <c r="Q226" i="19" s="1"/>
  <c r="P44" i="19"/>
  <c r="P5" i="19" s="1"/>
  <c r="O44" i="19"/>
  <c r="N44" i="19"/>
  <c r="N226" i="19" s="1"/>
  <c r="M44" i="19"/>
  <c r="M226" i="19" s="1"/>
  <c r="L44" i="19"/>
  <c r="L226" i="19" s="1"/>
  <c r="K44" i="19"/>
  <c r="K5" i="19" s="1"/>
  <c r="J44" i="19"/>
  <c r="J5" i="19" s="1"/>
  <c r="I44" i="19"/>
  <c r="I226" i="19" s="1"/>
  <c r="H44" i="19"/>
  <c r="G44" i="19"/>
  <c r="F44" i="19"/>
  <c r="F226" i="19" s="1"/>
  <c r="E44" i="19"/>
  <c r="E226" i="19" s="1"/>
  <c r="D44" i="19"/>
  <c r="D226" i="19" s="1"/>
  <c r="C44" i="19"/>
  <c r="C5" i="19" s="1"/>
  <c r="B44" i="19"/>
  <c r="B5" i="19" s="1"/>
  <c r="V5" i="19"/>
  <c r="V217" i="19" s="1"/>
  <c r="T5" i="19"/>
  <c r="T217" i="19" s="1"/>
  <c r="S5" i="19"/>
  <c r="S217" i="19" s="1"/>
  <c r="R5" i="19"/>
  <c r="R217" i="19" s="1"/>
  <c r="H5" i="19"/>
  <c r="H217" i="19" s="1"/>
  <c r="F5" i="19"/>
  <c r="F217" i="19" s="1"/>
  <c r="E5" i="19"/>
  <c r="E217" i="19" s="1"/>
  <c r="D5" i="19"/>
  <c r="D217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P197" i="18" s="1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L197" i="18" s="1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K197" i="18" s="1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C197" i="18" s="1"/>
  <c r="B200" i="18"/>
  <c r="B197" i="18" s="1"/>
  <c r="Y199" i="18"/>
  <c r="X199" i="18"/>
  <c r="X197" i="18" s="1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J197" i="18" s="1"/>
  <c r="I199" i="18"/>
  <c r="H199" i="18"/>
  <c r="G199" i="18"/>
  <c r="F199" i="18"/>
  <c r="E199" i="18"/>
  <c r="D199" i="18"/>
  <c r="C199" i="18"/>
  <c r="B199" i="18"/>
  <c r="Y198" i="18"/>
  <c r="Y197" i="18" s="1"/>
  <c r="X198" i="18"/>
  <c r="W198" i="18"/>
  <c r="W197" i="18" s="1"/>
  <c r="V198" i="18"/>
  <c r="V197" i="18" s="1"/>
  <c r="U198" i="18"/>
  <c r="U197" i="18" s="1"/>
  <c r="T198" i="18"/>
  <c r="T197" i="18" s="1"/>
  <c r="S198" i="18"/>
  <c r="R198" i="18"/>
  <c r="Q198" i="18"/>
  <c r="P198" i="18"/>
  <c r="O198" i="18"/>
  <c r="N198" i="18"/>
  <c r="M198" i="18"/>
  <c r="L198" i="18"/>
  <c r="K198" i="18"/>
  <c r="J198" i="18"/>
  <c r="I198" i="18"/>
  <c r="I197" i="18" s="1"/>
  <c r="H198" i="18"/>
  <c r="H197" i="18" s="1"/>
  <c r="G198" i="18"/>
  <c r="G197" i="18" s="1"/>
  <c r="F198" i="18"/>
  <c r="F197" i="18" s="1"/>
  <c r="E198" i="18"/>
  <c r="E197" i="18" s="1"/>
  <c r="D198" i="18"/>
  <c r="D197" i="18" s="1"/>
  <c r="C198" i="18"/>
  <c r="B198" i="18"/>
  <c r="S197" i="18"/>
  <c r="R197" i="18"/>
  <c r="Q197" i="18"/>
  <c r="O197" i="18"/>
  <c r="N197" i="18"/>
  <c r="M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P190" i="18"/>
  <c r="O190" i="18"/>
  <c r="H190" i="18"/>
  <c r="G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U178" i="18" s="1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Q184" i="18"/>
  <c r="P184" i="18"/>
  <c r="Y183" i="18"/>
  <c r="X183" i="18"/>
  <c r="W183" i="18"/>
  <c r="V183" i="18"/>
  <c r="U183" i="18"/>
  <c r="T183" i="18"/>
  <c r="S183" i="18"/>
  <c r="S178" i="18" s="1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M178" i="18" s="1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K178" i="18" s="1"/>
  <c r="J181" i="18"/>
  <c r="J178" i="18" s="1"/>
  <c r="I181" i="18"/>
  <c r="I178" i="18" s="1"/>
  <c r="H181" i="18"/>
  <c r="H178" i="18" s="1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R178" i="18" s="1"/>
  <c r="Q180" i="18"/>
  <c r="P180" i="18"/>
  <c r="O180" i="18"/>
  <c r="N180" i="18"/>
  <c r="M180" i="18"/>
  <c r="L180" i="18"/>
  <c r="K180" i="18"/>
  <c r="J180" i="18"/>
  <c r="I180" i="18"/>
  <c r="H180" i="18"/>
  <c r="G180" i="18"/>
  <c r="G178" i="18" s="1"/>
  <c r="F180" i="18"/>
  <c r="E180" i="18"/>
  <c r="D180" i="18"/>
  <c r="D178" i="18" s="1"/>
  <c r="C180" i="18"/>
  <c r="B180" i="18"/>
  <c r="Y179" i="18"/>
  <c r="X179" i="18"/>
  <c r="W179" i="18"/>
  <c r="V179" i="18"/>
  <c r="U179" i="18"/>
  <c r="T179" i="18"/>
  <c r="S179" i="18"/>
  <c r="R179" i="18"/>
  <c r="Q179" i="18"/>
  <c r="Q178" i="18" s="1"/>
  <c r="P179" i="18"/>
  <c r="P178" i="18" s="1"/>
  <c r="O179" i="18"/>
  <c r="O178" i="18" s="1"/>
  <c r="N179" i="18"/>
  <c r="N178" i="18" s="1"/>
  <c r="M179" i="18"/>
  <c r="L179" i="18"/>
  <c r="L178" i="18" s="1"/>
  <c r="K179" i="18"/>
  <c r="J179" i="18"/>
  <c r="I179" i="18"/>
  <c r="H179" i="18"/>
  <c r="G179" i="18"/>
  <c r="F179" i="18"/>
  <c r="F178" i="18" s="1"/>
  <c r="E179" i="18"/>
  <c r="E178" i="18" s="1"/>
  <c r="D179" i="18"/>
  <c r="C179" i="18"/>
  <c r="C178" i="18" s="1"/>
  <c r="B179" i="18"/>
  <c r="B178" i="18" s="1"/>
  <c r="Y178" i="18"/>
  <c r="X178" i="18"/>
  <c r="W178" i="18"/>
  <c r="V178" i="18"/>
  <c r="T178" i="18"/>
  <c r="Y175" i="18"/>
  <c r="X175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Y174" i="18"/>
  <c r="X174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Y173" i="18"/>
  <c r="X173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Y169" i="18"/>
  <c r="X169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Y168" i="18"/>
  <c r="X168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6" i="18"/>
  <c r="V166" i="18"/>
  <c r="Y165" i="18"/>
  <c r="X165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Y164" i="18"/>
  <c r="X164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Y161" i="18"/>
  <c r="X161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Y142" i="18"/>
  <c r="X142" i="18"/>
  <c r="W142" i="18"/>
  <c r="V142" i="18"/>
  <c r="U142" i="18"/>
  <c r="T142" i="18"/>
  <c r="S142" i="18"/>
  <c r="R142" i="18"/>
  <c r="Q142" i="18"/>
  <c r="Q248" i="18" s="1"/>
  <c r="P142" i="18"/>
  <c r="P248" i="18" s="1"/>
  <c r="O142" i="18"/>
  <c r="O248" i="18" s="1"/>
  <c r="N142" i="18"/>
  <c r="N248" i="18" s="1"/>
  <c r="M142" i="18"/>
  <c r="M248" i="18" s="1"/>
  <c r="L142" i="18"/>
  <c r="L248" i="18" s="1"/>
  <c r="K142" i="18"/>
  <c r="J142" i="18"/>
  <c r="I142" i="18"/>
  <c r="H142" i="18"/>
  <c r="G142" i="18"/>
  <c r="F142" i="18"/>
  <c r="E142" i="18"/>
  <c r="D142" i="18"/>
  <c r="C142" i="18"/>
  <c r="B142" i="18"/>
  <c r="B248" i="18" s="1"/>
  <c r="Y121" i="18"/>
  <c r="Y246" i="18" s="1"/>
  <c r="X121" i="18"/>
  <c r="X246" i="18" s="1"/>
  <c r="W121" i="18"/>
  <c r="W246" i="18" s="1"/>
  <c r="V121" i="18"/>
  <c r="V246" i="18" s="1"/>
  <c r="U121" i="18"/>
  <c r="T121" i="18"/>
  <c r="S121" i="18"/>
  <c r="R121" i="18"/>
  <c r="R203" i="18" s="1"/>
  <c r="Q121" i="18"/>
  <c r="P121" i="18"/>
  <c r="O121" i="18"/>
  <c r="N121" i="18"/>
  <c r="M121" i="18"/>
  <c r="M246" i="18" s="1"/>
  <c r="L121" i="18"/>
  <c r="L246" i="18" s="1"/>
  <c r="K121" i="18"/>
  <c r="K246" i="18" s="1"/>
  <c r="J121" i="18"/>
  <c r="J246" i="18" s="1"/>
  <c r="I121" i="18"/>
  <c r="I246" i="18" s="1"/>
  <c r="H121" i="18"/>
  <c r="H246" i="18" s="1"/>
  <c r="G121" i="18"/>
  <c r="F121" i="18"/>
  <c r="E121" i="18"/>
  <c r="D121" i="18"/>
  <c r="C121" i="18"/>
  <c r="B121" i="18"/>
  <c r="B203" i="18" s="1"/>
  <c r="Y93" i="18"/>
  <c r="X93" i="18"/>
  <c r="X190" i="18" s="1"/>
  <c r="W93" i="18"/>
  <c r="W190" i="18" s="1"/>
  <c r="V93" i="18"/>
  <c r="V237" i="18" s="1"/>
  <c r="U93" i="18"/>
  <c r="U237" i="18" s="1"/>
  <c r="T93" i="18"/>
  <c r="T237" i="18" s="1"/>
  <c r="S93" i="18"/>
  <c r="S237" i="18" s="1"/>
  <c r="R93" i="18"/>
  <c r="R237" i="18" s="1"/>
  <c r="Q93" i="18"/>
  <c r="P93" i="18"/>
  <c r="O93" i="18"/>
  <c r="N93" i="18"/>
  <c r="M93" i="18"/>
  <c r="L93" i="18"/>
  <c r="K93" i="18"/>
  <c r="J93" i="18"/>
  <c r="I93" i="18"/>
  <c r="I237" i="18" s="1"/>
  <c r="H93" i="18"/>
  <c r="H237" i="18" s="1"/>
  <c r="G93" i="18"/>
  <c r="G237" i="18" s="1"/>
  <c r="F93" i="18"/>
  <c r="F237" i="18" s="1"/>
  <c r="E93" i="18"/>
  <c r="E237" i="18" s="1"/>
  <c r="D93" i="18"/>
  <c r="D237" i="18" s="1"/>
  <c r="C93" i="18"/>
  <c r="B93" i="18"/>
  <c r="Y72" i="18"/>
  <c r="Y184" i="18" s="1"/>
  <c r="X72" i="18"/>
  <c r="X184" i="18" s="1"/>
  <c r="W72" i="18"/>
  <c r="V72" i="18"/>
  <c r="U72" i="18"/>
  <c r="T72" i="18"/>
  <c r="S72" i="18"/>
  <c r="R72" i="18"/>
  <c r="R235" i="18" s="1"/>
  <c r="Q72" i="18"/>
  <c r="Q235" i="18" s="1"/>
  <c r="P72" i="18"/>
  <c r="P235" i="18" s="1"/>
  <c r="O72" i="18"/>
  <c r="O235" i="18" s="1"/>
  <c r="N72" i="18"/>
  <c r="N235" i="18" s="1"/>
  <c r="M72" i="18"/>
  <c r="L72" i="18"/>
  <c r="K72" i="18"/>
  <c r="J72" i="18"/>
  <c r="I72" i="18"/>
  <c r="I184" i="18" s="1"/>
  <c r="H72" i="18"/>
  <c r="H184" i="18" s="1"/>
  <c r="G72" i="18"/>
  <c r="F72" i="18"/>
  <c r="E72" i="18"/>
  <c r="E235" i="18" s="1"/>
  <c r="D72" i="18"/>
  <c r="D235" i="18" s="1"/>
  <c r="C72" i="18"/>
  <c r="C235" i="18" s="1"/>
  <c r="B72" i="18"/>
  <c r="B235" i="18" s="1"/>
  <c r="Y44" i="18"/>
  <c r="Y226" i="18" s="1"/>
  <c r="X44" i="18"/>
  <c r="X226" i="18" s="1"/>
  <c r="W44" i="18"/>
  <c r="W226" i="18" s="1"/>
  <c r="V44" i="18"/>
  <c r="V226" i="18" s="1"/>
  <c r="U44" i="18"/>
  <c r="U226" i="18" s="1"/>
  <c r="T44" i="18"/>
  <c r="T226" i="18" s="1"/>
  <c r="S44" i="18"/>
  <c r="S226" i="18" s="1"/>
  <c r="R44" i="18"/>
  <c r="R226" i="18" s="1"/>
  <c r="Q44" i="18"/>
  <c r="Q226" i="18" s="1"/>
  <c r="P44" i="18"/>
  <c r="P226" i="18" s="1"/>
  <c r="O44" i="18"/>
  <c r="O226" i="18" s="1"/>
  <c r="N44" i="18"/>
  <c r="N226" i="18" s="1"/>
  <c r="M44" i="18"/>
  <c r="M226" i="18" s="1"/>
  <c r="L44" i="18"/>
  <c r="L226" i="18" s="1"/>
  <c r="K44" i="18"/>
  <c r="K226" i="18" s="1"/>
  <c r="J44" i="18"/>
  <c r="J226" i="18" s="1"/>
  <c r="I44" i="18"/>
  <c r="I226" i="18" s="1"/>
  <c r="H44" i="18"/>
  <c r="H226" i="18" s="1"/>
  <c r="G44" i="18"/>
  <c r="G226" i="18" s="1"/>
  <c r="F44" i="18"/>
  <c r="F226" i="18" s="1"/>
  <c r="E44" i="18"/>
  <c r="E226" i="18" s="1"/>
  <c r="D44" i="18"/>
  <c r="D226" i="18" s="1"/>
  <c r="C44" i="18"/>
  <c r="C226" i="18" s="1"/>
  <c r="B44" i="18"/>
  <c r="B226" i="18" s="1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V223" i="18" s="1"/>
  <c r="U16" i="18"/>
  <c r="T16" i="18"/>
  <c r="T223" i="18" s="1"/>
  <c r="S16" i="18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5" i="18" s="1"/>
  <c r="L16" i="18"/>
  <c r="L223" i="18" s="1"/>
  <c r="K16" i="18"/>
  <c r="K5" i="18" s="1"/>
  <c r="J16" i="18"/>
  <c r="J223" i="18" s="1"/>
  <c r="I16" i="18"/>
  <c r="I223" i="18" s="1"/>
  <c r="H16" i="18"/>
  <c r="H223" i="18" s="1"/>
  <c r="G16" i="18"/>
  <c r="G223" i="18" s="1"/>
  <c r="F16" i="18"/>
  <c r="F223" i="18" s="1"/>
  <c r="E16" i="18"/>
  <c r="D16" i="18"/>
  <c r="D223" i="18" s="1"/>
  <c r="C16" i="18"/>
  <c r="B16" i="18"/>
  <c r="B223" i="18" s="1"/>
  <c r="D5" i="18"/>
  <c r="D217" i="18" s="1"/>
  <c r="B5" i="18"/>
  <c r="B217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W197" i="17" s="1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X197" i="17" s="1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T197" i="17" s="1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3" i="17"/>
  <c r="Y202" i="17"/>
  <c r="X202" i="17"/>
  <c r="W202" i="17"/>
  <c r="V202" i="17"/>
  <c r="U202" i="17"/>
  <c r="T202" i="17"/>
  <c r="S202" i="17"/>
  <c r="S197" i="17" s="1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Y197" i="17" s="1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L197" i="17" s="1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U197" i="17" s="1"/>
  <c r="T200" i="17"/>
  <c r="S200" i="17"/>
  <c r="R200" i="17"/>
  <c r="Q200" i="17"/>
  <c r="P200" i="17"/>
  <c r="O200" i="17"/>
  <c r="N200" i="17"/>
  <c r="M200" i="17"/>
  <c r="L200" i="17"/>
  <c r="K200" i="17"/>
  <c r="K197" i="17" s="1"/>
  <c r="J200" i="17"/>
  <c r="J197" i="17" s="1"/>
  <c r="I200" i="17"/>
  <c r="H200" i="17"/>
  <c r="H197" i="17" s="1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R197" i="17" s="1"/>
  <c r="Q199" i="17"/>
  <c r="P199" i="17"/>
  <c r="O199" i="17"/>
  <c r="N199" i="17"/>
  <c r="M199" i="17"/>
  <c r="L199" i="17"/>
  <c r="K199" i="17"/>
  <c r="J199" i="17"/>
  <c r="I199" i="17"/>
  <c r="H199" i="17"/>
  <c r="G199" i="17"/>
  <c r="G197" i="17" s="1"/>
  <c r="F199" i="17"/>
  <c r="E199" i="17"/>
  <c r="D199" i="17"/>
  <c r="D197" i="17" s="1"/>
  <c r="C199" i="17"/>
  <c r="B199" i="17"/>
  <c r="Y198" i="17"/>
  <c r="X198" i="17"/>
  <c r="W198" i="17"/>
  <c r="V198" i="17"/>
  <c r="U198" i="17"/>
  <c r="T198" i="17"/>
  <c r="S198" i="17"/>
  <c r="R198" i="17"/>
  <c r="Q198" i="17"/>
  <c r="Q197" i="17" s="1"/>
  <c r="P198" i="17"/>
  <c r="P197" i="17" s="1"/>
  <c r="O198" i="17"/>
  <c r="O197" i="17" s="1"/>
  <c r="N198" i="17"/>
  <c r="N197" i="17" s="1"/>
  <c r="M198" i="17"/>
  <c r="M197" i="17" s="1"/>
  <c r="L198" i="17"/>
  <c r="K198" i="17"/>
  <c r="J198" i="17"/>
  <c r="I198" i="17"/>
  <c r="H198" i="17"/>
  <c r="G198" i="17"/>
  <c r="F198" i="17"/>
  <c r="F197" i="17" s="1"/>
  <c r="E198" i="17"/>
  <c r="E197" i="17" s="1"/>
  <c r="D198" i="17"/>
  <c r="C198" i="17"/>
  <c r="C197" i="17" s="1"/>
  <c r="B198" i="17"/>
  <c r="B197" i="17" s="1"/>
  <c r="V197" i="17"/>
  <c r="I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E178" i="17" s="1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E190" i="17"/>
  <c r="D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G178" i="17" s="1"/>
  <c r="F185" i="17"/>
  <c r="E185" i="17"/>
  <c r="D185" i="17"/>
  <c r="C185" i="17"/>
  <c r="B185" i="17"/>
  <c r="N184" i="17"/>
  <c r="M184" i="17"/>
  <c r="G184" i="17"/>
  <c r="F184" i="17"/>
  <c r="E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B178" i="17" s="1"/>
  <c r="Y182" i="17"/>
  <c r="X182" i="17"/>
  <c r="W182" i="17"/>
  <c r="W178" i="17" s="1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V178" i="17" s="1"/>
  <c r="U181" i="17"/>
  <c r="U178" i="17" s="1"/>
  <c r="T181" i="17"/>
  <c r="S181" i="17"/>
  <c r="S178" i="17" s="1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D178" i="17" s="1"/>
  <c r="C181" i="17"/>
  <c r="B181" i="17"/>
  <c r="Y180" i="17"/>
  <c r="X180" i="17"/>
  <c r="W180" i="17"/>
  <c r="V180" i="17"/>
  <c r="U180" i="17"/>
  <c r="T180" i="17"/>
  <c r="S180" i="17"/>
  <c r="R180" i="17"/>
  <c r="R178" i="17" s="1"/>
  <c r="Q180" i="17"/>
  <c r="P180" i="17"/>
  <c r="O180" i="17"/>
  <c r="O178" i="17" s="1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Y179" i="17"/>
  <c r="Y178" i="17" s="1"/>
  <c r="X179" i="17"/>
  <c r="X178" i="17" s="1"/>
  <c r="W179" i="17"/>
  <c r="V179" i="17"/>
  <c r="U179" i="17"/>
  <c r="T179" i="17"/>
  <c r="S179" i="17"/>
  <c r="R179" i="17"/>
  <c r="Q179" i="17"/>
  <c r="Q178" i="17" s="1"/>
  <c r="P179" i="17"/>
  <c r="P178" i="17" s="1"/>
  <c r="O179" i="17"/>
  <c r="N179" i="17"/>
  <c r="N178" i="17" s="1"/>
  <c r="M179" i="17"/>
  <c r="M178" i="17" s="1"/>
  <c r="L179" i="17"/>
  <c r="L178" i="17" s="1"/>
  <c r="K179" i="17"/>
  <c r="K178" i="17" s="1"/>
  <c r="J179" i="17"/>
  <c r="I179" i="17"/>
  <c r="I178" i="17" s="1"/>
  <c r="H179" i="17"/>
  <c r="H178" i="17" s="1"/>
  <c r="G179" i="17"/>
  <c r="F179" i="17"/>
  <c r="E179" i="17"/>
  <c r="D179" i="17"/>
  <c r="C179" i="17"/>
  <c r="B179" i="17"/>
  <c r="T178" i="17"/>
  <c r="J178" i="17"/>
  <c r="F178" i="17"/>
  <c r="C178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L160" i="17" s="1"/>
  <c r="K174" i="17"/>
  <c r="J174" i="17"/>
  <c r="I174" i="17"/>
  <c r="H174" i="17"/>
  <c r="G174" i="17"/>
  <c r="F174" i="17"/>
  <c r="E174" i="17"/>
  <c r="D174" i="17"/>
  <c r="C174" i="17"/>
  <c r="B174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H160" i="17" s="1"/>
  <c r="G173" i="17"/>
  <c r="F173" i="17"/>
  <c r="E173" i="17"/>
  <c r="D173" i="17"/>
  <c r="C173" i="17"/>
  <c r="B173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M171" i="17"/>
  <c r="L171" i="17"/>
  <c r="K171" i="17"/>
  <c r="D171" i="17"/>
  <c r="C171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K160" i="17" s="1"/>
  <c r="J166" i="17"/>
  <c r="I166" i="17"/>
  <c r="H166" i="17"/>
  <c r="G166" i="17"/>
  <c r="F166" i="17"/>
  <c r="E166" i="17"/>
  <c r="D166" i="17"/>
  <c r="C166" i="17"/>
  <c r="B166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G160" i="17" s="1"/>
  <c r="F165" i="17"/>
  <c r="E165" i="17"/>
  <c r="D165" i="17"/>
  <c r="C165" i="17"/>
  <c r="B165" i="17"/>
  <c r="Y164" i="17"/>
  <c r="X164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B164" i="17"/>
  <c r="Y163" i="17"/>
  <c r="X163" i="17"/>
  <c r="X160" i="17" s="1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I160" i="17" s="1"/>
  <c r="H163" i="17"/>
  <c r="G163" i="17"/>
  <c r="F163" i="17"/>
  <c r="E163" i="17"/>
  <c r="D163" i="17"/>
  <c r="C163" i="17"/>
  <c r="B163" i="17"/>
  <c r="Y162" i="17"/>
  <c r="X162" i="17"/>
  <c r="W162" i="17"/>
  <c r="W160" i="17" s="1"/>
  <c r="V162" i="17"/>
  <c r="U162" i="17"/>
  <c r="T162" i="17"/>
  <c r="T160" i="17" s="1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F160" i="17" s="1"/>
  <c r="E162" i="17"/>
  <c r="D162" i="17"/>
  <c r="C162" i="17"/>
  <c r="B162" i="17"/>
  <c r="Y161" i="17"/>
  <c r="X161" i="17"/>
  <c r="W161" i="17"/>
  <c r="V161" i="17"/>
  <c r="V160" i="17" s="1"/>
  <c r="U161" i="17"/>
  <c r="U160" i="17" s="1"/>
  <c r="T161" i="17"/>
  <c r="S161" i="17"/>
  <c r="S160" i="17" s="1"/>
  <c r="R161" i="17"/>
  <c r="R160" i="17" s="1"/>
  <c r="Q161" i="17"/>
  <c r="Q160" i="17" s="1"/>
  <c r="P161" i="17"/>
  <c r="P160" i="17" s="1"/>
  <c r="O161" i="17"/>
  <c r="N161" i="17"/>
  <c r="N160" i="17" s="1"/>
  <c r="M161" i="17"/>
  <c r="M160" i="17" s="1"/>
  <c r="L161" i="17"/>
  <c r="K161" i="17"/>
  <c r="J161" i="17"/>
  <c r="I161" i="17"/>
  <c r="H161" i="17"/>
  <c r="G161" i="17"/>
  <c r="F161" i="17"/>
  <c r="E161" i="17"/>
  <c r="E160" i="17" s="1"/>
  <c r="D161" i="17"/>
  <c r="D160" i="17" s="1"/>
  <c r="C161" i="17"/>
  <c r="C160" i="17" s="1"/>
  <c r="B161" i="17"/>
  <c r="B160" i="17" s="1"/>
  <c r="Y160" i="17"/>
  <c r="O160" i="17"/>
  <c r="J160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D240" i="17" s="1"/>
  <c r="C121" i="17"/>
  <c r="C246" i="17" s="1"/>
  <c r="B121" i="17"/>
  <c r="B246" i="17" s="1"/>
  <c r="B240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T229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5" i="17" s="1"/>
  <c r="X53" i="16" s="1"/>
  <c r="W44" i="17"/>
  <c r="W226" i="17" s="1"/>
  <c r="V44" i="17"/>
  <c r="V226" i="17" s="1"/>
  <c r="V217" i="17" s="1"/>
  <c r="U44" i="17"/>
  <c r="U226" i="17" s="1"/>
  <c r="T44" i="17"/>
  <c r="T226" i="17" s="1"/>
  <c r="T217" i="17" s="1"/>
  <c r="S44" i="17"/>
  <c r="S226" i="17" s="1"/>
  <c r="R44" i="17"/>
  <c r="R5" i="17" s="1"/>
  <c r="Q44" i="17"/>
  <c r="Q226" i="17" s="1"/>
  <c r="P44" i="17"/>
  <c r="P5" i="17" s="1"/>
  <c r="P53" i="16" s="1"/>
  <c r="P62" i="4" s="1"/>
  <c r="P135" i="4" s="1"/>
  <c r="O44" i="17"/>
  <c r="O226" i="17" s="1"/>
  <c r="N44" i="17"/>
  <c r="N226" i="17" s="1"/>
  <c r="M44" i="17"/>
  <c r="M226" i="17" s="1"/>
  <c r="L44" i="17"/>
  <c r="L226" i="17" s="1"/>
  <c r="K44" i="17"/>
  <c r="K226" i="17" s="1"/>
  <c r="J44" i="17"/>
  <c r="J5" i="17" s="1"/>
  <c r="J53" i="16" s="1"/>
  <c r="I44" i="17"/>
  <c r="I226" i="17" s="1"/>
  <c r="H44" i="17"/>
  <c r="H5" i="17" s="1"/>
  <c r="H53" i="16" s="1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B5" i="17" s="1"/>
  <c r="L5" i="17"/>
  <c r="L53" i="16" s="1"/>
  <c r="K5" i="17"/>
  <c r="I5" i="17"/>
  <c r="G5" i="17"/>
  <c r="G53" i="16" s="1"/>
  <c r="G62" i="4" s="1"/>
  <c r="G135" i="4" s="1"/>
  <c r="D5" i="17"/>
  <c r="C5" i="17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X96" i="16"/>
  <c r="W96" i="16"/>
  <c r="V96" i="16"/>
  <c r="T96" i="16"/>
  <c r="E96" i="16"/>
  <c r="B96" i="16"/>
  <c r="Y90" i="16"/>
  <c r="X90" i="16"/>
  <c r="I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X111" i="4" s="1"/>
  <c r="W82" i="16"/>
  <c r="W111" i="4" s="1"/>
  <c r="V82" i="16"/>
  <c r="V111" i="4" s="1"/>
  <c r="U82" i="16"/>
  <c r="T82" i="16"/>
  <c r="S82" i="16"/>
  <c r="S111" i="4" s="1"/>
  <c r="R82" i="16"/>
  <c r="R111" i="4" s="1"/>
  <c r="Q82" i="16"/>
  <c r="Q111" i="4" s="1"/>
  <c r="P82" i="16"/>
  <c r="O82" i="16"/>
  <c r="O111" i="4" s="1"/>
  <c r="N82" i="16"/>
  <c r="N111" i="4" s="1"/>
  <c r="M82" i="16"/>
  <c r="L82" i="16"/>
  <c r="L111" i="4" s="1"/>
  <c r="K82" i="16"/>
  <c r="K111" i="4" s="1"/>
  <c r="J82" i="16"/>
  <c r="J111" i="4" s="1"/>
  <c r="I82" i="16"/>
  <c r="I111" i="4" s="1"/>
  <c r="H82" i="16"/>
  <c r="G82" i="16"/>
  <c r="F82" i="16"/>
  <c r="F111" i="4" s="1"/>
  <c r="E82" i="16"/>
  <c r="E111" i="4" s="1"/>
  <c r="D82" i="16"/>
  <c r="C82" i="16"/>
  <c r="B82" i="16"/>
  <c r="B111" i="4" s="1"/>
  <c r="R80" i="16"/>
  <c r="R109" i="4" s="1"/>
  <c r="H80" i="16"/>
  <c r="Y78" i="16"/>
  <c r="X78" i="16"/>
  <c r="W78" i="16"/>
  <c r="V78" i="16"/>
  <c r="V41" i="7" s="1"/>
  <c r="U78" i="16"/>
  <c r="U41" i="7" s="1"/>
  <c r="T78" i="16"/>
  <c r="T41" i="7" s="1"/>
  <c r="S78" i="16"/>
  <c r="S41" i="7" s="1"/>
  <c r="R78" i="16"/>
  <c r="Q78" i="16"/>
  <c r="Q41" i="7" s="1"/>
  <c r="P78" i="16"/>
  <c r="O78" i="16"/>
  <c r="N78" i="16"/>
  <c r="M78" i="16"/>
  <c r="L78" i="16"/>
  <c r="K78" i="16"/>
  <c r="J78" i="16"/>
  <c r="I78" i="16"/>
  <c r="I41" i="7" s="1"/>
  <c r="H78" i="16"/>
  <c r="G78" i="16"/>
  <c r="G41" i="7" s="1"/>
  <c r="F78" i="16"/>
  <c r="F41" i="7" s="1"/>
  <c r="E78" i="16"/>
  <c r="D78" i="16"/>
  <c r="C78" i="16"/>
  <c r="C41" i="7" s="1"/>
  <c r="B78" i="16"/>
  <c r="B77" i="16"/>
  <c r="B76" i="16" s="1"/>
  <c r="A74" i="16"/>
  <c r="A73" i="16"/>
  <c r="Y72" i="16"/>
  <c r="Y71" i="16" s="1"/>
  <c r="X72" i="16"/>
  <c r="X71" i="16" s="1"/>
  <c r="W72" i="16"/>
  <c r="W90" i="16" s="1"/>
  <c r="V72" i="16"/>
  <c r="U72" i="16"/>
  <c r="U90" i="16" s="1"/>
  <c r="T72" i="16"/>
  <c r="S72" i="16"/>
  <c r="S90" i="16" s="1"/>
  <c r="R72" i="16"/>
  <c r="Q72" i="16"/>
  <c r="Q71" i="16" s="1"/>
  <c r="P72" i="16"/>
  <c r="P90" i="16" s="1"/>
  <c r="O72" i="16"/>
  <c r="O90" i="16" s="1"/>
  <c r="N72" i="16"/>
  <c r="M72" i="16"/>
  <c r="M90" i="16" s="1"/>
  <c r="L72" i="16"/>
  <c r="K72" i="16"/>
  <c r="K90" i="16" s="1"/>
  <c r="J72" i="16"/>
  <c r="I72" i="16"/>
  <c r="I71" i="16" s="1"/>
  <c r="H72" i="16"/>
  <c r="H90" i="16" s="1"/>
  <c r="G72" i="16"/>
  <c r="G90" i="16" s="1"/>
  <c r="F72" i="16"/>
  <c r="E72" i="16"/>
  <c r="E90" i="16" s="1"/>
  <c r="D72" i="16"/>
  <c r="C72" i="16"/>
  <c r="C90" i="16" s="1"/>
  <c r="B72" i="16"/>
  <c r="A72" i="16"/>
  <c r="U71" i="16"/>
  <c r="O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64" i="4" s="1"/>
  <c r="X55" i="16"/>
  <c r="X103" i="16" s="1"/>
  <c r="X166" i="4" s="1"/>
  <c r="W55" i="16"/>
  <c r="W93" i="16" s="1"/>
  <c r="V55" i="16"/>
  <c r="U55" i="16"/>
  <c r="U64" i="4" s="1"/>
  <c r="T55" i="16"/>
  <c r="T93" i="16" s="1"/>
  <c r="S55" i="16"/>
  <c r="R55" i="16"/>
  <c r="Q55" i="16"/>
  <c r="P55" i="16"/>
  <c r="O55" i="16"/>
  <c r="O93" i="16" s="1"/>
  <c r="N55" i="16"/>
  <c r="M55" i="16"/>
  <c r="M64" i="4" s="1"/>
  <c r="L55" i="16"/>
  <c r="L93" i="16" s="1"/>
  <c r="K55" i="16"/>
  <c r="J55" i="16"/>
  <c r="I55" i="16"/>
  <c r="I64" i="4" s="1"/>
  <c r="H55" i="16"/>
  <c r="H103" i="16" s="1"/>
  <c r="H166" i="4" s="1"/>
  <c r="G55" i="16"/>
  <c r="G93" i="16" s="1"/>
  <c r="F55" i="16"/>
  <c r="E55" i="16"/>
  <c r="D55" i="16"/>
  <c r="D93" i="16" s="1"/>
  <c r="C55" i="16"/>
  <c r="C64" i="4" s="1"/>
  <c r="B55" i="16"/>
  <c r="B64" i="4" s="1"/>
  <c r="Y54" i="16"/>
  <c r="Y63" i="4" s="1"/>
  <c r="X54" i="16"/>
  <c r="X92" i="16" s="1"/>
  <c r="W54" i="16"/>
  <c r="W92" i="16" s="1"/>
  <c r="V54" i="16"/>
  <c r="U54" i="16"/>
  <c r="U63" i="4" s="1"/>
  <c r="T54" i="16"/>
  <c r="S54" i="16"/>
  <c r="S63" i="4" s="1"/>
  <c r="R54" i="16"/>
  <c r="Q54" i="16"/>
  <c r="Q63" i="4" s="1"/>
  <c r="P54" i="16"/>
  <c r="P92" i="16" s="1"/>
  <c r="O54" i="16"/>
  <c r="O92" i="16" s="1"/>
  <c r="N54" i="16"/>
  <c r="M54" i="16"/>
  <c r="L54" i="16"/>
  <c r="L92" i="16" s="1"/>
  <c r="K54" i="16"/>
  <c r="K63" i="4" s="1"/>
  <c r="J54" i="16"/>
  <c r="I54" i="16"/>
  <c r="I63" i="4" s="1"/>
  <c r="H54" i="16"/>
  <c r="H92" i="16" s="1"/>
  <c r="G54" i="16"/>
  <c r="G92" i="16" s="1"/>
  <c r="F54" i="16"/>
  <c r="E54" i="16"/>
  <c r="E63" i="4" s="1"/>
  <c r="D54" i="16"/>
  <c r="D92" i="16" s="1"/>
  <c r="C54" i="16"/>
  <c r="B54" i="16"/>
  <c r="R53" i="16"/>
  <c r="R62" i="4" s="1"/>
  <c r="R135" i="4" s="1"/>
  <c r="K53" i="16"/>
  <c r="K62" i="4" s="1"/>
  <c r="K135" i="4" s="1"/>
  <c r="I53" i="16"/>
  <c r="D53" i="16"/>
  <c r="D101" i="16" s="1"/>
  <c r="D164" i="4" s="1"/>
  <c r="C53" i="16"/>
  <c r="C62" i="4" s="1"/>
  <c r="C135" i="4" s="1"/>
  <c r="B53" i="16"/>
  <c r="B52" i="16" s="1"/>
  <c r="B61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W3" i="16" s="1"/>
  <c r="V4" i="16"/>
  <c r="U4" i="16"/>
  <c r="T4" i="16"/>
  <c r="T3" i="16" s="1"/>
  <c r="T9" i="4" s="1"/>
  <c r="S4" i="16"/>
  <c r="R4" i="16"/>
  <c r="R3" i="16" s="1"/>
  <c r="R9" i="4" s="1"/>
  <c r="Q4" i="16"/>
  <c r="Q3" i="16" s="1"/>
  <c r="Q9" i="4" s="1"/>
  <c r="P4" i="16"/>
  <c r="P3" i="16" s="1"/>
  <c r="P9" i="4" s="1"/>
  <c r="O4" i="16"/>
  <c r="N4" i="16"/>
  <c r="M4" i="16"/>
  <c r="L4" i="16"/>
  <c r="K4" i="16"/>
  <c r="J4" i="16"/>
  <c r="I4" i="16"/>
  <c r="H4" i="16"/>
  <c r="H3" i="16" s="1"/>
  <c r="H9" i="4" s="1"/>
  <c r="G4" i="16"/>
  <c r="G3" i="16" s="1"/>
  <c r="G9" i="4" s="1"/>
  <c r="F4" i="16"/>
  <c r="F3" i="16" s="1"/>
  <c r="E4" i="16"/>
  <c r="E3" i="16" s="1"/>
  <c r="E9" i="4" s="1"/>
  <c r="D4" i="16"/>
  <c r="D3" i="16" s="1"/>
  <c r="C4" i="16"/>
  <c r="B4" i="16"/>
  <c r="Y3" i="16"/>
  <c r="X3" i="16"/>
  <c r="V3" i="16"/>
  <c r="U3" i="16"/>
  <c r="S3" i="16"/>
  <c r="S9" i="4" s="1"/>
  <c r="O3" i="16"/>
  <c r="O3" i="4" s="1"/>
  <c r="N3" i="16"/>
  <c r="M3" i="16"/>
  <c r="L3" i="16"/>
  <c r="K3" i="16"/>
  <c r="J3" i="16"/>
  <c r="I3" i="16"/>
  <c r="C3" i="16"/>
  <c r="C9" i="4" s="1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Y213" i="15"/>
  <c r="X213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11" i="15"/>
  <c r="X211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Y210" i="15"/>
  <c r="X210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G204" i="15" s="1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H204" i="15" s="1"/>
  <c r="G206" i="15"/>
  <c r="F206" i="15"/>
  <c r="E206" i="15"/>
  <c r="D206" i="15"/>
  <c r="C206" i="15"/>
  <c r="C204" i="15" s="1"/>
  <c r="B206" i="15"/>
  <c r="B204" i="15" s="1"/>
  <c r="Y205" i="15"/>
  <c r="Y204" i="15" s="1"/>
  <c r="X205" i="15"/>
  <c r="W205" i="15"/>
  <c r="V205" i="15"/>
  <c r="U205" i="15"/>
  <c r="T205" i="15"/>
  <c r="S205" i="15"/>
  <c r="R205" i="15"/>
  <c r="Q205" i="15"/>
  <c r="P205" i="15"/>
  <c r="O205" i="15"/>
  <c r="O204" i="15" s="1"/>
  <c r="N205" i="15"/>
  <c r="N204" i="15" s="1"/>
  <c r="M205" i="15"/>
  <c r="L205" i="15"/>
  <c r="K205" i="15"/>
  <c r="K204" i="15" s="1"/>
  <c r="J205" i="15"/>
  <c r="J204" i="15" s="1"/>
  <c r="I205" i="15"/>
  <c r="I204" i="15" s="1"/>
  <c r="H205" i="15"/>
  <c r="G205" i="15"/>
  <c r="F205" i="15"/>
  <c r="F204" i="15" s="1"/>
  <c r="E205" i="15"/>
  <c r="D205" i="15"/>
  <c r="C205" i="15"/>
  <c r="B205" i="15"/>
  <c r="X204" i="15"/>
  <c r="W204" i="15"/>
  <c r="V204" i="15"/>
  <c r="S204" i="15"/>
  <c r="R204" i="15"/>
  <c r="Q204" i="15"/>
  <c r="P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L187" i="15" s="1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F187" i="15" s="1"/>
  <c r="E200" i="15"/>
  <c r="D200" i="15"/>
  <c r="C200" i="15"/>
  <c r="B200" i="15"/>
  <c r="Y199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K187" i="15" s="1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W187" i="15" s="1"/>
  <c r="V189" i="15"/>
  <c r="U189" i="15"/>
  <c r="U187" i="15" s="1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X188" i="15"/>
  <c r="X187" i="15" s="1"/>
  <c r="W188" i="15"/>
  <c r="V188" i="15"/>
  <c r="V187" i="15" s="1"/>
  <c r="U188" i="15"/>
  <c r="T188" i="15"/>
  <c r="T187" i="15" s="1"/>
  <c r="S188" i="15"/>
  <c r="S187" i="15" s="1"/>
  <c r="R188" i="15"/>
  <c r="Q188" i="15"/>
  <c r="P188" i="15"/>
  <c r="P187" i="15" s="1"/>
  <c r="O188" i="15"/>
  <c r="O187" i="15" s="1"/>
  <c r="N188" i="15"/>
  <c r="N187" i="15" s="1"/>
  <c r="M188" i="15"/>
  <c r="M187" i="15" s="1"/>
  <c r="L188" i="15"/>
  <c r="K188" i="15"/>
  <c r="J188" i="15"/>
  <c r="I188" i="15"/>
  <c r="H188" i="15"/>
  <c r="G188" i="15"/>
  <c r="F188" i="15"/>
  <c r="E188" i="15"/>
  <c r="D188" i="15"/>
  <c r="C188" i="15"/>
  <c r="C187" i="15" s="1"/>
  <c r="B188" i="15"/>
  <c r="H187" i="15"/>
  <c r="G187" i="15"/>
  <c r="E187" i="15"/>
  <c r="D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H171" i="15" s="1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X171" i="15" s="1"/>
  <c r="W174" i="15"/>
  <c r="W171" i="15" s="1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U171" i="15" s="1"/>
  <c r="T173" i="15"/>
  <c r="S173" i="15"/>
  <c r="R173" i="15"/>
  <c r="R171" i="15" s="1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E171" i="15" s="1"/>
  <c r="D173" i="15"/>
  <c r="C173" i="15"/>
  <c r="B173" i="15"/>
  <c r="Y172" i="15"/>
  <c r="Y171" i="15" s="1"/>
  <c r="X172" i="15"/>
  <c r="W172" i="15"/>
  <c r="V172" i="15"/>
  <c r="V171" i="15" s="1"/>
  <c r="U172" i="15"/>
  <c r="T172" i="15"/>
  <c r="T171" i="15" s="1"/>
  <c r="S172" i="15"/>
  <c r="S171" i="15" s="1"/>
  <c r="R172" i="15"/>
  <c r="Q172" i="15"/>
  <c r="Q171" i="15" s="1"/>
  <c r="P172" i="15"/>
  <c r="P171" i="15" s="1"/>
  <c r="O172" i="15"/>
  <c r="O171" i="15" s="1"/>
  <c r="N172" i="15"/>
  <c r="N171" i="15" s="1"/>
  <c r="M172" i="15"/>
  <c r="M171" i="15" s="1"/>
  <c r="L172" i="15"/>
  <c r="K172" i="15"/>
  <c r="J172" i="15"/>
  <c r="I172" i="15"/>
  <c r="H172" i="15"/>
  <c r="G172" i="15"/>
  <c r="F172" i="15"/>
  <c r="E172" i="15"/>
  <c r="D172" i="15"/>
  <c r="D171" i="15" s="1"/>
  <c r="C172" i="15"/>
  <c r="C171" i="15" s="1"/>
  <c r="B172" i="15"/>
  <c r="B171" i="15" s="1"/>
  <c r="L171" i="15"/>
  <c r="K171" i="15"/>
  <c r="J171" i="15"/>
  <c r="I171" i="15"/>
  <c r="G171" i="15"/>
  <c r="F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D162" i="15" s="1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W162" i="15" s="1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T162" i="15" s="1"/>
  <c r="S165" i="15"/>
  <c r="S162" i="15" s="1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V162" i="15" s="1"/>
  <c r="U164" i="15"/>
  <c r="T164" i="15"/>
  <c r="S164" i="15"/>
  <c r="R164" i="15"/>
  <c r="Q164" i="15"/>
  <c r="Q162" i="15" s="1"/>
  <c r="P164" i="15"/>
  <c r="O164" i="15"/>
  <c r="N164" i="15"/>
  <c r="N162" i="15" s="1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Y163" i="15"/>
  <c r="Y162" i="15" s="1"/>
  <c r="X163" i="15"/>
  <c r="X162" i="15" s="1"/>
  <c r="W163" i="15"/>
  <c r="V163" i="15"/>
  <c r="U163" i="15"/>
  <c r="U162" i="15" s="1"/>
  <c r="T163" i="15"/>
  <c r="S163" i="15"/>
  <c r="R163" i="15"/>
  <c r="R162" i="15" s="1"/>
  <c r="Q163" i="15"/>
  <c r="P163" i="15"/>
  <c r="P162" i="15" s="1"/>
  <c r="O163" i="15"/>
  <c r="O162" i="15" s="1"/>
  <c r="N163" i="15"/>
  <c r="M163" i="15"/>
  <c r="M162" i="15" s="1"/>
  <c r="L163" i="15"/>
  <c r="L162" i="15" s="1"/>
  <c r="K163" i="15"/>
  <c r="K162" i="15" s="1"/>
  <c r="J163" i="15"/>
  <c r="J162" i="15" s="1"/>
  <c r="I163" i="15"/>
  <c r="I162" i="15" s="1"/>
  <c r="H163" i="15"/>
  <c r="H162" i="15" s="1"/>
  <c r="G163" i="15"/>
  <c r="F163" i="15"/>
  <c r="E163" i="15"/>
  <c r="D163" i="15"/>
  <c r="C163" i="15"/>
  <c r="B163" i="15"/>
  <c r="G162" i="15"/>
  <c r="F162" i="15"/>
  <c r="E162" i="15"/>
  <c r="C162" i="15"/>
  <c r="B162" i="15"/>
  <c r="Y141" i="15"/>
  <c r="Y216" i="15" s="1"/>
  <c r="X141" i="15"/>
  <c r="X261" i="15" s="1"/>
  <c r="W141" i="15"/>
  <c r="V141" i="15"/>
  <c r="U141" i="15"/>
  <c r="U216" i="15" s="1"/>
  <c r="T141" i="15"/>
  <c r="T261" i="15" s="1"/>
  <c r="S141" i="15"/>
  <c r="S216" i="15" s="1"/>
  <c r="R141" i="15"/>
  <c r="R115" i="15" s="1"/>
  <c r="Q141" i="15"/>
  <c r="Q261" i="15" s="1"/>
  <c r="P141" i="15"/>
  <c r="P261" i="15" s="1"/>
  <c r="O141" i="15"/>
  <c r="O115" i="15" s="1"/>
  <c r="N141" i="15"/>
  <c r="N115" i="15" s="1"/>
  <c r="M141" i="15"/>
  <c r="M216" i="15" s="1"/>
  <c r="L141" i="15"/>
  <c r="L261" i="15" s="1"/>
  <c r="K141" i="15"/>
  <c r="K261" i="15" s="1"/>
  <c r="J141" i="15"/>
  <c r="J115" i="15" s="1"/>
  <c r="I141" i="15"/>
  <c r="I261" i="15" s="1"/>
  <c r="H141" i="15"/>
  <c r="H261" i="15" s="1"/>
  <c r="G141" i="15"/>
  <c r="F141" i="15"/>
  <c r="E141" i="15"/>
  <c r="E261" i="15" s="1"/>
  <c r="D141" i="15"/>
  <c r="D261" i="15" s="1"/>
  <c r="C141" i="15"/>
  <c r="C216" i="15" s="1"/>
  <c r="B141" i="15"/>
  <c r="B115" i="15" s="1"/>
  <c r="Y115" i="15"/>
  <c r="Y253" i="15" s="1"/>
  <c r="X115" i="15"/>
  <c r="X253" i="15" s="1"/>
  <c r="W115" i="15"/>
  <c r="W253" i="15" s="1"/>
  <c r="V115" i="15"/>
  <c r="V253" i="15" s="1"/>
  <c r="G115" i="15"/>
  <c r="G253" i="15" s="1"/>
  <c r="F115" i="15"/>
  <c r="F253" i="15" s="1"/>
  <c r="Y97" i="15"/>
  <c r="Y251" i="15" s="1"/>
  <c r="X97" i="15"/>
  <c r="X251" i="15" s="1"/>
  <c r="W97" i="15"/>
  <c r="V97" i="15"/>
  <c r="U97" i="15"/>
  <c r="U251" i="15" s="1"/>
  <c r="T97" i="15"/>
  <c r="T251" i="15" s="1"/>
  <c r="S97" i="15"/>
  <c r="S251" i="15" s="1"/>
  <c r="R97" i="15"/>
  <c r="R251" i="15" s="1"/>
  <c r="Q97" i="15"/>
  <c r="Q251" i="15" s="1"/>
  <c r="P97" i="15"/>
  <c r="P251" i="15" s="1"/>
  <c r="O97" i="15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I251" i="15" s="1"/>
  <c r="H97" i="15"/>
  <c r="H199" i="15" s="1"/>
  <c r="G97" i="15"/>
  <c r="G251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Y53" i="15"/>
  <c r="Y241" i="15" s="1"/>
  <c r="X53" i="15"/>
  <c r="X181" i="15" s="1"/>
  <c r="W53" i="15"/>
  <c r="W241" i="15" s="1"/>
  <c r="V53" i="15"/>
  <c r="V241" i="15" s="1"/>
  <c r="U53" i="15"/>
  <c r="U181" i="15" s="1"/>
  <c r="T53" i="15"/>
  <c r="T181" i="15" s="1"/>
  <c r="S53" i="15"/>
  <c r="S241" i="15" s="1"/>
  <c r="R53" i="15"/>
  <c r="R241" i="15" s="1"/>
  <c r="Q53" i="15"/>
  <c r="Q241" i="15" s="1"/>
  <c r="P53" i="15"/>
  <c r="P181" i="15" s="1"/>
  <c r="O53" i="15"/>
  <c r="O241" i="15" s="1"/>
  <c r="N53" i="15"/>
  <c r="N241" i="15" s="1"/>
  <c r="M53" i="15"/>
  <c r="M181" i="15" s="1"/>
  <c r="L53" i="15"/>
  <c r="L181" i="15" s="1"/>
  <c r="K53" i="15"/>
  <c r="K241" i="15" s="1"/>
  <c r="J53" i="15"/>
  <c r="J181" i="15" s="1"/>
  <c r="I53" i="15"/>
  <c r="I241" i="15" s="1"/>
  <c r="H53" i="15"/>
  <c r="H18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M34" i="15"/>
  <c r="M233" i="15" s="1"/>
  <c r="L34" i="15"/>
  <c r="L233" i="15" s="1"/>
  <c r="K34" i="15"/>
  <c r="K233" i="15" s="1"/>
  <c r="J34" i="15"/>
  <c r="J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C204" i="14" s="1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6" i="14"/>
  <c r="X216" i="14"/>
  <c r="H216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W204" i="14" s="1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U204" i="14" s="1"/>
  <c r="T207" i="14"/>
  <c r="T204" i="14" s="1"/>
  <c r="S207" i="14"/>
  <c r="S204" i="14" s="1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R204" i="14" s="1"/>
  <c r="Q206" i="14"/>
  <c r="P206" i="14"/>
  <c r="O206" i="14"/>
  <c r="O204" i="14" s="1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Y204" i="14" s="1"/>
  <c r="X205" i="14"/>
  <c r="X204" i="14" s="1"/>
  <c r="W205" i="14"/>
  <c r="V205" i="14"/>
  <c r="V204" i="14" s="1"/>
  <c r="U205" i="14"/>
  <c r="T205" i="14"/>
  <c r="S205" i="14"/>
  <c r="R205" i="14"/>
  <c r="Q205" i="14"/>
  <c r="Q204" i="14" s="1"/>
  <c r="P205" i="14"/>
  <c r="P204" i="14" s="1"/>
  <c r="O205" i="14"/>
  <c r="N205" i="14"/>
  <c r="N204" i="14" s="1"/>
  <c r="M205" i="14"/>
  <c r="M204" i="14" s="1"/>
  <c r="L205" i="14"/>
  <c r="L204" i="14" s="1"/>
  <c r="K205" i="14"/>
  <c r="K204" i="14" s="1"/>
  <c r="J205" i="14"/>
  <c r="J204" i="14" s="1"/>
  <c r="I205" i="14"/>
  <c r="I204" i="14" s="1"/>
  <c r="H205" i="14"/>
  <c r="G205" i="14"/>
  <c r="F205" i="14"/>
  <c r="E205" i="14"/>
  <c r="D205" i="14"/>
  <c r="C205" i="14"/>
  <c r="B205" i="14"/>
  <c r="B204" i="14" s="1"/>
  <c r="H204" i="14"/>
  <c r="G204" i="14"/>
  <c r="F204" i="14"/>
  <c r="E204" i="14"/>
  <c r="D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S187" i="14" s="1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Q187" i="14" s="1"/>
  <c r="P190" i="14"/>
  <c r="P187" i="14" s="1"/>
  <c r="O190" i="14"/>
  <c r="O187" i="14" s="1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N187" i="14" s="1"/>
  <c r="M189" i="14"/>
  <c r="L189" i="14"/>
  <c r="K189" i="14"/>
  <c r="K187" i="14" s="1"/>
  <c r="J189" i="14"/>
  <c r="I189" i="14"/>
  <c r="H189" i="14"/>
  <c r="G189" i="14"/>
  <c r="F189" i="14"/>
  <c r="E189" i="14"/>
  <c r="D189" i="14"/>
  <c r="C189" i="14"/>
  <c r="B189" i="14"/>
  <c r="Y188" i="14"/>
  <c r="Y187" i="14" s="1"/>
  <c r="X188" i="14"/>
  <c r="X187" i="14" s="1"/>
  <c r="W188" i="14"/>
  <c r="W187" i="14" s="1"/>
  <c r="V188" i="14"/>
  <c r="V187" i="14" s="1"/>
  <c r="U188" i="14"/>
  <c r="U187" i="14" s="1"/>
  <c r="T188" i="14"/>
  <c r="T187" i="14" s="1"/>
  <c r="S188" i="14"/>
  <c r="R188" i="14"/>
  <c r="R187" i="14" s="1"/>
  <c r="Q188" i="14"/>
  <c r="P188" i="14"/>
  <c r="O188" i="14"/>
  <c r="N188" i="14"/>
  <c r="M188" i="14"/>
  <c r="M187" i="14" s="1"/>
  <c r="L188" i="14"/>
  <c r="L187" i="14" s="1"/>
  <c r="K188" i="14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D188" i="14"/>
  <c r="C188" i="14"/>
  <c r="B188" i="14"/>
  <c r="E187" i="14"/>
  <c r="D187" i="14"/>
  <c r="C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D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G171" i="14" s="1"/>
  <c r="F177" i="14"/>
  <c r="F171" i="14" s="1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X171" i="14" s="1"/>
  <c r="W174" i="14"/>
  <c r="W171" i="14" s="1"/>
  <c r="V174" i="14"/>
  <c r="V171" i="14" s="1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U171" i="14" s="1"/>
  <c r="T173" i="14"/>
  <c r="S173" i="14"/>
  <c r="R173" i="14"/>
  <c r="R171" i="14" s="1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Y171" i="14" s="1"/>
  <c r="X172" i="14"/>
  <c r="W172" i="14"/>
  <c r="V172" i="14"/>
  <c r="U172" i="14"/>
  <c r="T172" i="14"/>
  <c r="T171" i="14" s="1"/>
  <c r="S172" i="14"/>
  <c r="S171" i="14" s="1"/>
  <c r="R172" i="14"/>
  <c r="Q172" i="14"/>
  <c r="Q171" i="14" s="1"/>
  <c r="P172" i="14"/>
  <c r="P171" i="14" s="1"/>
  <c r="O172" i="14"/>
  <c r="O171" i="14" s="1"/>
  <c r="N172" i="14"/>
  <c r="N171" i="14" s="1"/>
  <c r="M172" i="14"/>
  <c r="M171" i="14" s="1"/>
  <c r="L172" i="14"/>
  <c r="L171" i="14" s="1"/>
  <c r="K172" i="14"/>
  <c r="J172" i="14"/>
  <c r="I172" i="14"/>
  <c r="H172" i="14"/>
  <c r="G172" i="14"/>
  <c r="F172" i="14"/>
  <c r="E172" i="14"/>
  <c r="E171" i="14" s="1"/>
  <c r="D172" i="14"/>
  <c r="D171" i="14" s="1"/>
  <c r="C172" i="14"/>
  <c r="C171" i="14" s="1"/>
  <c r="B172" i="14"/>
  <c r="B171" i="14" s="1"/>
  <c r="K171" i="14"/>
  <c r="J171" i="14"/>
  <c r="I171" i="14"/>
  <c r="H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D162" i="14" s="1"/>
  <c r="C168" i="14"/>
  <c r="C162" i="14" s="1"/>
  <c r="B168" i="14"/>
  <c r="B162" i="14" s="1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V162" i="14" s="1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T162" i="14" s="1"/>
  <c r="S165" i="14"/>
  <c r="S162" i="14" s="1"/>
  <c r="R165" i="14"/>
  <c r="R162" i="14" s="1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Q162" i="14" s="1"/>
  <c r="P164" i="14"/>
  <c r="O164" i="14"/>
  <c r="N164" i="14"/>
  <c r="N162" i="14" s="1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W162" i="14" s="1"/>
  <c r="V163" i="14"/>
  <c r="U163" i="14"/>
  <c r="U162" i="14" s="1"/>
  <c r="T163" i="14"/>
  <c r="S163" i="14"/>
  <c r="R163" i="14"/>
  <c r="Q163" i="14"/>
  <c r="P163" i="14"/>
  <c r="P162" i="14" s="1"/>
  <c r="O163" i="14"/>
  <c r="O162" i="14" s="1"/>
  <c r="N163" i="14"/>
  <c r="M163" i="14"/>
  <c r="M162" i="14" s="1"/>
  <c r="L163" i="14"/>
  <c r="L162" i="14" s="1"/>
  <c r="K163" i="14"/>
  <c r="K162" i="14" s="1"/>
  <c r="J163" i="14"/>
  <c r="J162" i="14" s="1"/>
  <c r="I163" i="14"/>
  <c r="I162" i="14" s="1"/>
  <c r="H163" i="14"/>
  <c r="H162" i="14" s="1"/>
  <c r="G163" i="14"/>
  <c r="F163" i="14"/>
  <c r="E163" i="14"/>
  <c r="D163" i="14"/>
  <c r="C163" i="14"/>
  <c r="B163" i="14"/>
  <c r="G162" i="14"/>
  <c r="F162" i="14"/>
  <c r="E162" i="14"/>
  <c r="Y141" i="14"/>
  <c r="Y261" i="14" s="1"/>
  <c r="X141" i="14"/>
  <c r="X261" i="14" s="1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R261" i="14" s="1"/>
  <c r="Q141" i="14"/>
  <c r="Q261" i="14" s="1"/>
  <c r="P141" i="14"/>
  <c r="P261" i="14" s="1"/>
  <c r="O141" i="14"/>
  <c r="O261" i="14" s="1"/>
  <c r="N141" i="14"/>
  <c r="N261" i="14" s="1"/>
  <c r="M141" i="14"/>
  <c r="M261" i="14" s="1"/>
  <c r="L141" i="14"/>
  <c r="L261" i="14" s="1"/>
  <c r="K141" i="14"/>
  <c r="K261" i="14" s="1"/>
  <c r="J141" i="14"/>
  <c r="J261" i="14" s="1"/>
  <c r="I141" i="14"/>
  <c r="I261" i="14" s="1"/>
  <c r="H141" i="14"/>
  <c r="H261" i="14" s="1"/>
  <c r="G141" i="14"/>
  <c r="G261" i="14" s="1"/>
  <c r="F141" i="14"/>
  <c r="F261" i="14" s="1"/>
  <c r="E141" i="14"/>
  <c r="E261" i="14" s="1"/>
  <c r="D141" i="14"/>
  <c r="D261" i="14" s="1"/>
  <c r="C141" i="14"/>
  <c r="C261" i="14" s="1"/>
  <c r="B141" i="14"/>
  <c r="B261" i="14" s="1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B261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B253" i="13" s="1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U241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L224" i="13" s="1"/>
  <c r="K225" i="13"/>
  <c r="K224" i="13" s="1"/>
  <c r="J225" i="13"/>
  <c r="J224" i="13" s="1"/>
  <c r="I225" i="13"/>
  <c r="I224" i="13" s="1"/>
  <c r="H225" i="13"/>
  <c r="G225" i="13"/>
  <c r="G224" i="13" s="1"/>
  <c r="F225" i="13"/>
  <c r="F224" i="13" s="1"/>
  <c r="E225" i="13"/>
  <c r="E224" i="13" s="1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6" i="13"/>
  <c r="R216" i="13"/>
  <c r="Q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E204" i="13" s="1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C204" i="13" s="1"/>
  <c r="B207" i="13"/>
  <c r="B204" i="13" s="1"/>
  <c r="Y206" i="13"/>
  <c r="Y204" i="13" s="1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X205" i="13"/>
  <c r="X204" i="13" s="1"/>
  <c r="W205" i="13"/>
  <c r="W204" i="13" s="1"/>
  <c r="V205" i="13"/>
  <c r="V204" i="13" s="1"/>
  <c r="U205" i="13"/>
  <c r="U204" i="13" s="1"/>
  <c r="T205" i="13"/>
  <c r="T204" i="13" s="1"/>
  <c r="S205" i="13"/>
  <c r="R205" i="13"/>
  <c r="Q205" i="13"/>
  <c r="P205" i="13"/>
  <c r="O205" i="13"/>
  <c r="N205" i="13"/>
  <c r="M205" i="13"/>
  <c r="L205" i="13"/>
  <c r="L204" i="13" s="1"/>
  <c r="K205" i="13"/>
  <c r="K204" i="13" s="1"/>
  <c r="J205" i="13"/>
  <c r="J204" i="13" s="1"/>
  <c r="I205" i="13"/>
  <c r="I204" i="13" s="1"/>
  <c r="H205" i="13"/>
  <c r="H204" i="13" s="1"/>
  <c r="G205" i="13"/>
  <c r="G204" i="13" s="1"/>
  <c r="F205" i="13"/>
  <c r="F204" i="13" s="1"/>
  <c r="E205" i="13"/>
  <c r="D205" i="13"/>
  <c r="D204" i="13" s="1"/>
  <c r="C205" i="13"/>
  <c r="B205" i="13"/>
  <c r="S204" i="13"/>
  <c r="R204" i="13"/>
  <c r="Q204" i="13"/>
  <c r="P204" i="13"/>
  <c r="O204" i="13"/>
  <c r="N204" i="13"/>
  <c r="M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K187" i="13" s="1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Y187" i="13" s="1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X187" i="13" s="1"/>
  <c r="W189" i="13"/>
  <c r="V189" i="13"/>
  <c r="U189" i="13"/>
  <c r="U187" i="13" s="1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W187" i="13" s="1"/>
  <c r="V188" i="13"/>
  <c r="V187" i="13" s="1"/>
  <c r="U188" i="13"/>
  <c r="T188" i="13"/>
  <c r="T187" i="13" s="1"/>
  <c r="S188" i="13"/>
  <c r="S187" i="13" s="1"/>
  <c r="R188" i="13"/>
  <c r="R187" i="13" s="1"/>
  <c r="Q188" i="13"/>
  <c r="Q187" i="13" s="1"/>
  <c r="P188" i="13"/>
  <c r="P187" i="13" s="1"/>
  <c r="O188" i="13"/>
  <c r="N188" i="13"/>
  <c r="M188" i="13"/>
  <c r="L188" i="13"/>
  <c r="K188" i="13"/>
  <c r="J188" i="13"/>
  <c r="I188" i="13"/>
  <c r="H188" i="13"/>
  <c r="H187" i="13" s="1"/>
  <c r="G188" i="13"/>
  <c r="G187" i="13" s="1"/>
  <c r="F188" i="13"/>
  <c r="F187" i="13" s="1"/>
  <c r="E188" i="13"/>
  <c r="E187" i="13" s="1"/>
  <c r="D188" i="13"/>
  <c r="D187" i="13" s="1"/>
  <c r="C188" i="13"/>
  <c r="C187" i="13" s="1"/>
  <c r="B188" i="13"/>
  <c r="B187" i="13" s="1"/>
  <c r="O187" i="13"/>
  <c r="N187" i="13"/>
  <c r="M187" i="13"/>
  <c r="L187" i="13"/>
  <c r="J187" i="13"/>
  <c r="I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M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H171" i="13" s="1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F171" i="13" s="1"/>
  <c r="E174" i="13"/>
  <c r="E171" i="13" s="1"/>
  <c r="D174" i="13"/>
  <c r="D171" i="13" s="1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Y172" i="13"/>
  <c r="Y171" i="13" s="1"/>
  <c r="X172" i="13"/>
  <c r="X171" i="13" s="1"/>
  <c r="W172" i="13"/>
  <c r="W171" i="13" s="1"/>
  <c r="V172" i="13"/>
  <c r="V171" i="13" s="1"/>
  <c r="U172" i="13"/>
  <c r="T172" i="13"/>
  <c r="S172" i="13"/>
  <c r="R172" i="13"/>
  <c r="Q172" i="13"/>
  <c r="P172" i="13"/>
  <c r="O172" i="13"/>
  <c r="O171" i="13" s="1"/>
  <c r="N172" i="13"/>
  <c r="N171" i="13" s="1"/>
  <c r="M172" i="13"/>
  <c r="M171" i="13" s="1"/>
  <c r="L172" i="13"/>
  <c r="L171" i="13" s="1"/>
  <c r="K172" i="13"/>
  <c r="K171" i="13" s="1"/>
  <c r="J172" i="13"/>
  <c r="J171" i="13" s="1"/>
  <c r="I172" i="13"/>
  <c r="I171" i="13" s="1"/>
  <c r="H172" i="13"/>
  <c r="G172" i="13"/>
  <c r="G171" i="13" s="1"/>
  <c r="F172" i="13"/>
  <c r="E172" i="13"/>
  <c r="D172" i="13"/>
  <c r="C172" i="13"/>
  <c r="B172" i="13"/>
  <c r="B171" i="13" s="1"/>
  <c r="U171" i="13"/>
  <c r="T171" i="13"/>
  <c r="S171" i="13"/>
  <c r="R171" i="13"/>
  <c r="Q171" i="13"/>
  <c r="P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D162" i="13" s="1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B162" i="13" s="1"/>
  <c r="Y164" i="13"/>
  <c r="X164" i="13"/>
  <c r="X162" i="13" s="1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Y162" i="13" s="1"/>
  <c r="X163" i="13"/>
  <c r="W163" i="13"/>
  <c r="W162" i="13" s="1"/>
  <c r="V163" i="13"/>
  <c r="V162" i="13" s="1"/>
  <c r="U163" i="13"/>
  <c r="U162" i="13" s="1"/>
  <c r="T163" i="13"/>
  <c r="T162" i="13" s="1"/>
  <c r="S163" i="13"/>
  <c r="S162" i="13" s="1"/>
  <c r="R163" i="13"/>
  <c r="R162" i="13" s="1"/>
  <c r="Q163" i="13"/>
  <c r="P163" i="13"/>
  <c r="O163" i="13"/>
  <c r="N163" i="13"/>
  <c r="M163" i="13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F162" i="13" s="1"/>
  <c r="E163" i="13"/>
  <c r="E162" i="13" s="1"/>
  <c r="D163" i="13"/>
  <c r="C163" i="13"/>
  <c r="C162" i="13" s="1"/>
  <c r="B163" i="13"/>
  <c r="Q162" i="13"/>
  <c r="P162" i="13"/>
  <c r="O162" i="13"/>
  <c r="N162" i="13"/>
  <c r="M162" i="13"/>
  <c r="L162" i="13"/>
  <c r="Y141" i="13"/>
  <c r="Y261" i="13" s="1"/>
  <c r="Y253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R253" i="13" s="1"/>
  <c r="Q141" i="13"/>
  <c r="Q261" i="13" s="1"/>
  <c r="Q253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16" i="13" s="1"/>
  <c r="I141" i="13"/>
  <c r="I216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16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E243" i="13" s="1"/>
  <c r="D97" i="13"/>
  <c r="D251" i="13" s="1"/>
  <c r="D243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18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I82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V107" i="4" s="1"/>
  <c r="Y77" i="12"/>
  <c r="X77" i="12"/>
  <c r="W77" i="12"/>
  <c r="V77" i="12"/>
  <c r="V106" i="4" s="1"/>
  <c r="U77" i="12"/>
  <c r="T77" i="12"/>
  <c r="S77" i="12"/>
  <c r="R77" i="12"/>
  <c r="R106" i="4" s="1"/>
  <c r="Q77" i="12"/>
  <c r="P77" i="12"/>
  <c r="O77" i="12"/>
  <c r="O106" i="4" s="1"/>
  <c r="N77" i="12"/>
  <c r="M77" i="12"/>
  <c r="L77" i="12"/>
  <c r="L106" i="4" s="1"/>
  <c r="K77" i="12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K76" i="12"/>
  <c r="K75" i="12" s="1"/>
  <c r="K104" i="4" s="1"/>
  <c r="Y74" i="12"/>
  <c r="Y103" i="4" s="1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R74" i="12"/>
  <c r="Q74" i="12"/>
  <c r="P74" i="12"/>
  <c r="O74" i="12"/>
  <c r="N74" i="12"/>
  <c r="M74" i="12"/>
  <c r="M103" i="4" s="1"/>
  <c r="L74" i="12"/>
  <c r="K74" i="12"/>
  <c r="J74" i="12"/>
  <c r="I74" i="12"/>
  <c r="H74" i="12"/>
  <c r="H103" i="4" s="1"/>
  <c r="G74" i="12"/>
  <c r="G103" i="4" s="1"/>
  <c r="F74" i="12"/>
  <c r="F103" i="4" s="1"/>
  <c r="E74" i="12"/>
  <c r="E103" i="4" s="1"/>
  <c r="D74" i="12"/>
  <c r="C74" i="12"/>
  <c r="C103" i="4" s="1"/>
  <c r="B74" i="12"/>
  <c r="B103" i="4" s="1"/>
  <c r="Y72" i="12"/>
  <c r="X72" i="12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M72" i="12"/>
  <c r="L72" i="12"/>
  <c r="L40" i="7" s="1"/>
  <c r="K72" i="12"/>
  <c r="K40" i="7" s="1"/>
  <c r="J72" i="12"/>
  <c r="J40" i="7" s="1"/>
  <c r="I72" i="12"/>
  <c r="I40" i="7" s="1"/>
  <c r="H72" i="12"/>
  <c r="H40" i="7" s="1"/>
  <c r="G72" i="12"/>
  <c r="G40" i="7" s="1"/>
  <c r="F72" i="12"/>
  <c r="E72" i="12"/>
  <c r="E40" i="7" s="1"/>
  <c r="D72" i="12"/>
  <c r="D40" i="7" s="1"/>
  <c r="C72" i="12"/>
  <c r="B72" i="12"/>
  <c r="Y68" i="12"/>
  <c r="Y101" i="12" s="1"/>
  <c r="Y162" i="4" s="1"/>
  <c r="X68" i="12"/>
  <c r="X101" i="12" s="1"/>
  <c r="W68" i="12"/>
  <c r="W101" i="12" s="1"/>
  <c r="V68" i="12"/>
  <c r="V101" i="12" s="1"/>
  <c r="V162" i="4" s="1"/>
  <c r="U68" i="12"/>
  <c r="U101" i="12" s="1"/>
  <c r="U162" i="4" s="1"/>
  <c r="T68" i="12"/>
  <c r="T101" i="12" s="1"/>
  <c r="T162" i="4" s="1"/>
  <c r="S68" i="12"/>
  <c r="S101" i="12" s="1"/>
  <c r="S162" i="4" s="1"/>
  <c r="R68" i="12"/>
  <c r="R101" i="12" s="1"/>
  <c r="R162" i="4" s="1"/>
  <c r="Q68" i="12"/>
  <c r="Q101" i="12" s="1"/>
  <c r="Q162" i="4" s="1"/>
  <c r="P68" i="12"/>
  <c r="P101" i="12" s="1"/>
  <c r="P162" i="4" s="1"/>
  <c r="O68" i="12"/>
  <c r="O101" i="12" s="1"/>
  <c r="O162" i="4" s="1"/>
  <c r="N68" i="12"/>
  <c r="N101" i="12" s="1"/>
  <c r="N162" i="4" s="1"/>
  <c r="M68" i="12"/>
  <c r="M101" i="12" s="1"/>
  <c r="M162" i="4" s="1"/>
  <c r="L68" i="12"/>
  <c r="L101" i="12" s="1"/>
  <c r="L162" i="4" s="1"/>
  <c r="K68" i="12"/>
  <c r="K101" i="12" s="1"/>
  <c r="K162" i="4" s="1"/>
  <c r="J68" i="12"/>
  <c r="J101" i="12" s="1"/>
  <c r="I68" i="12"/>
  <c r="I101" i="12" s="1"/>
  <c r="I162" i="4" s="1"/>
  <c r="H68" i="12"/>
  <c r="H101" i="12" s="1"/>
  <c r="G68" i="12"/>
  <c r="G101" i="12" s="1"/>
  <c r="F68" i="12"/>
  <c r="F101" i="12" s="1"/>
  <c r="E68" i="12"/>
  <c r="E101" i="12" s="1"/>
  <c r="E162" i="4" s="1"/>
  <c r="D68" i="12"/>
  <c r="D101" i="12" s="1"/>
  <c r="D162" i="4" s="1"/>
  <c r="C68" i="12"/>
  <c r="C101" i="12" s="1"/>
  <c r="C162" i="4" s="1"/>
  <c r="B68" i="12"/>
  <c r="B101" i="12" s="1"/>
  <c r="B162" i="4" s="1"/>
  <c r="Y67" i="12"/>
  <c r="Y100" i="12" s="1"/>
  <c r="Y161" i="4" s="1"/>
  <c r="X67" i="12"/>
  <c r="X100" i="12" s="1"/>
  <c r="X161" i="4" s="1"/>
  <c r="W67" i="12"/>
  <c r="W100" i="12" s="1"/>
  <c r="W161" i="4" s="1"/>
  <c r="V67" i="12"/>
  <c r="V100" i="12" s="1"/>
  <c r="V161" i="4" s="1"/>
  <c r="U67" i="12"/>
  <c r="U100" i="12" s="1"/>
  <c r="U161" i="4" s="1"/>
  <c r="T67" i="12"/>
  <c r="T100" i="12" s="1"/>
  <c r="S67" i="12"/>
  <c r="S100" i="12" s="1"/>
  <c r="R67" i="12"/>
  <c r="R100" i="12" s="1"/>
  <c r="Q67" i="12"/>
  <c r="Q100" i="12" s="1"/>
  <c r="P67" i="12"/>
  <c r="P100" i="12" s="1"/>
  <c r="O67" i="12"/>
  <c r="O100" i="12" s="1"/>
  <c r="O161" i="4" s="1"/>
  <c r="N67" i="12"/>
  <c r="N100" i="12" s="1"/>
  <c r="N161" i="4" s="1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J161" i="4" s="1"/>
  <c r="I67" i="12"/>
  <c r="I100" i="12" s="1"/>
  <c r="I161" i="4" s="1"/>
  <c r="H67" i="12"/>
  <c r="H100" i="12" s="1"/>
  <c r="H161" i="4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B161" i="4" s="1"/>
  <c r="Y66" i="12"/>
  <c r="Y99" i="12" s="1"/>
  <c r="Y160" i="4" s="1"/>
  <c r="X66" i="12"/>
  <c r="X99" i="12" s="1"/>
  <c r="X160" i="4" s="1"/>
  <c r="W66" i="12"/>
  <c r="W99" i="12" s="1"/>
  <c r="W160" i="4" s="1"/>
  <c r="V66" i="12"/>
  <c r="V99" i="12" s="1"/>
  <c r="V160" i="4" s="1"/>
  <c r="U66" i="12"/>
  <c r="U99" i="12" s="1"/>
  <c r="U160" i="4" s="1"/>
  <c r="T66" i="12"/>
  <c r="T99" i="12" s="1"/>
  <c r="T160" i="4" s="1"/>
  <c r="S66" i="12"/>
  <c r="S99" i="12" s="1"/>
  <c r="S160" i="4" s="1"/>
  <c r="R66" i="12"/>
  <c r="R99" i="12" s="1"/>
  <c r="R160" i="4" s="1"/>
  <c r="Q66" i="12"/>
  <c r="Q99" i="12" s="1"/>
  <c r="Q160" i="4" s="1"/>
  <c r="P66" i="12"/>
  <c r="P99" i="12" s="1"/>
  <c r="O66" i="12"/>
  <c r="O99" i="12" s="1"/>
  <c r="N66" i="12"/>
  <c r="N99" i="12" s="1"/>
  <c r="N160" i="4" s="1"/>
  <c r="M66" i="12"/>
  <c r="M99" i="12" s="1"/>
  <c r="M160" i="4" s="1"/>
  <c r="L66" i="12"/>
  <c r="L99" i="12" s="1"/>
  <c r="L160" i="4" s="1"/>
  <c r="K66" i="12"/>
  <c r="K99" i="12" s="1"/>
  <c r="K160" i="4" s="1"/>
  <c r="J66" i="12"/>
  <c r="J99" i="12" s="1"/>
  <c r="J160" i="4" s="1"/>
  <c r="I66" i="12"/>
  <c r="I99" i="12" s="1"/>
  <c r="I160" i="4" s="1"/>
  <c r="H66" i="12"/>
  <c r="H99" i="12" s="1"/>
  <c r="H160" i="4" s="1"/>
  <c r="G66" i="12"/>
  <c r="G99" i="12" s="1"/>
  <c r="G160" i="4" s="1"/>
  <c r="F66" i="12"/>
  <c r="F99" i="12" s="1"/>
  <c r="F160" i="4" s="1"/>
  <c r="E66" i="12"/>
  <c r="E99" i="12" s="1"/>
  <c r="E160" i="4" s="1"/>
  <c r="D66" i="12"/>
  <c r="D99" i="12" s="1"/>
  <c r="D160" i="4" s="1"/>
  <c r="C66" i="12"/>
  <c r="C99" i="12" s="1"/>
  <c r="C160" i="4" s="1"/>
  <c r="B66" i="12"/>
  <c r="B99" i="12" s="1"/>
  <c r="N65" i="12"/>
  <c r="N98" i="12" s="1"/>
  <c r="N159" i="4" s="1"/>
  <c r="B65" i="12"/>
  <c r="B98" i="12" s="1"/>
  <c r="B159" i="4" s="1"/>
  <c r="Y64" i="12"/>
  <c r="Y97" i="12" s="1"/>
  <c r="Y158" i="4" s="1"/>
  <c r="X64" i="12"/>
  <c r="X97" i="12" s="1"/>
  <c r="X158" i="4" s="1"/>
  <c r="W64" i="12"/>
  <c r="W97" i="12" s="1"/>
  <c r="W158" i="4" s="1"/>
  <c r="V64" i="12"/>
  <c r="V97" i="12" s="1"/>
  <c r="U64" i="12"/>
  <c r="U97" i="12" s="1"/>
  <c r="T64" i="12"/>
  <c r="T97" i="12" s="1"/>
  <c r="T158" i="4" s="1"/>
  <c r="S64" i="12"/>
  <c r="S97" i="12" s="1"/>
  <c r="R64" i="12"/>
  <c r="R97" i="12" s="1"/>
  <c r="Q64" i="12"/>
  <c r="Q97" i="12" s="1"/>
  <c r="Q158" i="4" s="1"/>
  <c r="P64" i="12"/>
  <c r="P97" i="12" s="1"/>
  <c r="O64" i="12"/>
  <c r="O97" i="12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J158" i="4" s="1"/>
  <c r="I64" i="12"/>
  <c r="I97" i="12" s="1"/>
  <c r="I158" i="4" s="1"/>
  <c r="H64" i="12"/>
  <c r="H97" i="12" s="1"/>
  <c r="H158" i="4" s="1"/>
  <c r="G64" i="12"/>
  <c r="G97" i="12" s="1"/>
  <c r="G158" i="4" s="1"/>
  <c r="F64" i="12"/>
  <c r="F97" i="12" s="1"/>
  <c r="E64" i="12"/>
  <c r="E97" i="12" s="1"/>
  <c r="D64" i="12"/>
  <c r="D97" i="12" s="1"/>
  <c r="C64" i="12"/>
  <c r="C97" i="12" s="1"/>
  <c r="B64" i="12"/>
  <c r="B97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D37" i="12" s="1"/>
  <c r="C39" i="12"/>
  <c r="B39" i="12"/>
  <c r="Y38" i="12"/>
  <c r="Y37" i="12" s="1"/>
  <c r="X38" i="12"/>
  <c r="X37" i="12" s="1"/>
  <c r="W38" i="12"/>
  <c r="W37" i="12" s="1"/>
  <c r="V38" i="12"/>
  <c r="U38" i="12"/>
  <c r="T38" i="12"/>
  <c r="S38" i="12"/>
  <c r="R38" i="12"/>
  <c r="R37" i="12" s="1"/>
  <c r="Q38" i="12"/>
  <c r="P38" i="12"/>
  <c r="O38" i="12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G37" i="12" s="1"/>
  <c r="F38" i="12"/>
  <c r="E38" i="12"/>
  <c r="D38" i="12"/>
  <c r="C38" i="12"/>
  <c r="C37" i="12" s="1"/>
  <c r="B38" i="12"/>
  <c r="B37" i="12" s="1"/>
  <c r="V37" i="12"/>
  <c r="U37" i="12"/>
  <c r="T37" i="12"/>
  <c r="S37" i="12"/>
  <c r="Q37" i="12"/>
  <c r="P37" i="12"/>
  <c r="O37" i="12"/>
  <c r="N37" i="12"/>
  <c r="F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U31" i="12" s="1"/>
  <c r="T33" i="12"/>
  <c r="S33" i="12"/>
  <c r="R33" i="12"/>
  <c r="Q33" i="12"/>
  <c r="P33" i="12"/>
  <c r="O33" i="12"/>
  <c r="N33" i="12"/>
  <c r="M33" i="12"/>
  <c r="M31" i="12" s="1"/>
  <c r="L33" i="12"/>
  <c r="K33" i="12"/>
  <c r="J33" i="12"/>
  <c r="I33" i="12"/>
  <c r="H33" i="12"/>
  <c r="G33" i="12"/>
  <c r="F33" i="12"/>
  <c r="E33" i="12"/>
  <c r="E31" i="12" s="1"/>
  <c r="D33" i="12"/>
  <c r="C33" i="12"/>
  <c r="Y32" i="12"/>
  <c r="Y31" i="12" s="1"/>
  <c r="X32" i="12"/>
  <c r="X31" i="12" s="1"/>
  <c r="W32" i="12"/>
  <c r="V32" i="12"/>
  <c r="U32" i="12"/>
  <c r="T32" i="12"/>
  <c r="S32" i="12"/>
  <c r="R32" i="12"/>
  <c r="Q32" i="12"/>
  <c r="P32" i="12"/>
  <c r="P31" i="12" s="1"/>
  <c r="O32" i="12"/>
  <c r="N32" i="12"/>
  <c r="M32" i="12"/>
  <c r="L32" i="12"/>
  <c r="K32" i="12"/>
  <c r="J32" i="12"/>
  <c r="J31" i="12" s="1"/>
  <c r="I32" i="12"/>
  <c r="H32" i="12"/>
  <c r="G32" i="12"/>
  <c r="F32" i="12"/>
  <c r="F31" i="12" s="1"/>
  <c r="E32" i="12"/>
  <c r="D32" i="12"/>
  <c r="D31" i="12" s="1"/>
  <c r="C32" i="12"/>
  <c r="C31" i="12" s="1"/>
  <c r="W31" i="12"/>
  <c r="V31" i="12"/>
  <c r="S31" i="12"/>
  <c r="O31" i="12"/>
  <c r="N31" i="12"/>
  <c r="K31" i="12"/>
  <c r="G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X5" i="12"/>
  <c r="W5" i="12"/>
  <c r="W3" i="12" s="1"/>
  <c r="V5" i="12"/>
  <c r="V82" i="12" s="1"/>
  <c r="U5" i="12"/>
  <c r="U82" i="12" s="1"/>
  <c r="T5" i="12"/>
  <c r="T82" i="12" s="1"/>
  <c r="S5" i="12"/>
  <c r="S82" i="12" s="1"/>
  <c r="R5" i="12"/>
  <c r="R82" i="12" s="1"/>
  <c r="Q5" i="12"/>
  <c r="Q82" i="12" s="1"/>
  <c r="P5" i="12"/>
  <c r="P82" i="12" s="1"/>
  <c r="O5" i="12"/>
  <c r="O3" i="12" s="1"/>
  <c r="O5" i="4" s="1"/>
  <c r="N5" i="12"/>
  <c r="N82" i="12" s="1"/>
  <c r="M5" i="12"/>
  <c r="M82" i="12" s="1"/>
  <c r="L5" i="12"/>
  <c r="L82" i="12" s="1"/>
  <c r="K5" i="12"/>
  <c r="K82" i="12" s="1"/>
  <c r="J5" i="12"/>
  <c r="J82" i="12" s="1"/>
  <c r="I5" i="12"/>
  <c r="H5" i="12"/>
  <c r="H82" i="12" s="1"/>
  <c r="G5" i="12"/>
  <c r="G3" i="12" s="1"/>
  <c r="F5" i="12"/>
  <c r="F82" i="12" s="1"/>
  <c r="E5" i="12"/>
  <c r="E82" i="12" s="1"/>
  <c r="D5" i="12"/>
  <c r="D82" i="12" s="1"/>
  <c r="C5" i="12"/>
  <c r="C82" i="12" s="1"/>
  <c r="B5" i="12"/>
  <c r="B82" i="12" s="1"/>
  <c r="Y3" i="12"/>
  <c r="X3" i="12"/>
  <c r="I3" i="12"/>
  <c r="H3" i="12"/>
  <c r="H5" i="4" s="1"/>
  <c r="F3" i="12"/>
  <c r="E3" i="12"/>
  <c r="D3" i="12"/>
  <c r="Y156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Q145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Q100" i="11" s="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Q111" i="11"/>
  <c r="O111" i="11"/>
  <c r="I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S100" i="11" s="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O100" i="11" s="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I100" i="11" s="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G100" i="11" s="1"/>
  <c r="F103" i="11"/>
  <c r="E103" i="11"/>
  <c r="E100" i="11" s="1"/>
  <c r="D103" i="11"/>
  <c r="D100" i="11" s="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N100" i="11" s="1"/>
  <c r="M102" i="11"/>
  <c r="L102" i="11"/>
  <c r="K102" i="11"/>
  <c r="J102" i="11"/>
  <c r="I102" i="11"/>
  <c r="H102" i="11"/>
  <c r="G102" i="11"/>
  <c r="F102" i="11"/>
  <c r="E102" i="11"/>
  <c r="D102" i="11"/>
  <c r="C102" i="11"/>
  <c r="C100" i="11" s="1"/>
  <c r="B102" i="11"/>
  <c r="Y101" i="11"/>
  <c r="Y100" i="11" s="1"/>
  <c r="X101" i="11"/>
  <c r="X100" i="11" s="1"/>
  <c r="W101" i="11"/>
  <c r="V101" i="11"/>
  <c r="U101" i="11"/>
  <c r="T101" i="11"/>
  <c r="S101" i="11"/>
  <c r="R101" i="11"/>
  <c r="Q101" i="11"/>
  <c r="P101" i="11"/>
  <c r="O101" i="11"/>
  <c r="N101" i="11"/>
  <c r="M101" i="11"/>
  <c r="M100" i="11" s="1"/>
  <c r="L101" i="11"/>
  <c r="L100" i="11" s="1"/>
  <c r="K101" i="11"/>
  <c r="K100" i="11" s="1"/>
  <c r="J101" i="11"/>
  <c r="J100" i="11" s="1"/>
  <c r="I101" i="11"/>
  <c r="H101" i="11"/>
  <c r="H100" i="11" s="1"/>
  <c r="G101" i="11"/>
  <c r="F101" i="11"/>
  <c r="F100" i="11" s="1"/>
  <c r="E101" i="11"/>
  <c r="D101" i="11"/>
  <c r="C101" i="11"/>
  <c r="B101" i="11"/>
  <c r="B100" i="11" s="1"/>
  <c r="W100" i="11"/>
  <c r="V100" i="11"/>
  <c r="U100" i="11"/>
  <c r="T100" i="11"/>
  <c r="R100" i="11"/>
  <c r="P100" i="11"/>
  <c r="Y79" i="11"/>
  <c r="X79" i="11"/>
  <c r="W79" i="11"/>
  <c r="V79" i="11"/>
  <c r="V54" i="11" s="1"/>
  <c r="V56" i="8" s="1"/>
  <c r="V101" i="4" s="1"/>
  <c r="U79" i="11"/>
  <c r="T79" i="11"/>
  <c r="S79" i="11"/>
  <c r="R79" i="11"/>
  <c r="R54" i="11" s="1"/>
  <c r="Q79" i="11"/>
  <c r="Q54" i="11" s="1"/>
  <c r="P79" i="11"/>
  <c r="P54" i="11" s="1"/>
  <c r="P56" i="8" s="1"/>
  <c r="P101" i="4" s="1"/>
  <c r="O79" i="11"/>
  <c r="N79" i="11"/>
  <c r="N54" i="11" s="1"/>
  <c r="N56" i="8" s="1"/>
  <c r="M79" i="11"/>
  <c r="L79" i="11"/>
  <c r="K79" i="11"/>
  <c r="J79" i="11"/>
  <c r="I79" i="11"/>
  <c r="H79" i="11"/>
  <c r="G79" i="11"/>
  <c r="F79" i="11"/>
  <c r="E79" i="11"/>
  <c r="D79" i="11"/>
  <c r="C79" i="11"/>
  <c r="B79" i="11"/>
  <c r="Y54" i="11"/>
  <c r="Y147" i="11" s="1"/>
  <c r="X54" i="11"/>
  <c r="X147" i="11" s="1"/>
  <c r="J54" i="11"/>
  <c r="I54" i="11"/>
  <c r="I147" i="11" s="1"/>
  <c r="H54" i="11"/>
  <c r="G54" i="11"/>
  <c r="G56" i="8" s="1"/>
  <c r="G101" i="4" s="1"/>
  <c r="F54" i="11"/>
  <c r="F56" i="8" s="1"/>
  <c r="F101" i="4" s="1"/>
  <c r="B54" i="11"/>
  <c r="Y35" i="11"/>
  <c r="Y111" i="11" s="1"/>
  <c r="X35" i="11"/>
  <c r="W35" i="11"/>
  <c r="W145" i="11" s="1"/>
  <c r="V35" i="11"/>
  <c r="U35" i="11"/>
  <c r="T35" i="11"/>
  <c r="S35" i="11"/>
  <c r="S145" i="11" s="1"/>
  <c r="R35" i="11"/>
  <c r="R145" i="11" s="1"/>
  <c r="Q35" i="11"/>
  <c r="P35" i="11"/>
  <c r="O35" i="11"/>
  <c r="O145" i="11" s="1"/>
  <c r="N35" i="11"/>
  <c r="N5" i="11" s="1"/>
  <c r="M35" i="11"/>
  <c r="M5" i="11" s="1"/>
  <c r="L35" i="11"/>
  <c r="L5" i="11" s="1"/>
  <c r="K35" i="11"/>
  <c r="K145" i="11" s="1"/>
  <c r="J35" i="11"/>
  <c r="J145" i="11" s="1"/>
  <c r="I35" i="11"/>
  <c r="I5" i="11" s="1"/>
  <c r="H35" i="11"/>
  <c r="G35" i="11"/>
  <c r="G145" i="11" s="1"/>
  <c r="F35" i="11"/>
  <c r="E35" i="11"/>
  <c r="D35" i="11"/>
  <c r="C35" i="11"/>
  <c r="C145" i="11" s="1"/>
  <c r="B35" i="11"/>
  <c r="B145" i="11" s="1"/>
  <c r="X5" i="11"/>
  <c r="X136" i="11" s="1"/>
  <c r="W5" i="11"/>
  <c r="W136" i="11" s="1"/>
  <c r="V5" i="11"/>
  <c r="V136" i="11" s="1"/>
  <c r="U5" i="11"/>
  <c r="U136" i="11" s="1"/>
  <c r="T5" i="11"/>
  <c r="T136" i="11" s="1"/>
  <c r="S5" i="11"/>
  <c r="S136" i="11" s="1"/>
  <c r="R5" i="11"/>
  <c r="R136" i="11" s="1"/>
  <c r="Q5" i="11"/>
  <c r="Q136" i="11" s="1"/>
  <c r="P5" i="11"/>
  <c r="P136" i="11" s="1"/>
  <c r="O5" i="11"/>
  <c r="O136" i="11" s="1"/>
  <c r="H5" i="11"/>
  <c r="H136" i="11" s="1"/>
  <c r="F5" i="11"/>
  <c r="F136" i="11" s="1"/>
  <c r="E5" i="11"/>
  <c r="E136" i="11" s="1"/>
  <c r="D5" i="11"/>
  <c r="D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Q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H117" i="10" s="1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D117" i="10" s="1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X128" i="10"/>
  <c r="Q128" i="10"/>
  <c r="P128" i="10"/>
  <c r="I128" i="10"/>
  <c r="H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N117" i="10" s="1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J117" i="10" s="1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F117" i="10" s="1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X117" i="10" s="1"/>
  <c r="W119" i="10"/>
  <c r="W117" i="10" s="1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X118" i="10"/>
  <c r="W118" i="10"/>
  <c r="V118" i="10"/>
  <c r="V117" i="10" s="1"/>
  <c r="U118" i="10"/>
  <c r="T118" i="10"/>
  <c r="T117" i="10" s="1"/>
  <c r="S118" i="10"/>
  <c r="S117" i="10" s="1"/>
  <c r="R118" i="10"/>
  <c r="R117" i="10" s="1"/>
  <c r="Q118" i="10"/>
  <c r="P118" i="10"/>
  <c r="P117" i="10" s="1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C117" i="10" s="1"/>
  <c r="B118" i="10"/>
  <c r="B117" i="10" s="1"/>
  <c r="O117" i="10"/>
  <c r="L117" i="10"/>
  <c r="K117" i="10"/>
  <c r="G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Q111" i="10"/>
  <c r="O111" i="10"/>
  <c r="I111" i="10"/>
  <c r="G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J100" i="10" s="1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F100" i="10" s="1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B100" i="10" s="1"/>
  <c r="Y102" i="10"/>
  <c r="Y100" i="10" s="1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X101" i="10"/>
  <c r="W101" i="10"/>
  <c r="V101" i="10"/>
  <c r="V100" i="10" s="1"/>
  <c r="U101" i="10"/>
  <c r="U100" i="10" s="1"/>
  <c r="T101" i="10"/>
  <c r="S101" i="10"/>
  <c r="S100" i="10" s="1"/>
  <c r="R101" i="10"/>
  <c r="R100" i="10" s="1"/>
  <c r="Q101" i="10"/>
  <c r="Q100" i="10" s="1"/>
  <c r="P101" i="10"/>
  <c r="O101" i="10"/>
  <c r="N101" i="10"/>
  <c r="N100" i="10" s="1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M100" i="10"/>
  <c r="K100" i="10"/>
  <c r="I100" i="10"/>
  <c r="E100" i="10"/>
  <c r="C100" i="10"/>
  <c r="Y79" i="10"/>
  <c r="Y128" i="10" s="1"/>
  <c r="X79" i="10"/>
  <c r="W79" i="10"/>
  <c r="V79" i="10"/>
  <c r="U79" i="10"/>
  <c r="T79" i="10"/>
  <c r="T128" i="10" s="1"/>
  <c r="S79" i="10"/>
  <c r="R79" i="10"/>
  <c r="Q79" i="10"/>
  <c r="P79" i="10"/>
  <c r="P156" i="10" s="1"/>
  <c r="O79" i="10"/>
  <c r="O128" i="10" s="1"/>
  <c r="N79" i="10"/>
  <c r="N128" i="10" s="1"/>
  <c r="M79" i="10"/>
  <c r="M128" i="10" s="1"/>
  <c r="L79" i="10"/>
  <c r="L128" i="10" s="1"/>
  <c r="K79" i="10"/>
  <c r="J79" i="10"/>
  <c r="I79" i="10"/>
  <c r="H79" i="10"/>
  <c r="G79" i="10"/>
  <c r="F79" i="10"/>
  <c r="F128" i="10" s="1"/>
  <c r="E79" i="10"/>
  <c r="E128" i="10" s="1"/>
  <c r="D79" i="10"/>
  <c r="D128" i="10" s="1"/>
  <c r="C79" i="10"/>
  <c r="B79" i="10"/>
  <c r="Y35" i="10"/>
  <c r="Y145" i="10" s="1"/>
  <c r="X35" i="10"/>
  <c r="X145" i="10" s="1"/>
  <c r="W35" i="10"/>
  <c r="W145" i="10" s="1"/>
  <c r="V35" i="10"/>
  <c r="V111" i="10" s="1"/>
  <c r="U35" i="10"/>
  <c r="U145" i="10" s="1"/>
  <c r="T35" i="10"/>
  <c r="T145" i="10" s="1"/>
  <c r="S35" i="10"/>
  <c r="R35" i="10"/>
  <c r="R145" i="10" s="1"/>
  <c r="Q35" i="10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J35" i="10"/>
  <c r="J145" i="10" s="1"/>
  <c r="I35" i="10"/>
  <c r="I145" i="10" s="1"/>
  <c r="H35" i="10"/>
  <c r="H145" i="10" s="1"/>
  <c r="G35" i="10"/>
  <c r="G145" i="10" s="1"/>
  <c r="F35" i="10"/>
  <c r="F111" i="10" s="1"/>
  <c r="E35" i="10"/>
  <c r="E145" i="10" s="1"/>
  <c r="D35" i="10"/>
  <c r="D145" i="10" s="1"/>
  <c r="C35" i="10"/>
  <c r="B35" i="10"/>
  <c r="B145" i="10" s="1"/>
  <c r="Y156" i="9"/>
  <c r="X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8" i="9"/>
  <c r="X128" i="9"/>
  <c r="U128" i="9"/>
  <c r="Q128" i="9"/>
  <c r="P128" i="9"/>
  <c r="E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R117" i="9" s="1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N117" i="9" s="1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J117" i="9" s="1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W117" i="9" s="1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I117" i="9" s="1"/>
  <c r="H118" i="9"/>
  <c r="H117" i="9" s="1"/>
  <c r="G118" i="9"/>
  <c r="G117" i="9" s="1"/>
  <c r="F118" i="9"/>
  <c r="F117" i="9" s="1"/>
  <c r="E118" i="9"/>
  <c r="D118" i="9"/>
  <c r="C118" i="9"/>
  <c r="C117" i="9" s="1"/>
  <c r="B118" i="9"/>
  <c r="B117" i="9" s="1"/>
  <c r="V117" i="9"/>
  <c r="S117" i="9"/>
  <c r="Q117" i="9"/>
  <c r="P117" i="9"/>
  <c r="O117" i="9"/>
  <c r="K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1" i="9"/>
  <c r="V111" i="9"/>
  <c r="T111" i="9"/>
  <c r="Q111" i="9"/>
  <c r="N111" i="9"/>
  <c r="L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U100" i="9" s="1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Q100" i="9" s="1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M100" i="9" s="1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L100" i="9" s="1"/>
  <c r="K101" i="9"/>
  <c r="K100" i="9" s="1"/>
  <c r="J101" i="9"/>
  <c r="J100" i="9" s="1"/>
  <c r="I101" i="9"/>
  <c r="I100" i="9" s="1"/>
  <c r="H101" i="9"/>
  <c r="H100" i="9" s="1"/>
  <c r="G101" i="9"/>
  <c r="F101" i="9"/>
  <c r="E101" i="9"/>
  <c r="E100" i="9" s="1"/>
  <c r="D101" i="9"/>
  <c r="D100" i="9" s="1"/>
  <c r="C101" i="9"/>
  <c r="C100" i="9" s="1"/>
  <c r="B101" i="9"/>
  <c r="B100" i="9" s="1"/>
  <c r="Y100" i="9"/>
  <c r="X100" i="9"/>
  <c r="T100" i="9"/>
  <c r="S100" i="9"/>
  <c r="R100" i="9"/>
  <c r="P100" i="9"/>
  <c r="Y79" i="9"/>
  <c r="X79" i="9"/>
  <c r="X156" i="11" s="1"/>
  <c r="W79" i="9"/>
  <c r="W156" i="9" s="1"/>
  <c r="V79" i="9"/>
  <c r="V156" i="9" s="1"/>
  <c r="U79" i="9"/>
  <c r="U156" i="9" s="1"/>
  <c r="T79" i="9"/>
  <c r="T156" i="9" s="1"/>
  <c r="S79" i="9"/>
  <c r="R79" i="9"/>
  <c r="Q79" i="9"/>
  <c r="Q156" i="9" s="1"/>
  <c r="P79" i="9"/>
  <c r="P156" i="11" s="1"/>
  <c r="O79" i="9"/>
  <c r="O156" i="9" s="1"/>
  <c r="N79" i="9"/>
  <c r="N156" i="9" s="1"/>
  <c r="M79" i="9"/>
  <c r="M156" i="9" s="1"/>
  <c r="L79" i="9"/>
  <c r="L156" i="9" s="1"/>
  <c r="K79" i="9"/>
  <c r="J79" i="9"/>
  <c r="I79" i="9"/>
  <c r="H79" i="9"/>
  <c r="H156" i="11" s="1"/>
  <c r="G79" i="9"/>
  <c r="G156" i="9" s="1"/>
  <c r="F79" i="9"/>
  <c r="F156" i="9" s="1"/>
  <c r="E79" i="9"/>
  <c r="E156" i="9" s="1"/>
  <c r="D79" i="9"/>
  <c r="D156" i="9" s="1"/>
  <c r="C79" i="9"/>
  <c r="B79" i="9"/>
  <c r="Y35" i="9"/>
  <c r="Y145" i="9" s="1"/>
  <c r="X35" i="9"/>
  <c r="X145" i="9" s="1"/>
  <c r="W35" i="9"/>
  <c r="W111" i="9" s="1"/>
  <c r="V35" i="9"/>
  <c r="V145" i="9" s="1"/>
  <c r="U35" i="9"/>
  <c r="U111" i="9" s="1"/>
  <c r="T35" i="9"/>
  <c r="T145" i="9" s="1"/>
  <c r="S35" i="9"/>
  <c r="R35" i="9"/>
  <c r="R145" i="9" s="1"/>
  <c r="Q35" i="9"/>
  <c r="Q145" i="9" s="1"/>
  <c r="P35" i="9"/>
  <c r="P111" i="9" s="1"/>
  <c r="O35" i="9"/>
  <c r="O145" i="9" s="1"/>
  <c r="N35" i="9"/>
  <c r="N145" i="9" s="1"/>
  <c r="M35" i="9"/>
  <c r="M111" i="9" s="1"/>
  <c r="L35" i="9"/>
  <c r="L145" i="9" s="1"/>
  <c r="K35" i="9"/>
  <c r="J35" i="9"/>
  <c r="J145" i="9" s="1"/>
  <c r="I35" i="9"/>
  <c r="I111" i="9" s="1"/>
  <c r="H35" i="9"/>
  <c r="H111" i="9" s="1"/>
  <c r="G35" i="9"/>
  <c r="G111" i="9" s="1"/>
  <c r="F35" i="9"/>
  <c r="F111" i="9" s="1"/>
  <c r="E35" i="9"/>
  <c r="E145" i="9" s="1"/>
  <c r="D35" i="9"/>
  <c r="D111" i="9" s="1"/>
  <c r="C35" i="9"/>
  <c r="B35" i="9"/>
  <c r="B145" i="9" s="1"/>
  <c r="O66" i="8"/>
  <c r="O155" i="4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X62" i="8"/>
  <c r="Q62" i="8"/>
  <c r="H62" i="8"/>
  <c r="G62" i="8"/>
  <c r="Q61" i="8"/>
  <c r="O61" i="8"/>
  <c r="N61" i="8"/>
  <c r="O60" i="8"/>
  <c r="Y56" i="8"/>
  <c r="X56" i="8"/>
  <c r="I56" i="8"/>
  <c r="H56" i="8"/>
  <c r="H101" i="4" s="1"/>
  <c r="W55" i="8"/>
  <c r="V55" i="8"/>
  <c r="U55" i="8"/>
  <c r="T55" i="8"/>
  <c r="T100" i="4" s="1"/>
  <c r="R55" i="8"/>
  <c r="R100" i="4" s="1"/>
  <c r="Q55" i="8"/>
  <c r="Q100" i="4" s="1"/>
  <c r="P55" i="8"/>
  <c r="P100" i="4" s="1"/>
  <c r="O55" i="8"/>
  <c r="E55" i="8"/>
  <c r="E100" i="4" s="1"/>
  <c r="D55" i="8"/>
  <c r="D100" i="4" s="1"/>
  <c r="Y53" i="8"/>
  <c r="Y39" i="7" s="1"/>
  <c r="X53" i="8"/>
  <c r="X39" i="7" s="1"/>
  <c r="W53" i="8"/>
  <c r="V53" i="8"/>
  <c r="U53" i="8"/>
  <c r="T53" i="8"/>
  <c r="T39" i="7" s="1"/>
  <c r="S53" i="8"/>
  <c r="R53" i="8"/>
  <c r="Q53" i="8"/>
  <c r="Q39" i="7" s="1"/>
  <c r="P53" i="8"/>
  <c r="P39" i="7" s="1"/>
  <c r="O53" i="8"/>
  <c r="N53" i="8"/>
  <c r="M53" i="8"/>
  <c r="L53" i="8"/>
  <c r="L39" i="7" s="1"/>
  <c r="K53" i="8"/>
  <c r="K39" i="7" s="1"/>
  <c r="J53" i="8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F52" i="8"/>
  <c r="F51" i="8" s="1"/>
  <c r="Y49" i="8"/>
  <c r="Y61" i="8" s="1"/>
  <c r="X49" i="8"/>
  <c r="X61" i="8" s="1"/>
  <c r="W49" i="8"/>
  <c r="W61" i="8" s="1"/>
  <c r="V49" i="8"/>
  <c r="U49" i="8"/>
  <c r="T49" i="8"/>
  <c r="S49" i="8"/>
  <c r="R49" i="8"/>
  <c r="Q49" i="8"/>
  <c r="P49" i="8"/>
  <c r="O49" i="8"/>
  <c r="N49" i="8"/>
  <c r="M49" i="8"/>
  <c r="M54" i="4" s="1"/>
  <c r="L49" i="8"/>
  <c r="L54" i="4" s="1"/>
  <c r="K49" i="8"/>
  <c r="K54" i="4" s="1"/>
  <c r="J49" i="8"/>
  <c r="J54" i="4" s="1"/>
  <c r="I49" i="8"/>
  <c r="I54" i="4" s="1"/>
  <c r="H49" i="8"/>
  <c r="G49" i="8"/>
  <c r="G54" i="4" s="1"/>
  <c r="F49" i="8"/>
  <c r="E49" i="8"/>
  <c r="E54" i="4" s="1"/>
  <c r="D49" i="8"/>
  <c r="D54" i="4" s="1"/>
  <c r="C49" i="8"/>
  <c r="C54" i="4" s="1"/>
  <c r="B49" i="8"/>
  <c r="B54" i="4" s="1"/>
  <c r="Y48" i="8"/>
  <c r="Y60" i="8" s="1"/>
  <c r="X48" i="8"/>
  <c r="X66" i="8" s="1"/>
  <c r="X155" i="4" s="1"/>
  <c r="W48" i="8"/>
  <c r="W60" i="8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P155" i="4" s="1"/>
  <c r="O48" i="8"/>
  <c r="N48" i="8"/>
  <c r="N66" i="8" s="1"/>
  <c r="N155" i="4" s="1"/>
  <c r="M48" i="8"/>
  <c r="M66" i="8" s="1"/>
  <c r="L48" i="8"/>
  <c r="L66" i="8" s="1"/>
  <c r="L155" i="4" s="1"/>
  <c r="K48" i="8"/>
  <c r="K66" i="8" s="1"/>
  <c r="K155" i="4" s="1"/>
  <c r="J48" i="8"/>
  <c r="J66" i="8" s="1"/>
  <c r="J155" i="4" s="1"/>
  <c r="I48" i="8"/>
  <c r="I60" i="8" s="1"/>
  <c r="H48" i="8"/>
  <c r="H66" i="8" s="1"/>
  <c r="H155" i="4" s="1"/>
  <c r="G48" i="8"/>
  <c r="G66" i="8" s="1"/>
  <c r="G155" i="4" s="1"/>
  <c r="F48" i="8"/>
  <c r="F60" i="8" s="1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B155" i="4" s="1"/>
  <c r="T47" i="8"/>
  <c r="T52" i="4" s="1"/>
  <c r="S47" i="8"/>
  <c r="S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R20" i="8" s="1"/>
  <c r="Q22" i="8"/>
  <c r="Q20" i="8" s="1"/>
  <c r="P22" i="8"/>
  <c r="P20" i="8" s="1"/>
  <c r="O22" i="8"/>
  <c r="N22" i="8"/>
  <c r="M22" i="8"/>
  <c r="L22" i="8"/>
  <c r="K22" i="8"/>
  <c r="J22" i="8"/>
  <c r="I22" i="8"/>
  <c r="H22" i="8"/>
  <c r="H20" i="8" s="1"/>
  <c r="G22" i="8"/>
  <c r="F22" i="8"/>
  <c r="E22" i="8"/>
  <c r="D22" i="8"/>
  <c r="C22" i="8"/>
  <c r="B22" i="8"/>
  <c r="Y21" i="8"/>
  <c r="X21" i="8"/>
  <c r="W21" i="8"/>
  <c r="V21" i="8"/>
  <c r="U21" i="8"/>
  <c r="U20" i="8" s="1"/>
  <c r="T21" i="8"/>
  <c r="S21" i="8"/>
  <c r="R21" i="8"/>
  <c r="Q21" i="8"/>
  <c r="P21" i="8"/>
  <c r="O21" i="8"/>
  <c r="O20" i="8" s="1"/>
  <c r="N21" i="8"/>
  <c r="N20" i="8" s="1"/>
  <c r="M21" i="8"/>
  <c r="M20" i="8" s="1"/>
  <c r="L21" i="8"/>
  <c r="L20" i="8" s="1"/>
  <c r="K21" i="8"/>
  <c r="K20" i="8" s="1"/>
  <c r="J21" i="8"/>
  <c r="J20" i="8" s="1"/>
  <c r="I21" i="8"/>
  <c r="I20" i="8" s="1"/>
  <c r="H21" i="8"/>
  <c r="G21" i="8"/>
  <c r="G20" i="8" s="1"/>
  <c r="F21" i="8"/>
  <c r="F20" i="8" s="1"/>
  <c r="E21" i="8"/>
  <c r="E20" i="8" s="1"/>
  <c r="D21" i="8"/>
  <c r="D20" i="8" s="1"/>
  <c r="C21" i="8"/>
  <c r="C20" i="8" s="1"/>
  <c r="B21" i="8"/>
  <c r="B20" i="8" s="1"/>
  <c r="Y20" i="8"/>
  <c r="X20" i="8"/>
  <c r="W20" i="8"/>
  <c r="V20" i="8"/>
  <c r="T20" i="8"/>
  <c r="S20" i="8"/>
  <c r="Y19" i="8"/>
  <c r="X19" i="8"/>
  <c r="W19" i="8"/>
  <c r="W17" i="8" s="1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D17" i="8" s="1"/>
  <c r="C19" i="8"/>
  <c r="Y18" i="8"/>
  <c r="Y17" i="8" s="1"/>
  <c r="X18" i="8"/>
  <c r="X17" i="8" s="1"/>
  <c r="W18" i="8"/>
  <c r="V18" i="8"/>
  <c r="U18" i="8"/>
  <c r="T18" i="8"/>
  <c r="T17" i="8" s="1"/>
  <c r="S18" i="8"/>
  <c r="R18" i="8"/>
  <c r="R17" i="8" s="1"/>
  <c r="Q18" i="8"/>
  <c r="Q17" i="8" s="1"/>
  <c r="P18" i="8"/>
  <c r="P17" i="8" s="1"/>
  <c r="O18" i="8"/>
  <c r="N18" i="8"/>
  <c r="M18" i="8"/>
  <c r="L18" i="8"/>
  <c r="K18" i="8"/>
  <c r="K17" i="8" s="1"/>
  <c r="J18" i="8"/>
  <c r="J17" i="8" s="1"/>
  <c r="I18" i="8"/>
  <c r="I17" i="8" s="1"/>
  <c r="H18" i="8"/>
  <c r="G18" i="8"/>
  <c r="F18" i="8"/>
  <c r="E18" i="8"/>
  <c r="D18" i="8"/>
  <c r="C18" i="8"/>
  <c r="M17" i="8"/>
  <c r="L17" i="8"/>
  <c r="H17" i="8"/>
  <c r="C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W7" i="8"/>
  <c r="W62" i="8" s="1"/>
  <c r="V7" i="8"/>
  <c r="V62" i="8" s="1"/>
  <c r="U7" i="8"/>
  <c r="U62" i="8" s="1"/>
  <c r="T7" i="8"/>
  <c r="T62" i="8" s="1"/>
  <c r="S7" i="8"/>
  <c r="R7" i="8"/>
  <c r="Q7" i="8"/>
  <c r="P7" i="8"/>
  <c r="P62" i="8" s="1"/>
  <c r="O7" i="8"/>
  <c r="O62" i="8" s="1"/>
  <c r="N7" i="8"/>
  <c r="N62" i="8" s="1"/>
  <c r="M7" i="8"/>
  <c r="M62" i="8" s="1"/>
  <c r="L7" i="8"/>
  <c r="L62" i="8" s="1"/>
  <c r="K7" i="8"/>
  <c r="J7" i="8"/>
  <c r="I7" i="8"/>
  <c r="I58" i="8" s="1"/>
  <c r="H7" i="8"/>
  <c r="G7" i="8"/>
  <c r="F7" i="8"/>
  <c r="F62" i="8" s="1"/>
  <c r="E7" i="8"/>
  <c r="E62" i="8" s="1"/>
  <c r="D7" i="8"/>
  <c r="D62" i="8" s="1"/>
  <c r="C7" i="8"/>
  <c r="B7" i="8"/>
  <c r="Y3" i="8"/>
  <c r="X3" i="8"/>
  <c r="W3" i="8"/>
  <c r="V3" i="8"/>
  <c r="U3" i="8"/>
  <c r="T3" i="8"/>
  <c r="S3" i="8"/>
  <c r="R3" i="8"/>
  <c r="R4" i="4" s="1"/>
  <c r="Q3" i="8"/>
  <c r="P3" i="8"/>
  <c r="O3" i="8"/>
  <c r="N3" i="8"/>
  <c r="M3" i="8"/>
  <c r="L3" i="8"/>
  <c r="K3" i="8"/>
  <c r="K4" i="4" s="1"/>
  <c r="J3" i="8"/>
  <c r="J4" i="4" s="1"/>
  <c r="I3" i="8"/>
  <c r="H3" i="8"/>
  <c r="H58" i="8" s="1"/>
  <c r="G3" i="8"/>
  <c r="G58" i="8" s="1"/>
  <c r="F3" i="8"/>
  <c r="E3" i="8"/>
  <c r="E4" i="4" s="1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K42" i="7"/>
  <c r="J42" i="7"/>
  <c r="I42" i="7"/>
  <c r="H42" i="7"/>
  <c r="G42" i="7"/>
  <c r="F42" i="7"/>
  <c r="E42" i="7"/>
  <c r="D42" i="7"/>
  <c r="Y41" i="7"/>
  <c r="X41" i="7"/>
  <c r="W41" i="7"/>
  <c r="R41" i="7"/>
  <c r="P41" i="7"/>
  <c r="O41" i="7"/>
  <c r="N41" i="7"/>
  <c r="M41" i="7"/>
  <c r="L41" i="7"/>
  <c r="K41" i="7"/>
  <c r="J41" i="7"/>
  <c r="H41" i="7"/>
  <c r="E41" i="7"/>
  <c r="D41" i="7"/>
  <c r="B41" i="7"/>
  <c r="Y40" i="7"/>
  <c r="X40" i="7"/>
  <c r="N40" i="7"/>
  <c r="M40" i="7"/>
  <c r="C40" i="7"/>
  <c r="B40" i="7"/>
  <c r="W39" i="7"/>
  <c r="V39" i="7"/>
  <c r="U39" i="7"/>
  <c r="S39" i="7"/>
  <c r="R39" i="7"/>
  <c r="O39" i="7"/>
  <c r="N39" i="7"/>
  <c r="M39" i="7"/>
  <c r="J39" i="7"/>
  <c r="V27" i="7"/>
  <c r="I27" i="7"/>
  <c r="G27" i="7"/>
  <c r="B27" i="7"/>
  <c r="Y27" i="7"/>
  <c r="X27" i="7"/>
  <c r="W27" i="7"/>
  <c r="U27" i="7"/>
  <c r="T27" i="7"/>
  <c r="S27" i="7"/>
  <c r="R27" i="7"/>
  <c r="H27" i="7"/>
  <c r="F27" i="7"/>
  <c r="E27" i="7"/>
  <c r="D27" i="7"/>
  <c r="C27" i="7"/>
  <c r="Q27" i="7"/>
  <c r="P27" i="7"/>
  <c r="O27" i="7"/>
  <c r="N27" i="7"/>
  <c r="M27" i="7"/>
  <c r="L27" i="7"/>
  <c r="K27" i="7"/>
  <c r="J27" i="7"/>
  <c r="U16" i="7"/>
  <c r="S16" i="7"/>
  <c r="N16" i="7"/>
  <c r="M16" i="7"/>
  <c r="L16" i="7"/>
  <c r="K16" i="7"/>
  <c r="F16" i="7"/>
  <c r="T16" i="7"/>
  <c r="R16" i="7"/>
  <c r="Q16" i="7"/>
  <c r="P16" i="7"/>
  <c r="O16" i="7"/>
  <c r="J16" i="7"/>
  <c r="I16" i="7"/>
  <c r="H16" i="7"/>
  <c r="G16" i="7"/>
  <c r="E16" i="7"/>
  <c r="D16" i="7"/>
  <c r="C16" i="7"/>
  <c r="B16" i="7"/>
  <c r="Y16" i="7"/>
  <c r="X16" i="7"/>
  <c r="W16" i="7"/>
  <c r="V16" i="7"/>
  <c r="Y10" i="7"/>
  <c r="W10" i="7"/>
  <c r="R10" i="7"/>
  <c r="Q10" i="7"/>
  <c r="P10" i="7"/>
  <c r="O10" i="7"/>
  <c r="J10" i="7"/>
  <c r="X10" i="7"/>
  <c r="V10" i="7"/>
  <c r="U10" i="7"/>
  <c r="T10" i="7"/>
  <c r="S10" i="7"/>
  <c r="N10" i="7"/>
  <c r="M10" i="7"/>
  <c r="L10" i="7"/>
  <c r="K10" i="7"/>
  <c r="I10" i="7"/>
  <c r="H10" i="7"/>
  <c r="G10" i="7"/>
  <c r="F10" i="7"/>
  <c r="E10" i="7"/>
  <c r="D10" i="7"/>
  <c r="C10" i="7"/>
  <c r="B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V27" i="6"/>
  <c r="I27" i="6"/>
  <c r="G27" i="6"/>
  <c r="B27" i="6"/>
  <c r="Y27" i="6"/>
  <c r="X27" i="6"/>
  <c r="W27" i="6"/>
  <c r="U27" i="6"/>
  <c r="T27" i="6"/>
  <c r="S27" i="6"/>
  <c r="R27" i="6"/>
  <c r="Q27" i="6"/>
  <c r="O27" i="6"/>
  <c r="H27" i="6"/>
  <c r="F27" i="6"/>
  <c r="E27" i="6"/>
  <c r="D27" i="6"/>
  <c r="C27" i="6"/>
  <c r="P27" i="6"/>
  <c r="N27" i="6"/>
  <c r="M27" i="6"/>
  <c r="L27" i="6"/>
  <c r="K27" i="6"/>
  <c r="J27" i="6"/>
  <c r="U16" i="6"/>
  <c r="S16" i="6"/>
  <c r="N16" i="6"/>
  <c r="M16" i="6"/>
  <c r="L16" i="6"/>
  <c r="K16" i="6"/>
  <c r="F16" i="6"/>
  <c r="T16" i="6"/>
  <c r="R16" i="6"/>
  <c r="Q16" i="6"/>
  <c r="P16" i="6"/>
  <c r="O16" i="6"/>
  <c r="J16" i="6"/>
  <c r="I16" i="6"/>
  <c r="H16" i="6"/>
  <c r="G16" i="6"/>
  <c r="E16" i="6"/>
  <c r="D16" i="6"/>
  <c r="C16" i="6"/>
  <c r="B16" i="6"/>
  <c r="Y16" i="6"/>
  <c r="X16" i="6"/>
  <c r="W16" i="6"/>
  <c r="V16" i="6"/>
  <c r="Y10" i="6"/>
  <c r="W10" i="6"/>
  <c r="R10" i="6"/>
  <c r="Q10" i="6"/>
  <c r="P10" i="6"/>
  <c r="O10" i="6"/>
  <c r="J10" i="6"/>
  <c r="X10" i="6"/>
  <c r="V10" i="6"/>
  <c r="U10" i="6"/>
  <c r="T10" i="6"/>
  <c r="S10" i="6"/>
  <c r="N10" i="6"/>
  <c r="M10" i="6"/>
  <c r="L10" i="6"/>
  <c r="K10" i="6"/>
  <c r="H10" i="6"/>
  <c r="F10" i="6"/>
  <c r="I10" i="6"/>
  <c r="G10" i="6"/>
  <c r="E10" i="6"/>
  <c r="D10" i="6"/>
  <c r="C10" i="6"/>
  <c r="B10" i="6"/>
  <c r="B5" i="6"/>
  <c r="A48" i="5"/>
  <c r="A47" i="5"/>
  <c r="A41" i="5"/>
  <c r="U16" i="5"/>
  <c r="T16" i="5"/>
  <c r="S16" i="5"/>
  <c r="R16" i="5"/>
  <c r="M16" i="5"/>
  <c r="L16" i="5"/>
  <c r="K16" i="5"/>
  <c r="J16" i="5"/>
  <c r="Q16" i="5"/>
  <c r="P16" i="5"/>
  <c r="O16" i="5"/>
  <c r="N16" i="5"/>
  <c r="I16" i="5"/>
  <c r="H16" i="5"/>
  <c r="G16" i="5"/>
  <c r="F16" i="5"/>
  <c r="D16" i="5"/>
  <c r="C16" i="5"/>
  <c r="Y16" i="5"/>
  <c r="X16" i="5"/>
  <c r="W16" i="5"/>
  <c r="V16" i="5"/>
  <c r="E16" i="5"/>
  <c r="B16" i="5"/>
  <c r="Y10" i="5"/>
  <c r="X10" i="5"/>
  <c r="W10" i="5"/>
  <c r="V10" i="5"/>
  <c r="Q10" i="5"/>
  <c r="P10" i="5"/>
  <c r="O10" i="5"/>
  <c r="N10" i="5"/>
  <c r="U10" i="5"/>
  <c r="T10" i="5"/>
  <c r="S10" i="5"/>
  <c r="R10" i="5"/>
  <c r="M10" i="5"/>
  <c r="L10" i="5"/>
  <c r="K10" i="5"/>
  <c r="J10" i="5"/>
  <c r="E10" i="5"/>
  <c r="I10" i="5"/>
  <c r="H10" i="5"/>
  <c r="G10" i="5"/>
  <c r="F10" i="5"/>
  <c r="D10" i="5"/>
  <c r="C10" i="5"/>
  <c r="B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T179" i="4"/>
  <c r="S179" i="4"/>
  <c r="R179" i="4"/>
  <c r="Q179" i="4"/>
  <c r="P179" i="4"/>
  <c r="O179" i="4"/>
  <c r="N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U178" i="4"/>
  <c r="S178" i="4"/>
  <c r="R178" i="4"/>
  <c r="Q178" i="4"/>
  <c r="P178" i="4"/>
  <c r="O178" i="4"/>
  <c r="M178" i="4"/>
  <c r="L178" i="4"/>
  <c r="K178" i="4"/>
  <c r="J178" i="4"/>
  <c r="I178" i="4"/>
  <c r="H178" i="4"/>
  <c r="G178" i="4"/>
  <c r="F178" i="4"/>
  <c r="E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T176" i="4"/>
  <c r="S176" i="4"/>
  <c r="R176" i="4"/>
  <c r="Q176" i="4"/>
  <c r="P176" i="4"/>
  <c r="O176" i="4"/>
  <c r="F176" i="4"/>
  <c r="D176" i="4"/>
  <c r="C176" i="4"/>
  <c r="B176" i="4"/>
  <c r="Y175" i="4"/>
  <c r="X175" i="4"/>
  <c r="W175" i="4"/>
  <c r="V175" i="4"/>
  <c r="U175" i="4"/>
  <c r="S175" i="4"/>
  <c r="R175" i="4"/>
  <c r="Q175" i="4"/>
  <c r="P175" i="4"/>
  <c r="O175" i="4"/>
  <c r="N175" i="4"/>
  <c r="M175" i="4"/>
  <c r="L175" i="4"/>
  <c r="K175" i="4"/>
  <c r="I175" i="4"/>
  <c r="H175" i="4"/>
  <c r="G175" i="4"/>
  <c r="F175" i="4"/>
  <c r="E175" i="4"/>
  <c r="D175" i="4"/>
  <c r="C175" i="4"/>
  <c r="B175" i="4"/>
  <c r="U174" i="4"/>
  <c r="C174" i="4"/>
  <c r="N173" i="4"/>
  <c r="W172" i="4"/>
  <c r="G172" i="4"/>
  <c r="F172" i="4"/>
  <c r="D172" i="4"/>
  <c r="C172" i="4"/>
  <c r="V169" i="4"/>
  <c r="U169" i="4"/>
  <c r="T169" i="4"/>
  <c r="X162" i="4"/>
  <c r="W162" i="4"/>
  <c r="J162" i="4"/>
  <c r="H162" i="4"/>
  <c r="G162" i="4"/>
  <c r="F162" i="4"/>
  <c r="T161" i="4"/>
  <c r="S161" i="4"/>
  <c r="R161" i="4"/>
  <c r="Q161" i="4"/>
  <c r="P161" i="4"/>
  <c r="P160" i="4"/>
  <c r="O160" i="4"/>
  <c r="B160" i="4"/>
  <c r="V158" i="4"/>
  <c r="U158" i="4"/>
  <c r="S158" i="4"/>
  <c r="R158" i="4"/>
  <c r="P158" i="4"/>
  <c r="O158" i="4"/>
  <c r="F158" i="4"/>
  <c r="E158" i="4"/>
  <c r="D158" i="4"/>
  <c r="C158" i="4"/>
  <c r="B158" i="4"/>
  <c r="M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U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S120" i="4"/>
  <c r="R120" i="4"/>
  <c r="Q120" i="4"/>
  <c r="P120" i="4"/>
  <c r="O120" i="4"/>
  <c r="N120" i="4"/>
  <c r="M120" i="4"/>
  <c r="L120" i="4"/>
  <c r="K120" i="4"/>
  <c r="I120" i="4"/>
  <c r="H120" i="4"/>
  <c r="G120" i="4"/>
  <c r="F120" i="4"/>
  <c r="E120" i="4"/>
  <c r="D120" i="4"/>
  <c r="C120" i="4"/>
  <c r="B120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X118" i="4"/>
  <c r="W118" i="4"/>
  <c r="V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T117" i="4"/>
  <c r="S117" i="4"/>
  <c r="R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W115" i="4"/>
  <c r="C115" i="4"/>
  <c r="W114" i="4"/>
  <c r="V114" i="4"/>
  <c r="T114" i="4"/>
  <c r="X113" i="4"/>
  <c r="J113" i="4"/>
  <c r="I113" i="4"/>
  <c r="B113" i="4"/>
  <c r="U111" i="4"/>
  <c r="P111" i="4"/>
  <c r="M111" i="4"/>
  <c r="H111" i="4"/>
  <c r="C111" i="4"/>
  <c r="H109" i="4"/>
  <c r="Y106" i="4"/>
  <c r="X106" i="4"/>
  <c r="W106" i="4"/>
  <c r="U106" i="4"/>
  <c r="T106" i="4"/>
  <c r="S106" i="4"/>
  <c r="Q106" i="4"/>
  <c r="P106" i="4"/>
  <c r="N106" i="4"/>
  <c r="M106" i="4"/>
  <c r="K106" i="4"/>
  <c r="S103" i="4"/>
  <c r="R103" i="4"/>
  <c r="Q103" i="4"/>
  <c r="P103" i="4"/>
  <c r="O103" i="4"/>
  <c r="N103" i="4"/>
  <c r="L103" i="4"/>
  <c r="K103" i="4"/>
  <c r="J103" i="4"/>
  <c r="I103" i="4"/>
  <c r="D103" i="4"/>
  <c r="W100" i="4"/>
  <c r="V100" i="4"/>
  <c r="U100" i="4"/>
  <c r="O100" i="4"/>
  <c r="Y95" i="4"/>
  <c r="Y94" i="4" s="1"/>
  <c r="X95" i="4"/>
  <c r="X94" i="4" s="1"/>
  <c r="W95" i="4"/>
  <c r="W94" i="4" s="1"/>
  <c r="V95" i="4"/>
  <c r="V94" i="4" s="1"/>
  <c r="U95" i="4"/>
  <c r="U94" i="4" s="1"/>
  <c r="T95" i="4"/>
  <c r="T94" i="4" s="1"/>
  <c r="S95" i="4"/>
  <c r="R95" i="4"/>
  <c r="Q95" i="4"/>
  <c r="P95" i="4"/>
  <c r="O95" i="4"/>
  <c r="N95" i="4"/>
  <c r="M95" i="4"/>
  <c r="M94" i="4" s="1"/>
  <c r="L95" i="4"/>
  <c r="L94" i="4" s="1"/>
  <c r="K95" i="4"/>
  <c r="K94" i="4" s="1"/>
  <c r="J95" i="4"/>
  <c r="J94" i="4" s="1"/>
  <c r="I95" i="4"/>
  <c r="H95" i="4"/>
  <c r="G95" i="4"/>
  <c r="F95" i="4"/>
  <c r="E95" i="4"/>
  <c r="D95" i="4"/>
  <c r="D94" i="4" s="1"/>
  <c r="C95" i="4"/>
  <c r="C94" i="4" s="1"/>
  <c r="B95" i="4"/>
  <c r="X88" i="4"/>
  <c r="W88" i="4"/>
  <c r="B88" i="4"/>
  <c r="S94" i="4"/>
  <c r="R94" i="4"/>
  <c r="Q94" i="4"/>
  <c r="P94" i="4"/>
  <c r="O94" i="4"/>
  <c r="N94" i="4"/>
  <c r="I94" i="4"/>
  <c r="H94" i="4"/>
  <c r="G94" i="4"/>
  <c r="F94" i="4"/>
  <c r="E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T72" i="4"/>
  <c r="S72" i="4"/>
  <c r="R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Y71" i="4"/>
  <c r="X71" i="4"/>
  <c r="V71" i="4"/>
  <c r="U71" i="4"/>
  <c r="T71" i="4"/>
  <c r="S71" i="4"/>
  <c r="R71" i="4"/>
  <c r="Q71" i="4"/>
  <c r="P71" i="4"/>
  <c r="O71" i="4"/>
  <c r="N71" i="4"/>
  <c r="L71" i="4"/>
  <c r="K71" i="4"/>
  <c r="J71" i="4"/>
  <c r="I71" i="4"/>
  <c r="H71" i="4"/>
  <c r="G71" i="4"/>
  <c r="F71" i="4"/>
  <c r="E71" i="4"/>
  <c r="D71" i="4"/>
  <c r="C71" i="4"/>
  <c r="B71" i="4"/>
  <c r="Y70" i="4"/>
  <c r="X70" i="4"/>
  <c r="W70" i="4"/>
  <c r="V70" i="4"/>
  <c r="U70" i="4"/>
  <c r="T70" i="4"/>
  <c r="R70" i="4"/>
  <c r="Q70" i="4"/>
  <c r="P70" i="4"/>
  <c r="O70" i="4"/>
  <c r="N70" i="4"/>
  <c r="M70" i="4"/>
  <c r="L70" i="4"/>
  <c r="K70" i="4"/>
  <c r="J70" i="4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G69" i="4"/>
  <c r="F69" i="4"/>
  <c r="Y68" i="4"/>
  <c r="X68" i="4"/>
  <c r="W68" i="4"/>
  <c r="V68" i="4"/>
  <c r="U68" i="4"/>
  <c r="T68" i="4"/>
  <c r="S68" i="4"/>
  <c r="R68" i="4"/>
  <c r="M68" i="4"/>
  <c r="L68" i="4"/>
  <c r="K68" i="4"/>
  <c r="J68" i="4"/>
  <c r="I68" i="4"/>
  <c r="G68" i="4"/>
  <c r="F68" i="4"/>
  <c r="E68" i="4"/>
  <c r="B68" i="4"/>
  <c r="V67" i="4"/>
  <c r="U67" i="4"/>
  <c r="T67" i="4"/>
  <c r="S67" i="4"/>
  <c r="R67" i="4"/>
  <c r="Q67" i="4"/>
  <c r="P67" i="4"/>
  <c r="O67" i="4"/>
  <c r="N67" i="4"/>
  <c r="I67" i="4"/>
  <c r="H67" i="4"/>
  <c r="G67" i="4"/>
  <c r="F67" i="4"/>
  <c r="E67" i="4"/>
  <c r="T66" i="4"/>
  <c r="S66" i="4"/>
  <c r="R66" i="4"/>
  <c r="Q66" i="4"/>
  <c r="P66" i="4"/>
  <c r="O66" i="4"/>
  <c r="N66" i="4"/>
  <c r="M66" i="4"/>
  <c r="L66" i="4"/>
  <c r="K66" i="4"/>
  <c r="J66" i="4"/>
  <c r="E66" i="4"/>
  <c r="C66" i="4"/>
  <c r="B66" i="4"/>
  <c r="V64" i="4"/>
  <c r="T64" i="4"/>
  <c r="S64" i="4"/>
  <c r="R64" i="4"/>
  <c r="Q64" i="4"/>
  <c r="P64" i="4"/>
  <c r="O64" i="4"/>
  <c r="N64" i="4"/>
  <c r="L64" i="4"/>
  <c r="K64" i="4"/>
  <c r="J64" i="4"/>
  <c r="H64" i="4"/>
  <c r="G64" i="4"/>
  <c r="F64" i="4"/>
  <c r="E64" i="4"/>
  <c r="D64" i="4"/>
  <c r="V63" i="4"/>
  <c r="R63" i="4"/>
  <c r="P63" i="4"/>
  <c r="O63" i="4"/>
  <c r="N63" i="4"/>
  <c r="M63" i="4"/>
  <c r="L63" i="4"/>
  <c r="J63" i="4"/>
  <c r="H63" i="4"/>
  <c r="G63" i="4"/>
  <c r="F63" i="4"/>
  <c r="D63" i="4"/>
  <c r="C63" i="4"/>
  <c r="B63" i="4"/>
  <c r="X62" i="4"/>
  <c r="X135" i="4" s="1"/>
  <c r="J62" i="4"/>
  <c r="J135" i="4" s="1"/>
  <c r="I62" i="4"/>
  <c r="I135" i="4" s="1"/>
  <c r="H62" i="4"/>
  <c r="H135" i="4" s="1"/>
  <c r="Y60" i="4"/>
  <c r="Y133" i="4" s="1"/>
  <c r="T60" i="4"/>
  <c r="T133" i="4" s="1"/>
  <c r="S60" i="4"/>
  <c r="S133" i="4" s="1"/>
  <c r="R60" i="4"/>
  <c r="R133" i="4" s="1"/>
  <c r="Q60" i="4"/>
  <c r="Q133" i="4" s="1"/>
  <c r="P60" i="4"/>
  <c r="P133" i="4" s="1"/>
  <c r="O60" i="4"/>
  <c r="O133" i="4" s="1"/>
  <c r="U59" i="4"/>
  <c r="P59" i="4"/>
  <c r="O59" i="4"/>
  <c r="N59" i="4"/>
  <c r="M59" i="4"/>
  <c r="L59" i="4"/>
  <c r="K59" i="4"/>
  <c r="Y58" i="4"/>
  <c r="Q58" i="4"/>
  <c r="L58" i="4"/>
  <c r="K58" i="4"/>
  <c r="J58" i="4"/>
  <c r="I58" i="4"/>
  <c r="H58" i="4"/>
  <c r="Q56" i="4"/>
  <c r="Q131" i="4" s="1"/>
  <c r="P56" i="4"/>
  <c r="P131" i="4" s="1"/>
  <c r="O56" i="4"/>
  <c r="O131" i="4" s="1"/>
  <c r="N56" i="4"/>
  <c r="N131" i="4" s="1"/>
  <c r="L56" i="4"/>
  <c r="L131" i="4" s="1"/>
  <c r="K56" i="4"/>
  <c r="K131" i="4" s="1"/>
  <c r="J56" i="4"/>
  <c r="J131" i="4" s="1"/>
  <c r="I56" i="4"/>
  <c r="I131" i="4" s="1"/>
  <c r="D56" i="4"/>
  <c r="D131" i="4" s="1"/>
  <c r="C56" i="4"/>
  <c r="C131" i="4" s="1"/>
  <c r="B56" i="4"/>
  <c r="B131" i="4" s="1"/>
  <c r="V54" i="4"/>
  <c r="U54" i="4"/>
  <c r="T54" i="4"/>
  <c r="S54" i="4"/>
  <c r="R54" i="4"/>
  <c r="Q54" i="4"/>
  <c r="P54" i="4"/>
  <c r="O54" i="4"/>
  <c r="N54" i="4"/>
  <c r="O53" i="4"/>
  <c r="N53" i="4"/>
  <c r="M53" i="4"/>
  <c r="L53" i="4"/>
  <c r="K53" i="4"/>
  <c r="J53" i="4"/>
  <c r="I53" i="4"/>
  <c r="H53" i="4"/>
  <c r="G53" i="4"/>
  <c r="F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S17" i="4"/>
  <c r="R17" i="4"/>
  <c r="Q17" i="4"/>
  <c r="P17" i="4"/>
  <c r="O17" i="4"/>
  <c r="N17" i="4"/>
  <c r="H17" i="4"/>
  <c r="G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S13" i="4"/>
  <c r="R13" i="4"/>
  <c r="Q13" i="4"/>
  <c r="P13" i="4"/>
  <c r="O13" i="4"/>
  <c r="N13" i="4"/>
  <c r="M13" i="4"/>
  <c r="L13" i="4"/>
  <c r="K13" i="4"/>
  <c r="J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V9" i="4"/>
  <c r="U9" i="4"/>
  <c r="N9" i="4"/>
  <c r="M9" i="4"/>
  <c r="L9" i="4"/>
  <c r="K9" i="4"/>
  <c r="J9" i="4"/>
  <c r="I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Q7" i="4"/>
  <c r="P7" i="4"/>
  <c r="O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I5" i="4"/>
  <c r="G5" i="4"/>
  <c r="F5" i="4"/>
  <c r="E5" i="4"/>
  <c r="D5" i="4"/>
  <c r="Y4" i="4"/>
  <c r="X4" i="4"/>
  <c r="W4" i="4"/>
  <c r="V4" i="4"/>
  <c r="U4" i="4"/>
  <c r="T4" i="4"/>
  <c r="S4" i="4"/>
  <c r="Q4" i="4"/>
  <c r="P4" i="4"/>
  <c r="N4" i="4"/>
  <c r="M4" i="4"/>
  <c r="F4" i="4"/>
  <c r="D4" i="4"/>
  <c r="C4" i="4"/>
  <c r="B4" i="4"/>
  <c r="B50" i="2"/>
  <c r="B40" i="2"/>
  <c r="B53" i="2"/>
  <c r="B54" i="2"/>
  <c r="B5" i="2"/>
  <c r="B55" i="2"/>
  <c r="B8" i="2"/>
  <c r="B31" i="2"/>
  <c r="B28" i="2"/>
  <c r="B18" i="2"/>
  <c r="B45" i="2"/>
  <c r="B13" i="2"/>
  <c r="B46" i="2"/>
  <c r="B24" i="2"/>
  <c r="B38" i="2"/>
  <c r="B25" i="2"/>
  <c r="B4" i="2"/>
  <c r="B29" i="2"/>
  <c r="B14" i="2"/>
  <c r="B16" i="2"/>
  <c r="B6" i="2"/>
  <c r="B33" i="2"/>
  <c r="B58" i="2"/>
  <c r="B9" i="2"/>
  <c r="B26" i="2"/>
  <c r="B39" i="2"/>
  <c r="B61" i="2"/>
  <c r="B10" i="2"/>
  <c r="B59" i="2"/>
  <c r="B34" i="2"/>
  <c r="B51" i="2"/>
  <c r="B19" i="2"/>
  <c r="B60" i="2"/>
  <c r="B35" i="2"/>
  <c r="B49" i="2"/>
  <c r="B15" i="2"/>
  <c r="B20" i="2"/>
  <c r="B41" i="2"/>
  <c r="B48" i="2"/>
  <c r="B23" i="2"/>
  <c r="B56" i="2"/>
  <c r="B21" i="2"/>
  <c r="B44" i="2"/>
  <c r="B43" i="2"/>
  <c r="B36" i="2"/>
  <c r="B30" i="2"/>
  <c r="B11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96" i="49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V96" i="49"/>
  <c r="C96" i="49"/>
  <c r="D96" i="49"/>
  <c r="E96" i="49"/>
  <c r="F96" i="49"/>
  <c r="G96" i="49"/>
  <c r="H96" i="49"/>
  <c r="I96" i="49"/>
  <c r="J96" i="49"/>
  <c r="K96" i="49"/>
  <c r="L96" i="49"/>
  <c r="M96" i="49"/>
  <c r="N96" i="49"/>
  <c r="O96" i="49"/>
  <c r="P96" i="49"/>
  <c r="Q96" i="49"/>
  <c r="R96" i="49"/>
  <c r="S96" i="49"/>
  <c r="T96" i="49"/>
  <c r="U96" i="49"/>
  <c r="P77" i="47"/>
  <c r="O52" i="46"/>
  <c r="P52" i="46"/>
  <c r="R52" i="46"/>
  <c r="W52" i="46"/>
  <c r="X52" i="46"/>
  <c r="B52" i="46"/>
  <c r="F77" i="46"/>
  <c r="G52" i="46"/>
  <c r="H52" i="46"/>
  <c r="J52" i="46"/>
  <c r="V77" i="45"/>
  <c r="N77" i="47"/>
  <c r="U52" i="45"/>
  <c r="O60" i="45"/>
  <c r="U60" i="45"/>
  <c r="U77" i="47"/>
  <c r="V60" i="45"/>
  <c r="V77" i="47"/>
  <c r="U69" i="45"/>
  <c r="V69" i="45"/>
  <c r="E52" i="45"/>
  <c r="F77" i="45"/>
  <c r="F69" i="45" s="1"/>
  <c r="E77" i="47"/>
  <c r="F77" i="47"/>
  <c r="M52" i="45"/>
  <c r="N77" i="45"/>
  <c r="Q69" i="45"/>
  <c r="O39" i="4"/>
  <c r="M69" i="45"/>
  <c r="N69" i="45"/>
  <c r="O69" i="45"/>
  <c r="I69" i="45"/>
  <c r="E69" i="45"/>
  <c r="G69" i="45"/>
  <c r="J90" i="43"/>
  <c r="C90" i="43"/>
  <c r="D90" i="43"/>
  <c r="F90" i="43"/>
  <c r="C90" i="41"/>
  <c r="C81" i="41" s="1"/>
  <c r="G90" i="43"/>
  <c r="D90" i="41"/>
  <c r="D81" i="41" s="1"/>
  <c r="H90" i="43"/>
  <c r="L90" i="41"/>
  <c r="L81" i="41" s="1"/>
  <c r="D90" i="42"/>
  <c r="K90" i="43"/>
  <c r="L90" i="43"/>
  <c r="F90" i="42"/>
  <c r="G90" i="42"/>
  <c r="N90" i="43"/>
  <c r="H90" i="42"/>
  <c r="O90" i="43"/>
  <c r="C72" i="41"/>
  <c r="L90" i="42"/>
  <c r="S90" i="43"/>
  <c r="T90" i="43"/>
  <c r="F72" i="41"/>
  <c r="N90" i="42"/>
  <c r="K72" i="41"/>
  <c r="O90" i="42"/>
  <c r="V90" i="43"/>
  <c r="W90" i="43"/>
  <c r="N72" i="41"/>
  <c r="X90" i="43"/>
  <c r="S72" i="41"/>
  <c r="V72" i="41"/>
  <c r="T90" i="42"/>
  <c r="V90" i="42"/>
  <c r="W90" i="42"/>
  <c r="F81" i="41"/>
  <c r="H81" i="41"/>
  <c r="N81" i="41"/>
  <c r="P81" i="41"/>
  <c r="T123" i="4"/>
  <c r="V123" i="4"/>
  <c r="V81" i="41"/>
  <c r="X81" i="41"/>
  <c r="T51" i="39"/>
  <c r="S51" i="39"/>
  <c r="H80" i="39"/>
  <c r="X51" i="39"/>
  <c r="H79" i="39"/>
  <c r="P60" i="39"/>
  <c r="G78" i="39"/>
  <c r="O80" i="39"/>
  <c r="D51" i="39"/>
  <c r="C51" i="39"/>
  <c r="Q79" i="39"/>
  <c r="H51" i="39"/>
  <c r="L51" i="39"/>
  <c r="K51" i="39"/>
  <c r="P51" i="39"/>
  <c r="H51" i="38"/>
  <c r="K80" i="38"/>
  <c r="P51" i="38"/>
  <c r="X51" i="38"/>
  <c r="B57" i="37"/>
  <c r="F63" i="37"/>
  <c r="D79" i="38"/>
  <c r="H80" i="38"/>
  <c r="L79" i="39"/>
  <c r="H60" i="37"/>
  <c r="G63" i="37"/>
  <c r="W78" i="37"/>
  <c r="E79" i="38"/>
  <c r="G57" i="37"/>
  <c r="I60" i="37"/>
  <c r="J63" i="37"/>
  <c r="H79" i="37"/>
  <c r="N63" i="37"/>
  <c r="I79" i="37"/>
  <c r="I72" i="37" s="1"/>
  <c r="N57" i="37"/>
  <c r="O63" i="37"/>
  <c r="D78" i="38"/>
  <c r="H79" i="38"/>
  <c r="O57" i="37"/>
  <c r="X60" i="37"/>
  <c r="E78" i="38"/>
  <c r="I79" i="38"/>
  <c r="R57" i="37"/>
  <c r="Y60" i="37"/>
  <c r="V63" i="37"/>
  <c r="X79" i="37"/>
  <c r="F78" i="38"/>
  <c r="Y79" i="37"/>
  <c r="K79" i="38"/>
  <c r="W57" i="37"/>
  <c r="H78" i="38"/>
  <c r="G80" i="37"/>
  <c r="Q78" i="39"/>
  <c r="R78" i="39"/>
  <c r="O80" i="37"/>
  <c r="W80" i="37"/>
  <c r="N78" i="38"/>
  <c r="O78" i="38"/>
  <c r="S79" i="38"/>
  <c r="P78" i="38"/>
  <c r="V79" i="38"/>
  <c r="S78" i="38"/>
  <c r="W79" i="38"/>
  <c r="C79" i="39"/>
  <c r="X79" i="38"/>
  <c r="Y79" i="38"/>
  <c r="V78" i="38"/>
  <c r="B78" i="39"/>
  <c r="J80" i="39"/>
  <c r="C80" i="38"/>
  <c r="G79" i="39"/>
  <c r="K80" i="39"/>
  <c r="X78" i="38"/>
  <c r="D78" i="39"/>
  <c r="G78" i="37"/>
  <c r="G72" i="37" s="1"/>
  <c r="F80" i="38"/>
  <c r="O78" i="37"/>
  <c r="C79" i="38"/>
  <c r="N39" i="4"/>
  <c r="Y72" i="37"/>
  <c r="P39" i="4"/>
  <c r="Q39" i="4"/>
  <c r="F72" i="37"/>
  <c r="C72" i="37"/>
  <c r="D72" i="37"/>
  <c r="J72" i="37"/>
  <c r="N72" i="37"/>
  <c r="O72" i="37"/>
  <c r="Q72" i="37"/>
  <c r="R72" i="37"/>
  <c r="V72" i="37"/>
  <c r="S72" i="37"/>
  <c r="W72" i="37"/>
  <c r="G79" i="35"/>
  <c r="H79" i="35"/>
  <c r="E78" i="35"/>
  <c r="M80" i="35"/>
  <c r="F78" i="35"/>
  <c r="N80" i="35"/>
  <c r="O79" i="35"/>
  <c r="M78" i="35"/>
  <c r="U80" i="35"/>
  <c r="N78" i="35"/>
  <c r="V80" i="35"/>
  <c r="M121" i="4"/>
  <c r="W79" i="35"/>
  <c r="I80" i="34"/>
  <c r="B78" i="34"/>
  <c r="J80" i="34"/>
  <c r="M51" i="34"/>
  <c r="I79" i="34"/>
  <c r="N51" i="34"/>
  <c r="J78" i="34"/>
  <c r="R80" i="34"/>
  <c r="U51" i="34"/>
  <c r="V51" i="34"/>
  <c r="M57" i="34"/>
  <c r="Y80" i="34"/>
  <c r="Q60" i="34"/>
  <c r="E51" i="34"/>
  <c r="Y78" i="34"/>
  <c r="F51" i="34"/>
  <c r="H51" i="33"/>
  <c r="I51" i="33"/>
  <c r="E51" i="33"/>
  <c r="M80" i="34"/>
  <c r="E80" i="33"/>
  <c r="F78" i="34"/>
  <c r="N80" i="34"/>
  <c r="F80" i="33"/>
  <c r="I80" i="33"/>
  <c r="J80" i="33"/>
  <c r="M79" i="34"/>
  <c r="O51" i="33"/>
  <c r="M80" i="33"/>
  <c r="N79" i="34"/>
  <c r="N80" i="33"/>
  <c r="Q51" i="33"/>
  <c r="M51" i="33"/>
  <c r="R51" i="33"/>
  <c r="B57" i="33"/>
  <c r="E57" i="33"/>
  <c r="F57" i="33"/>
  <c r="F60" i="33"/>
  <c r="E78" i="33"/>
  <c r="N57" i="33"/>
  <c r="W51" i="33"/>
  <c r="G60" i="33"/>
  <c r="B63" i="33"/>
  <c r="F78" i="33"/>
  <c r="F72" i="33" s="1"/>
  <c r="O57" i="33"/>
  <c r="X51" i="33"/>
  <c r="H60" i="33"/>
  <c r="E63" i="33"/>
  <c r="M78" i="33"/>
  <c r="Q57" i="33"/>
  <c r="Y51" i="33"/>
  <c r="M60" i="33"/>
  <c r="F63" i="33"/>
  <c r="U51" i="33"/>
  <c r="N78" i="33"/>
  <c r="R57" i="33"/>
  <c r="N60" i="33"/>
  <c r="I63" i="33"/>
  <c r="R78" i="33"/>
  <c r="U78" i="34"/>
  <c r="U57" i="33"/>
  <c r="J63" i="33"/>
  <c r="U78" i="33"/>
  <c r="V78" i="34"/>
  <c r="P72" i="33"/>
  <c r="V57" i="33"/>
  <c r="M63" i="33"/>
  <c r="V78" i="33"/>
  <c r="V72" i="33" s="1"/>
  <c r="Y57" i="33"/>
  <c r="W60" i="33"/>
  <c r="N63" i="33"/>
  <c r="Y78" i="33"/>
  <c r="B51" i="33"/>
  <c r="X60" i="33"/>
  <c r="Q63" i="33"/>
  <c r="G79" i="33"/>
  <c r="E80" i="34"/>
  <c r="R63" i="33"/>
  <c r="H79" i="33"/>
  <c r="B79" i="34"/>
  <c r="F80" i="34"/>
  <c r="G51" i="33"/>
  <c r="P79" i="33"/>
  <c r="F79" i="34"/>
  <c r="X72" i="33"/>
  <c r="G72" i="33"/>
  <c r="H72" i="33"/>
  <c r="M72" i="33"/>
  <c r="N72" i="33"/>
  <c r="M39" i="4"/>
  <c r="O72" i="33"/>
  <c r="U72" i="33"/>
  <c r="W72" i="33"/>
  <c r="J120" i="4"/>
  <c r="M122" i="30"/>
  <c r="S123" i="30"/>
  <c r="M84" i="30"/>
  <c r="U122" i="30"/>
  <c r="U84" i="30"/>
  <c r="C123" i="30"/>
  <c r="U119" i="30"/>
  <c r="E84" i="30"/>
  <c r="C90" i="29"/>
  <c r="K90" i="29"/>
  <c r="L84" i="29"/>
  <c r="S90" i="29"/>
  <c r="M84" i="29"/>
  <c r="K99" i="29"/>
  <c r="T84" i="29"/>
  <c r="U84" i="29"/>
  <c r="D120" i="29"/>
  <c r="L122" i="29"/>
  <c r="E120" i="29"/>
  <c r="T122" i="29"/>
  <c r="B105" i="29"/>
  <c r="M120" i="29"/>
  <c r="C119" i="30"/>
  <c r="I105" i="29"/>
  <c r="R123" i="29"/>
  <c r="D84" i="29"/>
  <c r="E84" i="29"/>
  <c r="T120" i="4"/>
  <c r="L75" i="24"/>
  <c r="L172" i="4" s="1"/>
  <c r="T77" i="24"/>
  <c r="T174" i="4" s="1"/>
  <c r="R57" i="24"/>
  <c r="R116" i="4" s="1"/>
  <c r="N75" i="24"/>
  <c r="N172" i="4" s="1"/>
  <c r="V77" i="24"/>
  <c r="V174" i="4" s="1"/>
  <c r="T57" i="24"/>
  <c r="T116" i="4" s="1"/>
  <c r="O75" i="24"/>
  <c r="O172" i="4" s="1"/>
  <c r="S76" i="24"/>
  <c r="S173" i="4" s="1"/>
  <c r="W77" i="24"/>
  <c r="W174" i="4" s="1"/>
  <c r="T76" i="24"/>
  <c r="T173" i="4" s="1"/>
  <c r="X77" i="24"/>
  <c r="X174" i="4" s="1"/>
  <c r="U76" i="24"/>
  <c r="U173" i="4" s="1"/>
  <c r="Q117" i="4"/>
  <c r="U118" i="4"/>
  <c r="V75" i="24"/>
  <c r="V172" i="4" s="1"/>
  <c r="D77" i="24"/>
  <c r="D174" i="4" s="1"/>
  <c r="B57" i="24"/>
  <c r="B116" i="4" s="1"/>
  <c r="F57" i="24"/>
  <c r="F116" i="4" s="1"/>
  <c r="J57" i="24"/>
  <c r="J116" i="4" s="1"/>
  <c r="E77" i="24"/>
  <c r="E174" i="4" s="1"/>
  <c r="C57" i="24"/>
  <c r="C116" i="4" s="1"/>
  <c r="K57" i="24"/>
  <c r="K116" i="4" s="1"/>
  <c r="D57" i="24"/>
  <c r="D116" i="4" s="1"/>
  <c r="L57" i="24"/>
  <c r="L116" i="4" s="1"/>
  <c r="E57" i="24"/>
  <c r="E116" i="4" s="1"/>
  <c r="I57" i="24"/>
  <c r="I116" i="4" s="1"/>
  <c r="G57" i="24"/>
  <c r="G116" i="4" s="1"/>
  <c r="H57" i="24"/>
  <c r="H116" i="4" s="1"/>
  <c r="T152" i="27"/>
  <c r="Y110" i="26"/>
  <c r="R98" i="26"/>
  <c r="U98" i="26"/>
  <c r="I105" i="26"/>
  <c r="J105" i="26"/>
  <c r="H110" i="26"/>
  <c r="N110" i="26"/>
  <c r="I110" i="26"/>
  <c r="B98" i="26"/>
  <c r="E98" i="26"/>
  <c r="P110" i="26"/>
  <c r="V110" i="26"/>
  <c r="B143" i="26"/>
  <c r="Q110" i="26"/>
  <c r="J98" i="26"/>
  <c r="M98" i="26"/>
  <c r="X110" i="26"/>
  <c r="D156" i="25"/>
  <c r="G122" i="25"/>
  <c r="E156" i="25"/>
  <c r="B143" i="25"/>
  <c r="O122" i="25"/>
  <c r="Q143" i="25"/>
  <c r="I70" i="4"/>
  <c r="I143" i="4" s="1"/>
  <c r="M71" i="4"/>
  <c r="R52" i="24"/>
  <c r="R143" i="25"/>
  <c r="W122" i="25"/>
  <c r="Y143" i="25"/>
  <c r="P52" i="24"/>
  <c r="J156" i="25"/>
  <c r="J152" i="26"/>
  <c r="R154" i="26"/>
  <c r="Q52" i="24"/>
  <c r="G136" i="25"/>
  <c r="L152" i="25"/>
  <c r="O156" i="25"/>
  <c r="L116" i="25"/>
  <c r="M116" i="25"/>
  <c r="Q136" i="25"/>
  <c r="T116" i="25"/>
  <c r="R136" i="25"/>
  <c r="I153" i="25"/>
  <c r="Y52" i="24"/>
  <c r="J153" i="25"/>
  <c r="J146" i="25" s="1"/>
  <c r="Q153" i="25"/>
  <c r="K52" i="24"/>
  <c r="K69" i="4" s="1"/>
  <c r="L52" i="24"/>
  <c r="L69" i="4" s="1"/>
  <c r="Y153" i="25"/>
  <c r="R143" i="26"/>
  <c r="B52" i="24"/>
  <c r="B153" i="26"/>
  <c r="C156" i="25"/>
  <c r="G156" i="25"/>
  <c r="K156" i="25"/>
  <c r="H156" i="25"/>
  <c r="X143" i="26"/>
  <c r="I156" i="25"/>
  <c r="Y143" i="26"/>
  <c r="B156" i="25"/>
  <c r="F156" i="25"/>
  <c r="B152" i="26"/>
  <c r="J154" i="26"/>
  <c r="R74" i="24"/>
  <c r="R171" i="4" s="1"/>
  <c r="R69" i="4"/>
  <c r="P74" i="24"/>
  <c r="P171" i="4" s="1"/>
  <c r="P69" i="4"/>
  <c r="P142" i="4" s="1"/>
  <c r="Q74" i="24"/>
  <c r="Q171" i="4" s="1"/>
  <c r="Q69" i="4"/>
  <c r="Y74" i="24"/>
  <c r="Y171" i="4" s="1"/>
  <c r="Y69" i="4"/>
  <c r="B74" i="24"/>
  <c r="B171" i="4" s="1"/>
  <c r="B69" i="4"/>
  <c r="B142" i="4" s="1"/>
  <c r="X17" i="4"/>
  <c r="X3" i="4"/>
  <c r="X128" i="4" s="1"/>
  <c r="Y17" i="4"/>
  <c r="Y3" i="4"/>
  <c r="Y128" i="4" s="1"/>
  <c r="N52" i="24"/>
  <c r="V76" i="24"/>
  <c r="V173" i="4" s="1"/>
  <c r="N136" i="25"/>
  <c r="O52" i="24"/>
  <c r="S75" i="24"/>
  <c r="S172" i="4" s="1"/>
  <c r="W76" i="24"/>
  <c r="W173" i="4" s="1"/>
  <c r="O136" i="25"/>
  <c r="W39" i="4"/>
  <c r="T75" i="24"/>
  <c r="T172" i="4" s="1"/>
  <c r="I33" i="4"/>
  <c r="X39" i="4"/>
  <c r="J33" i="4"/>
  <c r="E42" i="4"/>
  <c r="S52" i="24"/>
  <c r="T52" i="24"/>
  <c r="H42" i="4"/>
  <c r="U52" i="24"/>
  <c r="V52" i="24"/>
  <c r="F77" i="24"/>
  <c r="F174" i="4" s="1"/>
  <c r="V136" i="25"/>
  <c r="W52" i="24"/>
  <c r="C76" i="24"/>
  <c r="C173" i="4" s="1"/>
  <c r="G77" i="24"/>
  <c r="G174" i="4" s="1"/>
  <c r="W136" i="25"/>
  <c r="X52" i="24"/>
  <c r="D76" i="24"/>
  <c r="D173" i="4" s="1"/>
  <c r="B136" i="25"/>
  <c r="E76" i="24"/>
  <c r="E173" i="4" s="1"/>
  <c r="F76" i="24"/>
  <c r="F173" i="4" s="1"/>
  <c r="B146" i="25"/>
  <c r="G76" i="24"/>
  <c r="G173" i="4" s="1"/>
  <c r="K77" i="24"/>
  <c r="K174" i="4" s="1"/>
  <c r="L77" i="24"/>
  <c r="L174" i="4" s="1"/>
  <c r="I30" i="4"/>
  <c r="M77" i="24"/>
  <c r="M174" i="4" s="1"/>
  <c r="N77" i="24"/>
  <c r="N174" i="4" s="1"/>
  <c r="C52" i="24"/>
  <c r="K76" i="24"/>
  <c r="K173" i="4" s="1"/>
  <c r="O77" i="24"/>
  <c r="O174" i="4" s="1"/>
  <c r="Y136" i="25"/>
  <c r="P30" i="4"/>
  <c r="D52" i="24"/>
  <c r="L76" i="24"/>
  <c r="L173" i="4" s="1"/>
  <c r="J136" i="25"/>
  <c r="E52" i="24"/>
  <c r="M76" i="24"/>
  <c r="M173" i="4" s="1"/>
  <c r="E136" i="25"/>
  <c r="M74" i="24"/>
  <c r="M171" i="4" s="1"/>
  <c r="W113" i="4"/>
  <c r="W59" i="20"/>
  <c r="W112" i="4" s="1"/>
  <c r="B61" i="20"/>
  <c r="B114" i="4" s="1"/>
  <c r="L60" i="20"/>
  <c r="L57" i="20"/>
  <c r="L56" i="20" s="1"/>
  <c r="L139" i="23"/>
  <c r="L137" i="23"/>
  <c r="E59" i="20"/>
  <c r="E112" i="4" s="1"/>
  <c r="E113" i="4"/>
  <c r="F59" i="20"/>
  <c r="F112" i="4" s="1"/>
  <c r="F113" i="4"/>
  <c r="J59" i="20"/>
  <c r="J112" i="4" s="1"/>
  <c r="T57" i="20"/>
  <c r="T56" i="20" s="1"/>
  <c r="T137" i="23"/>
  <c r="T60" i="20"/>
  <c r="T59" i="20" s="1"/>
  <c r="T112" i="4" s="1"/>
  <c r="T139" i="23"/>
  <c r="J57" i="20"/>
  <c r="J56" i="20" s="1"/>
  <c r="D57" i="20"/>
  <c r="D62" i="20"/>
  <c r="D115" i="4" s="1"/>
  <c r="R57" i="20"/>
  <c r="R56" i="20" s="1"/>
  <c r="E57" i="20"/>
  <c r="E56" i="20" s="1"/>
  <c r="K5" i="23"/>
  <c r="D139" i="23"/>
  <c r="W77" i="20"/>
  <c r="W168" i="4" s="1"/>
  <c r="F57" i="20"/>
  <c r="F56" i="20" s="1"/>
  <c r="R60" i="20"/>
  <c r="S137" i="23"/>
  <c r="C143" i="23"/>
  <c r="Y77" i="20"/>
  <c r="Y168" i="4" s="1"/>
  <c r="N5" i="23"/>
  <c r="K99" i="23"/>
  <c r="K62" i="20" s="1"/>
  <c r="K115" i="4" s="1"/>
  <c r="O99" i="23"/>
  <c r="O62" i="20" s="1"/>
  <c r="O115" i="4" s="1"/>
  <c r="S140" i="23"/>
  <c r="F202" i="23"/>
  <c r="E76" i="20"/>
  <c r="E167" i="4" s="1"/>
  <c r="B78" i="20"/>
  <c r="B169" i="4" s="1"/>
  <c r="S141" i="23"/>
  <c r="C141" i="23"/>
  <c r="S143" i="23"/>
  <c r="D78" i="20"/>
  <c r="D169" i="4" s="1"/>
  <c r="S144" i="23"/>
  <c r="J76" i="20"/>
  <c r="J167" i="4" s="1"/>
  <c r="W57" i="20"/>
  <c r="W56" i="20" s="1"/>
  <c r="V175" i="23"/>
  <c r="V5" i="23"/>
  <c r="F77" i="20"/>
  <c r="F168" i="4" s="1"/>
  <c r="J78" i="20"/>
  <c r="J169" i="4" s="1"/>
  <c r="D56" i="20"/>
  <c r="G77" i="20"/>
  <c r="G168" i="4" s="1"/>
  <c r="B99" i="23"/>
  <c r="B62" i="20" s="1"/>
  <c r="B115" i="4" s="1"/>
  <c r="L78" i="20"/>
  <c r="L169" i="4" s="1"/>
  <c r="C60" i="20"/>
  <c r="C113" i="4" s="1"/>
  <c r="G48" i="23"/>
  <c r="I77" i="20"/>
  <c r="I168" i="4" s="1"/>
  <c r="M78" i="20"/>
  <c r="M169" i="4" s="1"/>
  <c r="D60" i="20"/>
  <c r="F99" i="23"/>
  <c r="F62" i="20" s="1"/>
  <c r="F115" i="4" s="1"/>
  <c r="J77" i="20"/>
  <c r="J168" i="4" s="1"/>
  <c r="J99" i="23"/>
  <c r="J62" i="20" s="1"/>
  <c r="J115" i="4" s="1"/>
  <c r="L77" i="20"/>
  <c r="L168" i="4" s="1"/>
  <c r="N48" i="23"/>
  <c r="N61" i="20" s="1"/>
  <c r="N114" i="4" s="1"/>
  <c r="N99" i="23"/>
  <c r="N62" i="20" s="1"/>
  <c r="N115" i="4" s="1"/>
  <c r="M77" i="20"/>
  <c r="M168" i="4" s="1"/>
  <c r="O48" i="23"/>
  <c r="R99" i="23"/>
  <c r="R62" i="20" s="1"/>
  <c r="R115" i="4" s="1"/>
  <c r="R78" i="20"/>
  <c r="R169" i="4" s="1"/>
  <c r="F160" i="23"/>
  <c r="C137" i="23"/>
  <c r="B132" i="22"/>
  <c r="F165" i="22"/>
  <c r="C132" i="22"/>
  <c r="G165" i="22"/>
  <c r="H165" i="22"/>
  <c r="I165" i="22"/>
  <c r="N165" i="22"/>
  <c r="O165" i="22"/>
  <c r="P165" i="22"/>
  <c r="Q165" i="22"/>
  <c r="V165" i="22"/>
  <c r="B153" i="22"/>
  <c r="X132" i="22"/>
  <c r="F65" i="4"/>
  <c r="U183" i="21"/>
  <c r="Y66" i="4"/>
  <c r="L51" i="20"/>
  <c r="L65" i="4" s="1"/>
  <c r="H51" i="20"/>
  <c r="H65" i="4" s="1"/>
  <c r="T146" i="21"/>
  <c r="L157" i="21"/>
  <c r="B67" i="4"/>
  <c r="X51" i="20"/>
  <c r="X65" i="4" s="1"/>
  <c r="R132" i="21"/>
  <c r="M157" i="21"/>
  <c r="R211" i="22"/>
  <c r="U157" i="21"/>
  <c r="S211" i="22"/>
  <c r="E153" i="21"/>
  <c r="I201" i="22"/>
  <c r="W132" i="21"/>
  <c r="F192" i="22"/>
  <c r="J201" i="22"/>
  <c r="V211" i="22"/>
  <c r="T153" i="21"/>
  <c r="B141" i="21"/>
  <c r="B132" i="21" s="1"/>
  <c r="U153" i="21"/>
  <c r="F141" i="21"/>
  <c r="F132" i="21" s="1"/>
  <c r="S51" i="20"/>
  <c r="S65" i="4" s="1"/>
  <c r="S138" i="4" s="1"/>
  <c r="G141" i="21"/>
  <c r="G132" i="21" s="1"/>
  <c r="D146" i="21"/>
  <c r="U51" i="20"/>
  <c r="U65" i="4" s="1"/>
  <c r="R141" i="21"/>
  <c r="Q201" i="22"/>
  <c r="Y203" i="22"/>
  <c r="J65" i="4"/>
  <c r="W141" i="21"/>
  <c r="N192" i="22"/>
  <c r="R201" i="22"/>
  <c r="G213" i="22"/>
  <c r="H213" i="22"/>
  <c r="W67" i="4"/>
  <c r="Q192" i="22"/>
  <c r="Y202" i="22"/>
  <c r="R192" i="22"/>
  <c r="B203" i="22"/>
  <c r="L146" i="21"/>
  <c r="B51" i="20"/>
  <c r="R183" i="21"/>
  <c r="D160" i="21"/>
  <c r="E39" i="4"/>
  <c r="K51" i="20"/>
  <c r="K65" i="4" s="1"/>
  <c r="K138" i="4" s="1"/>
  <c r="O77" i="20"/>
  <c r="O168" i="4" s="1"/>
  <c r="C183" i="23"/>
  <c r="K30" i="4"/>
  <c r="W183" i="21"/>
  <c r="G194" i="23"/>
  <c r="J205" i="23"/>
  <c r="L30" i="4"/>
  <c r="R113" i="4"/>
  <c r="M51" i="20"/>
  <c r="M65" i="4" s="1"/>
  <c r="Q77" i="20"/>
  <c r="Q168" i="4" s="1"/>
  <c r="N51" i="20"/>
  <c r="R77" i="20"/>
  <c r="R168" i="4" s="1"/>
  <c r="Y183" i="21"/>
  <c r="F39" i="4"/>
  <c r="T113" i="4"/>
  <c r="O51" i="20"/>
  <c r="S77" i="20"/>
  <c r="S168" i="4" s="1"/>
  <c r="W66" i="4"/>
  <c r="O30" i="4"/>
  <c r="P51" i="20"/>
  <c r="P65" i="4" s="1"/>
  <c r="T77" i="20"/>
  <c r="T168" i="4" s="1"/>
  <c r="U77" i="20"/>
  <c r="U168" i="4" s="1"/>
  <c r="D194" i="21"/>
  <c r="V183" i="23"/>
  <c r="R51" i="20"/>
  <c r="E194" i="21"/>
  <c r="C79" i="20"/>
  <c r="C170" i="4" s="1"/>
  <c r="B183" i="21"/>
  <c r="R39" i="4"/>
  <c r="D67" i="4"/>
  <c r="H68" i="4"/>
  <c r="T51" i="20"/>
  <c r="X77" i="20"/>
  <c r="X168" i="4" s="1"/>
  <c r="C183" i="21"/>
  <c r="R205" i="23"/>
  <c r="E79" i="20"/>
  <c r="E170" i="4" s="1"/>
  <c r="D183" i="21"/>
  <c r="V51" i="20"/>
  <c r="F79" i="20"/>
  <c r="F170" i="4" s="1"/>
  <c r="E183" i="21"/>
  <c r="W51" i="20"/>
  <c r="F183" i="21"/>
  <c r="G183" i="21"/>
  <c r="B42" i="4"/>
  <c r="Y51" i="20"/>
  <c r="Y65" i="4" s="1"/>
  <c r="Y138" i="4" s="1"/>
  <c r="E78" i="20"/>
  <c r="E169" i="4" s="1"/>
  <c r="L194" i="21"/>
  <c r="G42" i="4"/>
  <c r="B65" i="4"/>
  <c r="B138" i="4" s="1"/>
  <c r="F66" i="4"/>
  <c r="F139" i="4" s="1"/>
  <c r="J67" i="4"/>
  <c r="N68" i="4"/>
  <c r="B77" i="20"/>
  <c r="B168" i="4" s="1"/>
  <c r="F78" i="20"/>
  <c r="F169" i="4" s="1"/>
  <c r="I183" i="21"/>
  <c r="M194" i="21"/>
  <c r="U39" i="4"/>
  <c r="G66" i="4"/>
  <c r="O68" i="4"/>
  <c r="O141" i="4" s="1"/>
  <c r="K79" i="20"/>
  <c r="K170" i="4" s="1"/>
  <c r="J183" i="21"/>
  <c r="V194" i="23"/>
  <c r="S183" i="23"/>
  <c r="G33" i="4"/>
  <c r="V39" i="4"/>
  <c r="L67" i="4"/>
  <c r="P68" i="4"/>
  <c r="P141" i="4" s="1"/>
  <c r="D77" i="20"/>
  <c r="D168" i="4" s="1"/>
  <c r="K183" i="21"/>
  <c r="W194" i="23"/>
  <c r="H33" i="4"/>
  <c r="E65" i="4"/>
  <c r="E138" i="4" s="1"/>
  <c r="I66" i="4"/>
  <c r="I139" i="4" s="1"/>
  <c r="M67" i="4"/>
  <c r="M140" i="4" s="1"/>
  <c r="Q68" i="4"/>
  <c r="E77" i="20"/>
  <c r="E168" i="4" s="1"/>
  <c r="L183" i="21"/>
  <c r="F183" i="23"/>
  <c r="M183" i="21"/>
  <c r="D51" i="20"/>
  <c r="H77" i="20"/>
  <c r="H168" i="4" s="1"/>
  <c r="O183" i="21"/>
  <c r="B205" i="23"/>
  <c r="Q183" i="21"/>
  <c r="U194" i="21"/>
  <c r="T79" i="20"/>
  <c r="T170" i="4" s="1"/>
  <c r="S183" i="21"/>
  <c r="N183" i="23"/>
  <c r="D77" i="16"/>
  <c r="D81" i="16"/>
  <c r="E77" i="16"/>
  <c r="E76" i="16" s="1"/>
  <c r="E81" i="16"/>
  <c r="E110" i="4" s="1"/>
  <c r="F185" i="19"/>
  <c r="F81" i="16"/>
  <c r="F110" i="4" s="1"/>
  <c r="G81" i="16"/>
  <c r="G183" i="19"/>
  <c r="N183" i="19"/>
  <c r="N81" i="16"/>
  <c r="N110" i="4" s="1"/>
  <c r="J217" i="19"/>
  <c r="J77" i="16"/>
  <c r="J76" i="16" s="1"/>
  <c r="J80" i="16"/>
  <c r="J109" i="4" s="1"/>
  <c r="O183" i="19"/>
  <c r="O81" i="16"/>
  <c r="O110" i="4" s="1"/>
  <c r="P217" i="19"/>
  <c r="P80" i="16"/>
  <c r="P109" i="4" s="1"/>
  <c r="R77" i="16"/>
  <c r="R76" i="16" s="1"/>
  <c r="R79" i="16"/>
  <c r="R108" i="4" s="1"/>
  <c r="I5" i="19"/>
  <c r="D80" i="16"/>
  <c r="D79" i="16" s="1"/>
  <c r="D100" i="16" s="1"/>
  <c r="D163" i="4" s="1"/>
  <c r="N184" i="19"/>
  <c r="E80" i="16"/>
  <c r="E79" i="16" s="1"/>
  <c r="E108" i="4" s="1"/>
  <c r="M5" i="19"/>
  <c r="D76" i="16"/>
  <c r="F80" i="16"/>
  <c r="N5" i="19"/>
  <c r="O160" i="19"/>
  <c r="Q5" i="19"/>
  <c r="S61" i="19"/>
  <c r="U5" i="19"/>
  <c r="W160" i="19"/>
  <c r="S80" i="16"/>
  <c r="S109" i="4" s="1"/>
  <c r="T80" i="16"/>
  <c r="T109" i="4" s="1"/>
  <c r="M171" i="19"/>
  <c r="N171" i="19"/>
  <c r="N103" i="16"/>
  <c r="N166" i="4" s="1"/>
  <c r="V80" i="16"/>
  <c r="V109" i="4" s="1"/>
  <c r="T171" i="19"/>
  <c r="U171" i="19"/>
  <c r="P103" i="16"/>
  <c r="P166" i="4" s="1"/>
  <c r="V171" i="19"/>
  <c r="N102" i="16"/>
  <c r="N165" i="4" s="1"/>
  <c r="F184" i="19"/>
  <c r="G160" i="19"/>
  <c r="F77" i="16"/>
  <c r="F76" i="16" s="1"/>
  <c r="D96" i="16"/>
  <c r="V160" i="18"/>
  <c r="F96" i="16"/>
  <c r="G96" i="16"/>
  <c r="H96" i="16"/>
  <c r="S5" i="18"/>
  <c r="I96" i="16"/>
  <c r="J96" i="16"/>
  <c r="U5" i="18"/>
  <c r="K96" i="16"/>
  <c r="L96" i="16"/>
  <c r="W160" i="18"/>
  <c r="F5" i="18"/>
  <c r="F217" i="18" s="1"/>
  <c r="G5" i="18"/>
  <c r="G217" i="18" s="1"/>
  <c r="J5" i="18"/>
  <c r="F171" i="18"/>
  <c r="L5" i="18"/>
  <c r="G171" i="18"/>
  <c r="W5" i="18"/>
  <c r="N171" i="18"/>
  <c r="O171" i="18"/>
  <c r="J203" i="18"/>
  <c r="C5" i="18"/>
  <c r="V171" i="18"/>
  <c r="W171" i="18"/>
  <c r="E5" i="18"/>
  <c r="F166" i="18"/>
  <c r="F160" i="18" s="1"/>
  <c r="G166" i="18"/>
  <c r="G160" i="18" s="1"/>
  <c r="L91" i="16"/>
  <c r="L101" i="16"/>
  <c r="L164" i="4" s="1"/>
  <c r="L52" i="16"/>
  <c r="L61" i="4" s="1"/>
  <c r="L62" i="4"/>
  <c r="L135" i="4" s="1"/>
  <c r="D103" i="16"/>
  <c r="D166" i="4" s="1"/>
  <c r="O5" i="17"/>
  <c r="O53" i="16" s="1"/>
  <c r="O62" i="4" s="1"/>
  <c r="O135" i="4" s="1"/>
  <c r="E171" i="17"/>
  <c r="O184" i="17"/>
  <c r="F235" i="18"/>
  <c r="J237" i="18"/>
  <c r="N246" i="18"/>
  <c r="R248" i="18"/>
  <c r="Q5" i="17"/>
  <c r="Q53" i="16" s="1"/>
  <c r="Q62" i="4" s="1"/>
  <c r="Q135" i="4" s="1"/>
  <c r="Y217" i="17"/>
  <c r="U184" i="17"/>
  <c r="G235" i="18"/>
  <c r="K237" i="18"/>
  <c r="O246" i="18"/>
  <c r="S248" i="18"/>
  <c r="M96" i="16"/>
  <c r="S5" i="17"/>
  <c r="S53" i="16" s="1"/>
  <c r="S62" i="4" s="1"/>
  <c r="S135" i="4" s="1"/>
  <c r="V184" i="17"/>
  <c r="N5" i="18"/>
  <c r="H235" i="18"/>
  <c r="L237" i="18"/>
  <c r="P246" i="18"/>
  <c r="T248" i="18"/>
  <c r="G103" i="16"/>
  <c r="G166" i="4" s="1"/>
  <c r="N96" i="16"/>
  <c r="T5" i="17"/>
  <c r="T53" i="16" s="1"/>
  <c r="W184" i="17"/>
  <c r="O5" i="18"/>
  <c r="I235" i="18"/>
  <c r="M237" i="18"/>
  <c r="Q246" i="18"/>
  <c r="U248" i="18"/>
  <c r="O96" i="16"/>
  <c r="W5" i="17"/>
  <c r="W53" i="16" s="1"/>
  <c r="W62" i="4" s="1"/>
  <c r="W135" i="4" s="1"/>
  <c r="S171" i="17"/>
  <c r="R5" i="18"/>
  <c r="J235" i="18"/>
  <c r="N237" i="18"/>
  <c r="R246" i="18"/>
  <c r="V248" i="18"/>
  <c r="W64" i="4"/>
  <c r="B62" i="4"/>
  <c r="B135" i="4" s="1"/>
  <c r="P96" i="16"/>
  <c r="Y5" i="17"/>
  <c r="Y53" i="16" s="1"/>
  <c r="T171" i="17"/>
  <c r="T5" i="18"/>
  <c r="K235" i="18"/>
  <c r="O237" i="18"/>
  <c r="S246" i="18"/>
  <c r="W248" i="18"/>
  <c r="D62" i="4"/>
  <c r="D135" i="4" s="1"/>
  <c r="Q96" i="16"/>
  <c r="U171" i="17"/>
  <c r="G203" i="17"/>
  <c r="V5" i="18"/>
  <c r="L235" i="18"/>
  <c r="P237" i="18"/>
  <c r="T246" i="18"/>
  <c r="X248" i="18"/>
  <c r="R96" i="16"/>
  <c r="O203" i="17"/>
  <c r="M235" i="18"/>
  <c r="Q237" i="18"/>
  <c r="U246" i="18"/>
  <c r="Y248" i="18"/>
  <c r="L103" i="16"/>
  <c r="L166" i="4" s="1"/>
  <c r="S96" i="16"/>
  <c r="W63" i="4"/>
  <c r="W136" i="4" s="1"/>
  <c r="U96" i="16"/>
  <c r="D91" i="16"/>
  <c r="S235" i="18"/>
  <c r="W237" i="18"/>
  <c r="C248" i="18"/>
  <c r="C71" i="16"/>
  <c r="Y96" i="16"/>
  <c r="L190" i="17"/>
  <c r="T235" i="18"/>
  <c r="X237" i="18"/>
  <c r="D248" i="18"/>
  <c r="X63" i="4"/>
  <c r="D52" i="16"/>
  <c r="D61" i="4" s="1"/>
  <c r="E71" i="16"/>
  <c r="B97" i="16"/>
  <c r="B95" i="16" s="1"/>
  <c r="M190" i="17"/>
  <c r="U235" i="18"/>
  <c r="Y237" i="18"/>
  <c r="E248" i="18"/>
  <c r="K52" i="16"/>
  <c r="K61" i="4" s="1"/>
  <c r="G71" i="16"/>
  <c r="D97" i="16"/>
  <c r="T190" i="17"/>
  <c r="V235" i="18"/>
  <c r="B246" i="18"/>
  <c r="F248" i="18"/>
  <c r="H71" i="16"/>
  <c r="F97" i="16"/>
  <c r="U190" i="17"/>
  <c r="E209" i="17"/>
  <c r="W235" i="18"/>
  <c r="C246" i="18"/>
  <c r="G248" i="18"/>
  <c r="R52" i="16"/>
  <c r="K71" i="16"/>
  <c r="G97" i="16"/>
  <c r="G95" i="16" s="1"/>
  <c r="M209" i="17"/>
  <c r="X235" i="18"/>
  <c r="D246" i="18"/>
  <c r="H248" i="18"/>
  <c r="W103" i="16"/>
  <c r="W166" i="4" s="1"/>
  <c r="U209" i="17"/>
  <c r="Y235" i="18"/>
  <c r="E246" i="18"/>
  <c r="I248" i="18"/>
  <c r="T52" i="16"/>
  <c r="T61" i="4" s="1"/>
  <c r="C96" i="16"/>
  <c r="B237" i="18"/>
  <c r="F246" i="18"/>
  <c r="J248" i="18"/>
  <c r="D95" i="16"/>
  <c r="Q217" i="17"/>
  <c r="U229" i="17"/>
  <c r="C237" i="18"/>
  <c r="G246" i="18"/>
  <c r="K248" i="18"/>
  <c r="F95" i="16"/>
  <c r="N166" i="18"/>
  <c r="N160" i="18" s="1"/>
  <c r="W102" i="16"/>
  <c r="W165" i="4" s="1"/>
  <c r="U217" i="17"/>
  <c r="Y229" i="17"/>
  <c r="E240" i="17"/>
  <c r="O166" i="18"/>
  <c r="O160" i="18" s="1"/>
  <c r="F240" i="17"/>
  <c r="D9" i="4"/>
  <c r="D3" i="4"/>
  <c r="D128" i="4" s="1"/>
  <c r="F9" i="4"/>
  <c r="F3" i="4"/>
  <c r="F128" i="4" s="1"/>
  <c r="W9" i="4"/>
  <c r="W3" i="4"/>
  <c r="W128" i="4" s="1"/>
  <c r="P33" i="4"/>
  <c r="M33" i="4"/>
  <c r="F30" i="4"/>
  <c r="O9" i="4"/>
  <c r="G30" i="4"/>
  <c r="W110" i="4"/>
  <c r="V103" i="16"/>
  <c r="V166" i="4" s="1"/>
  <c r="W217" i="17"/>
  <c r="K33" i="4"/>
  <c r="D30" i="4"/>
  <c r="L33" i="4"/>
  <c r="T33" i="4"/>
  <c r="E30" i="4"/>
  <c r="N33" i="4"/>
  <c r="V33" i="4"/>
  <c r="H30" i="4"/>
  <c r="M71" i="16"/>
  <c r="H93" i="16"/>
  <c r="H240" i="17"/>
  <c r="J30" i="4"/>
  <c r="D39" i="4"/>
  <c r="T63" i="4"/>
  <c r="X64" i="4"/>
  <c r="D111" i="4"/>
  <c r="P71" i="16"/>
  <c r="B229" i="17"/>
  <c r="J240" i="17"/>
  <c r="D109" i="4"/>
  <c r="I52" i="16"/>
  <c r="I61" i="4" s="1"/>
  <c r="S71" i="16"/>
  <c r="P93" i="16"/>
  <c r="C229" i="17"/>
  <c r="K240" i="17"/>
  <c r="D229" i="17"/>
  <c r="L240" i="17"/>
  <c r="M30" i="4"/>
  <c r="G39" i="4"/>
  <c r="K39" i="4"/>
  <c r="G111" i="4"/>
  <c r="W71" i="16"/>
  <c r="E229" i="17"/>
  <c r="M240" i="17"/>
  <c r="L39" i="4"/>
  <c r="O103" i="16"/>
  <c r="O166" i="4" s="1"/>
  <c r="X93" i="16"/>
  <c r="N240" i="17"/>
  <c r="C217" i="17"/>
  <c r="G229" i="17"/>
  <c r="X33" i="4"/>
  <c r="D217" i="17"/>
  <c r="P240" i="17"/>
  <c r="Y33" i="4"/>
  <c r="I3" i="4"/>
  <c r="I128" i="4" s="1"/>
  <c r="E217" i="17"/>
  <c r="I229" i="17"/>
  <c r="Q90" i="16"/>
  <c r="F217" i="17"/>
  <c r="J229" i="17"/>
  <c r="R240" i="17"/>
  <c r="F103" i="16"/>
  <c r="F166" i="4" s="1"/>
  <c r="D102" i="16"/>
  <c r="D165" i="4" s="1"/>
  <c r="T103" i="16"/>
  <c r="T166" i="4" s="1"/>
  <c r="G217" i="17"/>
  <c r="K229" i="17"/>
  <c r="S240" i="17"/>
  <c r="L229" i="17"/>
  <c r="T240" i="17"/>
  <c r="W33" i="4"/>
  <c r="I217" i="17"/>
  <c r="M229" i="17"/>
  <c r="U240" i="17"/>
  <c r="V240" i="17"/>
  <c r="T30" i="4"/>
  <c r="U42" i="4"/>
  <c r="V42" i="4"/>
  <c r="F102" i="16"/>
  <c r="F165" i="4" s="1"/>
  <c r="L102" i="16"/>
  <c r="L165" i="4" s="1"/>
  <c r="K217" i="17"/>
  <c r="O229" i="17"/>
  <c r="S30" i="4"/>
  <c r="U30" i="4"/>
  <c r="V30" i="4"/>
  <c r="L217" i="17"/>
  <c r="X240" i="17"/>
  <c r="S39" i="4"/>
  <c r="O102" i="16"/>
  <c r="O165" i="4" s="1"/>
  <c r="M217" i="17"/>
  <c r="Q229" i="17"/>
  <c r="T39" i="4"/>
  <c r="D110" i="4"/>
  <c r="T111" i="4"/>
  <c r="N217" i="17"/>
  <c r="R229" i="17"/>
  <c r="O217" i="17"/>
  <c r="S229" i="17"/>
  <c r="T92" i="16"/>
  <c r="S217" i="17"/>
  <c r="W229" i="17"/>
  <c r="C240" i="17"/>
  <c r="N253" i="15"/>
  <c r="N78" i="12"/>
  <c r="N107" i="4" s="1"/>
  <c r="O253" i="15"/>
  <c r="O78" i="12"/>
  <c r="O107" i="4" s="1"/>
  <c r="X78" i="12"/>
  <c r="X107" i="4" s="1"/>
  <c r="Y78" i="12"/>
  <c r="Y107" i="4" s="1"/>
  <c r="I187" i="15"/>
  <c r="J187" i="15"/>
  <c r="T204" i="15"/>
  <c r="U204" i="15"/>
  <c r="C181" i="15"/>
  <c r="B34" i="15"/>
  <c r="K181" i="15"/>
  <c r="C34" i="15"/>
  <c r="S181" i="15"/>
  <c r="D34" i="15"/>
  <c r="E34" i="15"/>
  <c r="W78" i="12"/>
  <c r="W107" i="4" s="1"/>
  <c r="F34" i="15"/>
  <c r="Q187" i="15"/>
  <c r="R187" i="15"/>
  <c r="J76" i="12"/>
  <c r="L76" i="12"/>
  <c r="N34" i="15"/>
  <c r="H115" i="15"/>
  <c r="D204" i="15"/>
  <c r="N38" i="7"/>
  <c r="N5" i="7" s="1"/>
  <c r="N55" i="7" s="1"/>
  <c r="M76" i="12"/>
  <c r="R34" i="15"/>
  <c r="I115" i="15"/>
  <c r="E204" i="15"/>
  <c r="S34" i="15"/>
  <c r="T34" i="15"/>
  <c r="Y187" i="15"/>
  <c r="F78" i="12"/>
  <c r="F107" i="4" s="1"/>
  <c r="U34" i="15"/>
  <c r="P115" i="15"/>
  <c r="K105" i="4"/>
  <c r="U38" i="7"/>
  <c r="U5" i="7" s="1"/>
  <c r="U54" i="7" s="1"/>
  <c r="G78" i="12"/>
  <c r="G107" i="4" s="1"/>
  <c r="V34" i="15"/>
  <c r="Q115" i="15"/>
  <c r="B187" i="15"/>
  <c r="L204" i="15"/>
  <c r="M204" i="15"/>
  <c r="I216" i="14"/>
  <c r="P216" i="14"/>
  <c r="Q216" i="14"/>
  <c r="L181" i="14"/>
  <c r="T181" i="14"/>
  <c r="I261" i="13"/>
  <c r="I253" i="13" s="1"/>
  <c r="M56" i="4"/>
  <c r="M131" i="4" s="1"/>
  <c r="V59" i="4"/>
  <c r="V65" i="12"/>
  <c r="V98" i="12" s="1"/>
  <c r="V159" i="4" s="1"/>
  <c r="J261" i="13"/>
  <c r="J253" i="13" s="1"/>
  <c r="W59" i="4"/>
  <c r="V63" i="12"/>
  <c r="V96" i="12" s="1"/>
  <c r="V157" i="4" s="1"/>
  <c r="W65" i="12"/>
  <c r="W98" i="12" s="1"/>
  <c r="W159" i="4" s="1"/>
  <c r="M224" i="13"/>
  <c r="Q224" i="13"/>
  <c r="M233" i="13"/>
  <c r="X59" i="4"/>
  <c r="X65" i="12"/>
  <c r="X98" i="12" s="1"/>
  <c r="X159" i="4" s="1"/>
  <c r="N224" i="13"/>
  <c r="Y59" i="4"/>
  <c r="Y65" i="12"/>
  <c r="Y98" i="12" s="1"/>
  <c r="Y159" i="4" s="1"/>
  <c r="O224" i="13"/>
  <c r="B60" i="4"/>
  <c r="B133" i="4" s="1"/>
  <c r="P224" i="13"/>
  <c r="X224" i="13"/>
  <c r="D224" i="13"/>
  <c r="H224" i="13"/>
  <c r="C60" i="4"/>
  <c r="C133" i="4" s="1"/>
  <c r="N57" i="4"/>
  <c r="N132" i="4" s="1"/>
  <c r="G58" i="4"/>
  <c r="D60" i="4"/>
  <c r="D133" i="4" s="1"/>
  <c r="R224" i="13"/>
  <c r="V224" i="13"/>
  <c r="E60" i="4"/>
  <c r="E133" i="4" s="1"/>
  <c r="S224" i="13"/>
  <c r="W224" i="13"/>
  <c r="T224" i="13"/>
  <c r="U224" i="13"/>
  <c r="U233" i="13"/>
  <c r="Y243" i="13"/>
  <c r="Y224" i="13"/>
  <c r="W233" i="13"/>
  <c r="C253" i="13"/>
  <c r="R58" i="4"/>
  <c r="U58" i="4"/>
  <c r="X233" i="13"/>
  <c r="V58" i="4"/>
  <c r="E253" i="13"/>
  <c r="S58" i="4"/>
  <c r="W58" i="4"/>
  <c r="F253" i="13"/>
  <c r="B224" i="13"/>
  <c r="E241" i="13"/>
  <c r="V233" i="13"/>
  <c r="T58" i="4"/>
  <c r="X58" i="4"/>
  <c r="C243" i="13"/>
  <c r="G253" i="13"/>
  <c r="C224" i="13"/>
  <c r="E233" i="13"/>
  <c r="Y39" i="4"/>
  <c r="R56" i="4"/>
  <c r="R131" i="4" s="1"/>
  <c r="B59" i="4"/>
  <c r="F60" i="4"/>
  <c r="F133" i="4" s="1"/>
  <c r="W38" i="7"/>
  <c r="W5" i="7" s="1"/>
  <c r="W55" i="7" s="1"/>
  <c r="C65" i="12"/>
  <c r="B233" i="13"/>
  <c r="F243" i="13"/>
  <c r="S56" i="4"/>
  <c r="S131" i="4" s="1"/>
  <c r="W57" i="4"/>
  <c r="W132" i="4" s="1"/>
  <c r="C59" i="4"/>
  <c r="G60" i="4"/>
  <c r="G133" i="4" s="1"/>
  <c r="L3" i="12"/>
  <c r="L5" i="4" s="1"/>
  <c r="X63" i="12"/>
  <c r="D65" i="12"/>
  <c r="D86" i="12" s="1"/>
  <c r="C233" i="13"/>
  <c r="G243" i="13"/>
  <c r="K253" i="13"/>
  <c r="N30" i="4"/>
  <c r="T56" i="4"/>
  <c r="T131" i="4" s="1"/>
  <c r="X57" i="4"/>
  <c r="X132" i="4" s="1"/>
  <c r="D59" i="4"/>
  <c r="H60" i="4"/>
  <c r="H133" i="4" s="1"/>
  <c r="L3" i="4"/>
  <c r="L128" i="4" s="1"/>
  <c r="M3" i="12"/>
  <c r="Y63" i="12"/>
  <c r="E65" i="12"/>
  <c r="E86" i="12" s="1"/>
  <c r="D233" i="13"/>
  <c r="H243" i="13"/>
  <c r="L253" i="13"/>
  <c r="U56" i="4"/>
  <c r="U131" i="4" s="1"/>
  <c r="E59" i="4"/>
  <c r="I60" i="4"/>
  <c r="I133" i="4" s="1"/>
  <c r="C38" i="7"/>
  <c r="C5" i="7" s="1"/>
  <c r="C52" i="7" s="1"/>
  <c r="N3" i="12"/>
  <c r="H31" i="12"/>
  <c r="F65" i="12"/>
  <c r="I243" i="13"/>
  <c r="M253" i="13"/>
  <c r="V56" i="4"/>
  <c r="V131" i="4" s="1"/>
  <c r="B58" i="4"/>
  <c r="F59" i="4"/>
  <c r="J60" i="4"/>
  <c r="J133" i="4" s="1"/>
  <c r="P3" i="12"/>
  <c r="I31" i="12"/>
  <c r="G65" i="12"/>
  <c r="G86" i="12" s="1"/>
  <c r="F233" i="13"/>
  <c r="J243" i="13"/>
  <c r="N253" i="13"/>
  <c r="Q30" i="4"/>
  <c r="B39" i="4"/>
  <c r="F42" i="4"/>
  <c r="W56" i="4"/>
  <c r="W131" i="4" s="1"/>
  <c r="C58" i="4"/>
  <c r="G59" i="4"/>
  <c r="K60" i="4"/>
  <c r="K133" i="4" s="1"/>
  <c r="F40" i="7"/>
  <c r="F38" i="7" s="1"/>
  <c r="F5" i="7" s="1"/>
  <c r="F53" i="7" s="1"/>
  <c r="Q3" i="12"/>
  <c r="H65" i="12"/>
  <c r="G233" i="13"/>
  <c r="K243" i="13"/>
  <c r="O253" i="13"/>
  <c r="R30" i="4"/>
  <c r="C39" i="4"/>
  <c r="X56" i="4"/>
  <c r="X131" i="4" s="1"/>
  <c r="D58" i="4"/>
  <c r="H59" i="4"/>
  <c r="L60" i="4"/>
  <c r="L133" i="4" s="1"/>
  <c r="T3" i="12"/>
  <c r="I65" i="12"/>
  <c r="H233" i="13"/>
  <c r="L243" i="13"/>
  <c r="P253" i="13"/>
  <c r="Y56" i="4"/>
  <c r="Y131" i="4" s="1"/>
  <c r="E58" i="4"/>
  <c r="I59" i="4"/>
  <c r="M60" i="4"/>
  <c r="M133" i="4" s="1"/>
  <c r="G38" i="7"/>
  <c r="G5" i="7" s="1"/>
  <c r="G54" i="7" s="1"/>
  <c r="U3" i="12"/>
  <c r="L31" i="12"/>
  <c r="B63" i="12"/>
  <c r="J65" i="12"/>
  <c r="I233" i="13"/>
  <c r="M243" i="13"/>
  <c r="I42" i="4"/>
  <c r="B57" i="4"/>
  <c r="B132" i="4" s="1"/>
  <c r="F58" i="4"/>
  <c r="J59" i="4"/>
  <c r="N60" i="4"/>
  <c r="N133" i="4" s="1"/>
  <c r="V3" i="12"/>
  <c r="C63" i="12"/>
  <c r="K65" i="12"/>
  <c r="J233" i="13"/>
  <c r="N243" i="13"/>
  <c r="J42" i="4"/>
  <c r="L65" i="12"/>
  <c r="L86" i="12" s="1"/>
  <c r="K233" i="13"/>
  <c r="O243" i="13"/>
  <c r="S253" i="13"/>
  <c r="K42" i="4"/>
  <c r="O42" i="4"/>
  <c r="C42" i="4"/>
  <c r="M65" i="12"/>
  <c r="M63" i="12" s="1"/>
  <c r="L233" i="13"/>
  <c r="P243" i="13"/>
  <c r="T253" i="13"/>
  <c r="L42" i="4"/>
  <c r="K38" i="7"/>
  <c r="K5" i="7" s="1"/>
  <c r="K54" i="7" s="1"/>
  <c r="Q243" i="13"/>
  <c r="U253" i="13"/>
  <c r="L38" i="7"/>
  <c r="L5" i="7" s="1"/>
  <c r="L52" i="7" s="1"/>
  <c r="Q31" i="12"/>
  <c r="O65" i="12"/>
  <c r="N233" i="13"/>
  <c r="R243" i="13"/>
  <c r="V253" i="13"/>
  <c r="R31" i="12"/>
  <c r="H63" i="12"/>
  <c r="P65" i="12"/>
  <c r="O233" i="13"/>
  <c r="S243" i="13"/>
  <c r="W253" i="13"/>
  <c r="J39" i="4"/>
  <c r="I63" i="12"/>
  <c r="Q65" i="12"/>
  <c r="P233" i="13"/>
  <c r="T243" i="13"/>
  <c r="X253" i="13"/>
  <c r="H39" i="4"/>
  <c r="D42" i="4"/>
  <c r="I39" i="4"/>
  <c r="Y30" i="4"/>
  <c r="J7" i="4"/>
  <c r="K7" i="4"/>
  <c r="C30" i="4"/>
  <c r="C33" i="4"/>
  <c r="P42" i="4"/>
  <c r="E56" i="4"/>
  <c r="E131" i="4" s="1"/>
  <c r="M58" i="4"/>
  <c r="Q59" i="4"/>
  <c r="U60" i="4"/>
  <c r="U133" i="4" s="1"/>
  <c r="T31" i="12"/>
  <c r="J63" i="12"/>
  <c r="R65" i="12"/>
  <c r="Q233" i="13"/>
  <c r="U243" i="13"/>
  <c r="W30" i="4"/>
  <c r="M42" i="4"/>
  <c r="L7" i="4"/>
  <c r="D33" i="4"/>
  <c r="Q42" i="4"/>
  <c r="Y42" i="4"/>
  <c r="F56" i="4"/>
  <c r="F131" i="4" s="1"/>
  <c r="N58" i="4"/>
  <c r="R59" i="4"/>
  <c r="V60" i="4"/>
  <c r="V133" i="4" s="1"/>
  <c r="K63" i="12"/>
  <c r="S65" i="12"/>
  <c r="R233" i="13"/>
  <c r="V243" i="13"/>
  <c r="N42" i="4"/>
  <c r="M7" i="4"/>
  <c r="E33" i="4"/>
  <c r="R42" i="4"/>
  <c r="G56" i="4"/>
  <c r="G131" i="4" s="1"/>
  <c r="O58" i="4"/>
  <c r="S59" i="4"/>
  <c r="W60" i="4"/>
  <c r="W133" i="4" s="1"/>
  <c r="T65" i="12"/>
  <c r="S233" i="13"/>
  <c r="W243" i="13"/>
  <c r="X30" i="4"/>
  <c r="B33" i="4"/>
  <c r="N7" i="4"/>
  <c r="B30" i="4"/>
  <c r="F33" i="4"/>
  <c r="S42" i="4"/>
  <c r="W42" i="4"/>
  <c r="H56" i="4"/>
  <c r="H131" i="4" s="1"/>
  <c r="P58" i="4"/>
  <c r="T59" i="4"/>
  <c r="X60" i="4"/>
  <c r="X133" i="4" s="1"/>
  <c r="U65" i="12"/>
  <c r="T233" i="13"/>
  <c r="X243" i="13"/>
  <c r="T42" i="4"/>
  <c r="X42" i="4"/>
  <c r="N63" i="12"/>
  <c r="J38" i="7"/>
  <c r="J5" i="7" s="1"/>
  <c r="J53" i="7" s="1"/>
  <c r="Q33" i="4"/>
  <c r="U33" i="4"/>
  <c r="R7" i="4"/>
  <c r="R33" i="4"/>
  <c r="D253" i="13"/>
  <c r="O33" i="4"/>
  <c r="S33" i="4"/>
  <c r="Y233" i="13"/>
  <c r="B243" i="13"/>
  <c r="H253" i="13"/>
  <c r="I55" i="8"/>
  <c r="I52" i="8"/>
  <c r="I136" i="11"/>
  <c r="L136" i="11"/>
  <c r="L55" i="8"/>
  <c r="L100" i="4" s="1"/>
  <c r="M136" i="11"/>
  <c r="M55" i="8"/>
  <c r="M100" i="4" s="1"/>
  <c r="N136" i="11"/>
  <c r="N55" i="8"/>
  <c r="N100" i="4" s="1"/>
  <c r="N52" i="8"/>
  <c r="N51" i="8" s="1"/>
  <c r="V54" i="8"/>
  <c r="V99" i="4" s="1"/>
  <c r="N67" i="8"/>
  <c r="N156" i="4" s="1"/>
  <c r="N101" i="4"/>
  <c r="Q147" i="11"/>
  <c r="Q56" i="8"/>
  <c r="Q67" i="8" s="1"/>
  <c r="Q156" i="4" s="1"/>
  <c r="Y5" i="11"/>
  <c r="H52" i="8"/>
  <c r="H51" i="8" s="1"/>
  <c r="P52" i="8"/>
  <c r="P51" i="8" s="1"/>
  <c r="Q52" i="8"/>
  <c r="Q51" i="8" s="1"/>
  <c r="B5" i="11"/>
  <c r="V52" i="8"/>
  <c r="V51" i="8" s="1"/>
  <c r="C5" i="11"/>
  <c r="C136" i="11" s="1"/>
  <c r="F67" i="8"/>
  <c r="F156" i="4" s="1"/>
  <c r="X52" i="8"/>
  <c r="X51" i="8" s="1"/>
  <c r="I145" i="11"/>
  <c r="X54" i="8"/>
  <c r="X99" i="4" s="1"/>
  <c r="H67" i="8"/>
  <c r="H156" i="4" s="1"/>
  <c r="Y145" i="11"/>
  <c r="F55" i="8"/>
  <c r="G5" i="11"/>
  <c r="H55" i="8"/>
  <c r="K5" i="11"/>
  <c r="K136" i="11" s="1"/>
  <c r="J5" i="11"/>
  <c r="G111" i="11"/>
  <c r="W111" i="11"/>
  <c r="X55" i="8"/>
  <c r="X100" i="4" s="1"/>
  <c r="Y111" i="10"/>
  <c r="Y156" i="10"/>
  <c r="D100" i="10"/>
  <c r="E117" i="10"/>
  <c r="G100" i="10"/>
  <c r="H100" i="10"/>
  <c r="I117" i="10"/>
  <c r="M117" i="10"/>
  <c r="O100" i="10"/>
  <c r="L100" i="10"/>
  <c r="P100" i="10"/>
  <c r="Q117" i="10"/>
  <c r="I156" i="10"/>
  <c r="T100" i="10"/>
  <c r="U117" i="10"/>
  <c r="W100" i="10"/>
  <c r="X100" i="10"/>
  <c r="Y117" i="10"/>
  <c r="W54" i="4"/>
  <c r="U47" i="8"/>
  <c r="U52" i="4" s="1"/>
  <c r="Q156" i="10"/>
  <c r="V47" i="8"/>
  <c r="V52" i="4" s="1"/>
  <c r="F100" i="9"/>
  <c r="X156" i="10"/>
  <c r="X54" i="4"/>
  <c r="Y54" i="4"/>
  <c r="W47" i="8"/>
  <c r="W52" i="4" s="1"/>
  <c r="G100" i="9"/>
  <c r="D117" i="9"/>
  <c r="X47" i="8"/>
  <c r="E117" i="9"/>
  <c r="Q136" i="9"/>
  <c r="Y47" i="8"/>
  <c r="Y52" i="4" s="1"/>
  <c r="I156" i="11"/>
  <c r="Q147" i="9"/>
  <c r="Q156" i="11"/>
  <c r="V147" i="9"/>
  <c r="R136" i="9"/>
  <c r="Y67" i="8"/>
  <c r="Y156" i="4" s="1"/>
  <c r="U156" i="10"/>
  <c r="Q53" i="4"/>
  <c r="P60" i="8"/>
  <c r="N100" i="9"/>
  <c r="V156" i="10"/>
  <c r="R53" i="4"/>
  <c r="Q60" i="8"/>
  <c r="V136" i="9"/>
  <c r="O100" i="9"/>
  <c r="L117" i="9"/>
  <c r="W156" i="10"/>
  <c r="S53" i="4"/>
  <c r="G61" i="8"/>
  <c r="M117" i="9"/>
  <c r="D145" i="9"/>
  <c r="I145" i="9"/>
  <c r="I136" i="9" s="1"/>
  <c r="H156" i="9"/>
  <c r="I156" i="9"/>
  <c r="T53" i="4"/>
  <c r="Y147" i="9"/>
  <c r="Q47" i="8"/>
  <c r="Q52" i="4" s="1"/>
  <c r="Q129" i="4" s="1"/>
  <c r="W66" i="8"/>
  <c r="W155" i="4" s="1"/>
  <c r="P156" i="9"/>
  <c r="P147" i="9" s="1"/>
  <c r="P53" i="4"/>
  <c r="U53" i="4"/>
  <c r="F145" i="9"/>
  <c r="F136" i="9" s="1"/>
  <c r="V53" i="4"/>
  <c r="R47" i="8"/>
  <c r="R52" i="4" s="1"/>
  <c r="Y66" i="8"/>
  <c r="Y155" i="4" s="1"/>
  <c r="V100" i="9"/>
  <c r="T136" i="9"/>
  <c r="O47" i="8"/>
  <c r="O52" i="4" s="1"/>
  <c r="W100" i="9"/>
  <c r="T117" i="9"/>
  <c r="U117" i="9"/>
  <c r="H128" i="9"/>
  <c r="I128" i="9"/>
  <c r="M128" i="9"/>
  <c r="G156" i="10"/>
  <c r="H156" i="10"/>
  <c r="I61" i="8"/>
  <c r="T147" i="9"/>
  <c r="G67" i="8"/>
  <c r="G156" i="4" s="1"/>
  <c r="I67" i="8"/>
  <c r="I156" i="4" s="1"/>
  <c r="W147" i="9"/>
  <c r="O147" i="9"/>
  <c r="S17" i="8"/>
  <c r="U17" i="8"/>
  <c r="B47" i="8"/>
  <c r="B52" i="4" s="1"/>
  <c r="C47" i="8"/>
  <c r="C52" i="4" s="1"/>
  <c r="C129" i="4" s="1"/>
  <c r="D47" i="8"/>
  <c r="D52" i="4" s="1"/>
  <c r="F66" i="8"/>
  <c r="F155" i="4" s="1"/>
  <c r="X136" i="9"/>
  <c r="O58" i="8"/>
  <c r="E47" i="8"/>
  <c r="E52" i="4" s="1"/>
  <c r="E129" i="4" s="1"/>
  <c r="I62" i="8"/>
  <c r="I66" i="8"/>
  <c r="I155" i="4" s="1"/>
  <c r="P58" i="8"/>
  <c r="F47" i="8"/>
  <c r="I101" i="4"/>
  <c r="Q58" i="8"/>
  <c r="G47" i="8"/>
  <c r="U58" i="8"/>
  <c r="H47" i="8"/>
  <c r="H54" i="8"/>
  <c r="H99" i="4" s="1"/>
  <c r="D147" i="9"/>
  <c r="I47" i="8"/>
  <c r="I54" i="8"/>
  <c r="E147" i="9"/>
  <c r="B136" i="9"/>
  <c r="G17" i="8"/>
  <c r="K47" i="8"/>
  <c r="K52" i="4" s="1"/>
  <c r="Y136" i="9"/>
  <c r="G4" i="4"/>
  <c r="J47" i="8"/>
  <c r="J52" i="4" s="1"/>
  <c r="J129" i="4" s="1"/>
  <c r="I4" i="4"/>
  <c r="W53" i="4"/>
  <c r="X101" i="4"/>
  <c r="L47" i="8"/>
  <c r="L52" i="4" s="1"/>
  <c r="D136" i="9"/>
  <c r="H4" i="4"/>
  <c r="X53" i="4"/>
  <c r="Y101" i="4"/>
  <c r="W58" i="8"/>
  <c r="M47" i="8"/>
  <c r="M52" i="4" s="1"/>
  <c r="M129" i="4" s="1"/>
  <c r="N54" i="8"/>
  <c r="N99" i="4" s="1"/>
  <c r="W59" i="8"/>
  <c r="Y53" i="4"/>
  <c r="O38" i="7"/>
  <c r="O5" i="7" s="1"/>
  <c r="O55" i="7" s="1"/>
  <c r="X58" i="8"/>
  <c r="E17" i="8"/>
  <c r="N47" i="8"/>
  <c r="N59" i="8" s="1"/>
  <c r="V67" i="8"/>
  <c r="V156" i="4" s="1"/>
  <c r="Y59" i="8"/>
  <c r="U147" i="9"/>
  <c r="P67" i="8"/>
  <c r="P156" i="4" s="1"/>
  <c r="L4" i="4"/>
  <c r="Y58" i="8"/>
  <c r="P54" i="8"/>
  <c r="P99" i="4" s="1"/>
  <c r="X147" i="9"/>
  <c r="E3" i="4"/>
  <c r="E128" i="4" s="1"/>
  <c r="H100" i="4"/>
  <c r="P47" i="8"/>
  <c r="P52" i="4" s="1"/>
  <c r="P129" i="4" s="1"/>
  <c r="X67" i="8"/>
  <c r="X156" i="4" s="1"/>
  <c r="Q54" i="8"/>
  <c r="G60" i="8"/>
  <c r="L147" i="9"/>
  <c r="I100" i="4"/>
  <c r="M147" i="9"/>
  <c r="G3" i="4"/>
  <c r="G128" i="4" s="1"/>
  <c r="O4" i="4"/>
  <c r="J136" i="9"/>
  <c r="H3" i="4"/>
  <c r="H128" i="4" s="1"/>
  <c r="B53" i="4"/>
  <c r="F54" i="4"/>
  <c r="T38" i="7"/>
  <c r="T5" i="7" s="1"/>
  <c r="T52" i="7" s="1"/>
  <c r="O17" i="8"/>
  <c r="G147" i="9"/>
  <c r="C53" i="4"/>
  <c r="L136" i="9"/>
  <c r="H147" i="9"/>
  <c r="D53" i="4"/>
  <c r="H54" i="4"/>
  <c r="I147" i="9"/>
  <c r="E53" i="4"/>
  <c r="V65" i="8"/>
  <c r="V154" i="4" s="1"/>
  <c r="N136" i="9"/>
  <c r="R38" i="7"/>
  <c r="R5" i="7" s="1"/>
  <c r="R53" i="7" s="1"/>
  <c r="S38" i="7"/>
  <c r="S5" i="7" s="1"/>
  <c r="S54" i="7" s="1"/>
  <c r="X38" i="7"/>
  <c r="X5" i="7" s="1"/>
  <c r="X55" i="7" s="1"/>
  <c r="Y38" i="7"/>
  <c r="Y5" i="7" s="1"/>
  <c r="V38" i="7"/>
  <c r="V5" i="7" s="1"/>
  <c r="D38" i="7"/>
  <c r="D5" i="7" s="1"/>
  <c r="D52" i="7" s="1"/>
  <c r="Q38" i="7"/>
  <c r="Q5" i="7" s="1"/>
  <c r="Q55" i="7" s="1"/>
  <c r="E38" i="7"/>
  <c r="E5" i="7" s="1"/>
  <c r="E52" i="7" s="1"/>
  <c r="P38" i="7"/>
  <c r="P5" i="7" s="1"/>
  <c r="H38" i="7"/>
  <c r="H5" i="7" s="1"/>
  <c r="I38" i="7"/>
  <c r="I5" i="7" s="1"/>
  <c r="B38" i="7"/>
  <c r="B5" i="7" s="1"/>
  <c r="B52" i="7" s="1"/>
  <c r="M38" i="7"/>
  <c r="M5" i="7" s="1"/>
  <c r="M54" i="7" s="1"/>
  <c r="L5" i="6"/>
  <c r="M5" i="6"/>
  <c r="Q5" i="6"/>
  <c r="B47" i="6"/>
  <c r="F47" i="6"/>
  <c r="D47" i="6"/>
  <c r="S46" i="6"/>
  <c r="G5" i="6"/>
  <c r="K47" i="6"/>
  <c r="L47" i="6"/>
  <c r="I5" i="6"/>
  <c r="M47" i="6"/>
  <c r="O48" i="6"/>
  <c r="V46" i="6"/>
  <c r="Q48" i="6"/>
  <c r="X46" i="6"/>
  <c r="V48" i="6"/>
  <c r="O47" i="6"/>
  <c r="S47" i="6"/>
  <c r="P47" i="6"/>
  <c r="Q47" i="6"/>
  <c r="X48" i="6"/>
  <c r="Y48" i="6"/>
  <c r="B48" i="6"/>
  <c r="F5" i="6"/>
  <c r="J5" i="6"/>
  <c r="J47" i="6" s="1"/>
  <c r="H5" i="6"/>
  <c r="C5" i="6"/>
  <c r="C48" i="6"/>
  <c r="G48" i="6"/>
  <c r="D48" i="6"/>
  <c r="E5" i="6"/>
  <c r="K5" i="6"/>
  <c r="O46" i="6"/>
  <c r="O5" i="6"/>
  <c r="X27" i="5"/>
  <c r="K88" i="4"/>
  <c r="G43" i="6"/>
  <c r="K44" i="6"/>
  <c r="O45" i="6"/>
  <c r="L88" i="4"/>
  <c r="L44" i="6"/>
  <c r="M88" i="4"/>
  <c r="I43" i="6"/>
  <c r="M44" i="6"/>
  <c r="Q45" i="6"/>
  <c r="N88" i="4"/>
  <c r="O88" i="4"/>
  <c r="G42" i="6"/>
  <c r="K43" i="6"/>
  <c r="O44" i="6"/>
  <c r="S45" i="6"/>
  <c r="P88" i="4"/>
  <c r="D5" i="6"/>
  <c r="L43" i="6"/>
  <c r="Q88" i="4"/>
  <c r="I42" i="6"/>
  <c r="M43" i="6"/>
  <c r="Q44" i="6"/>
  <c r="U45" i="6"/>
  <c r="R88" i="4"/>
  <c r="V45" i="6"/>
  <c r="V47" i="6"/>
  <c r="E27" i="5"/>
  <c r="S88" i="4"/>
  <c r="K42" i="6"/>
  <c r="O43" i="6"/>
  <c r="S44" i="6"/>
  <c r="W45" i="6"/>
  <c r="W47" i="6"/>
  <c r="K48" i="6"/>
  <c r="F27" i="5"/>
  <c r="T88" i="4"/>
  <c r="L42" i="6"/>
  <c r="X45" i="6"/>
  <c r="X47" i="6"/>
  <c r="L48" i="6"/>
  <c r="G27" i="5"/>
  <c r="G5" i="5" s="1"/>
  <c r="U88" i="4"/>
  <c r="M42" i="6"/>
  <c r="Q43" i="6"/>
  <c r="Y45" i="6"/>
  <c r="Y47" i="6"/>
  <c r="M48" i="6"/>
  <c r="H27" i="5"/>
  <c r="V88" i="4"/>
  <c r="B46" i="6"/>
  <c r="I27" i="5"/>
  <c r="O42" i="6"/>
  <c r="S43" i="6"/>
  <c r="J27" i="5"/>
  <c r="J5" i="5" s="1"/>
  <c r="P42" i="6"/>
  <c r="T43" i="6"/>
  <c r="X44" i="6"/>
  <c r="D46" i="6"/>
  <c r="Q42" i="6"/>
  <c r="Y88" i="4"/>
  <c r="N5" i="6"/>
  <c r="V43" i="6"/>
  <c r="B45" i="6"/>
  <c r="G46" i="6"/>
  <c r="P5" i="6"/>
  <c r="X43" i="6"/>
  <c r="D45" i="6"/>
  <c r="Y43" i="6"/>
  <c r="I46" i="6"/>
  <c r="P27" i="5"/>
  <c r="P5" i="5" s="1"/>
  <c r="R5" i="6"/>
  <c r="V42" i="6"/>
  <c r="B44" i="6"/>
  <c r="C88" i="4"/>
  <c r="S5" i="6"/>
  <c r="G45" i="6"/>
  <c r="D88" i="4"/>
  <c r="T5" i="6"/>
  <c r="X42" i="6"/>
  <c r="D44" i="6"/>
  <c r="H45" i="6"/>
  <c r="S27" i="5"/>
  <c r="S5" i="5" s="1"/>
  <c r="E88" i="4"/>
  <c r="U5" i="6"/>
  <c r="Y42" i="6"/>
  <c r="E44" i="6"/>
  <c r="I45" i="6"/>
  <c r="F88" i="4"/>
  <c r="V5" i="6"/>
  <c r="B43" i="6"/>
  <c r="F44" i="6"/>
  <c r="G88" i="4"/>
  <c r="W5" i="6"/>
  <c r="W44" i="6" s="1"/>
  <c r="G44" i="6"/>
  <c r="K45" i="6"/>
  <c r="V27" i="5"/>
  <c r="H88" i="4"/>
  <c r="X5" i="6"/>
  <c r="L45" i="6"/>
  <c r="I88" i="4"/>
  <c r="Y5" i="6"/>
  <c r="I44" i="6"/>
  <c r="M45" i="6"/>
  <c r="J88" i="4"/>
  <c r="B42" i="6"/>
  <c r="F43" i="6"/>
  <c r="J44" i="6"/>
  <c r="N45" i="6"/>
  <c r="A1" i="51"/>
  <c r="A1" i="50"/>
  <c r="A1" i="47"/>
  <c r="A1" i="49"/>
  <c r="A1" i="48"/>
  <c r="A1" i="45"/>
  <c r="A1" i="46"/>
  <c r="A1" i="44"/>
  <c r="A1" i="43"/>
  <c r="A1" i="42"/>
  <c r="A1" i="39"/>
  <c r="A1" i="41"/>
  <c r="A1" i="36"/>
  <c r="A1" i="38"/>
  <c r="A1" i="35"/>
  <c r="A1" i="40"/>
  <c r="A1" i="37"/>
  <c r="A1" i="32"/>
  <c r="A1" i="33"/>
  <c r="A1" i="31"/>
  <c r="A1" i="34"/>
  <c r="A1" i="27"/>
  <c r="A1" i="29"/>
  <c r="A1" i="30"/>
  <c r="A1" i="28"/>
  <c r="A1" i="25"/>
  <c r="A1" i="26"/>
  <c r="A1" i="24"/>
  <c r="A1" i="23"/>
  <c r="A1" i="22"/>
  <c r="A1" i="21"/>
  <c r="A1" i="20"/>
  <c r="A1" i="19"/>
  <c r="A1" i="17"/>
  <c r="A1" i="18"/>
  <c r="A1" i="14"/>
  <c r="A1" i="13"/>
  <c r="A1" i="16"/>
  <c r="A1" i="15"/>
  <c r="A1" i="12"/>
  <c r="A1" i="11"/>
  <c r="A1" i="10"/>
  <c r="A1" i="9"/>
  <c r="A1" i="7"/>
  <c r="A1" i="6"/>
  <c r="A1" i="8"/>
  <c r="A1" i="5"/>
  <c r="A1" i="4"/>
  <c r="T129" i="4"/>
  <c r="D134" i="4"/>
  <c r="L134" i="4"/>
  <c r="T134" i="4"/>
  <c r="D136" i="4"/>
  <c r="L136" i="4"/>
  <c r="T136" i="4"/>
  <c r="D137" i="4"/>
  <c r="L137" i="4"/>
  <c r="T137" i="4"/>
  <c r="L138" i="4"/>
  <c r="D139" i="4"/>
  <c r="L139" i="4"/>
  <c r="T139" i="4"/>
  <c r="D140" i="4"/>
  <c r="L140" i="4"/>
  <c r="T140" i="4"/>
  <c r="D141" i="4"/>
  <c r="L141" i="4"/>
  <c r="T141" i="4"/>
  <c r="L142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E5" i="5"/>
  <c r="E46" i="5" s="1"/>
  <c r="U129" i="4"/>
  <c r="E136" i="4"/>
  <c r="M136" i="4"/>
  <c r="U136" i="4"/>
  <c r="E137" i="4"/>
  <c r="M137" i="4"/>
  <c r="U137" i="4"/>
  <c r="M138" i="4"/>
  <c r="U138" i="4"/>
  <c r="E139" i="4"/>
  <c r="M139" i="4"/>
  <c r="U139" i="4"/>
  <c r="E140" i="4"/>
  <c r="U140" i="4"/>
  <c r="E141" i="4"/>
  <c r="M141" i="4"/>
  <c r="U141" i="4"/>
  <c r="M142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F5" i="5"/>
  <c r="V129" i="4"/>
  <c r="F136" i="4"/>
  <c r="N136" i="4"/>
  <c r="V136" i="4"/>
  <c r="F137" i="4"/>
  <c r="N137" i="4"/>
  <c r="V137" i="4"/>
  <c r="F138" i="4"/>
  <c r="N139" i="4"/>
  <c r="V139" i="4"/>
  <c r="F140" i="4"/>
  <c r="N140" i="4"/>
  <c r="V140" i="4"/>
  <c r="F141" i="4"/>
  <c r="N141" i="4"/>
  <c r="V141" i="4"/>
  <c r="F142" i="4"/>
  <c r="N143" i="4"/>
  <c r="V143" i="4"/>
  <c r="F144" i="4"/>
  <c r="N144" i="4"/>
  <c r="V144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O128" i="4"/>
  <c r="W129" i="4"/>
  <c r="G136" i="4"/>
  <c r="O136" i="4"/>
  <c r="G137" i="4"/>
  <c r="O137" i="4"/>
  <c r="W137" i="4"/>
  <c r="G138" i="4"/>
  <c r="G139" i="4"/>
  <c r="O139" i="4"/>
  <c r="W139" i="4"/>
  <c r="G140" i="4"/>
  <c r="O140" i="4"/>
  <c r="W140" i="4"/>
  <c r="G141" i="4"/>
  <c r="W141" i="4"/>
  <c r="G142" i="4"/>
  <c r="O143" i="4"/>
  <c r="W143" i="4"/>
  <c r="G144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H5" i="5"/>
  <c r="X5" i="5"/>
  <c r="X42" i="5" s="1"/>
  <c r="H136" i="4"/>
  <c r="P136" i="4"/>
  <c r="X136" i="4"/>
  <c r="H137" i="4"/>
  <c r="P137" i="4"/>
  <c r="X137" i="4"/>
  <c r="H138" i="4"/>
  <c r="P138" i="4"/>
  <c r="X138" i="4"/>
  <c r="H139" i="4"/>
  <c r="P139" i="4"/>
  <c r="X139" i="4"/>
  <c r="H140" i="4"/>
  <c r="P140" i="4"/>
  <c r="X140" i="4"/>
  <c r="H141" i="4"/>
  <c r="X141" i="4"/>
  <c r="H142" i="4"/>
  <c r="P143" i="4"/>
  <c r="X143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Y129" i="4"/>
  <c r="I134" i="4"/>
  <c r="I136" i="4"/>
  <c r="Q136" i="4"/>
  <c r="Y136" i="4"/>
  <c r="I137" i="4"/>
  <c r="Q137" i="4"/>
  <c r="Y137" i="4"/>
  <c r="I138" i="4"/>
  <c r="Q138" i="4"/>
  <c r="Q139" i="4"/>
  <c r="Y139" i="4"/>
  <c r="I140" i="4"/>
  <c r="Q140" i="4"/>
  <c r="Y140" i="4"/>
  <c r="I141" i="4"/>
  <c r="Q141" i="4"/>
  <c r="Y141" i="4"/>
  <c r="I142" i="4"/>
  <c r="Q142" i="4"/>
  <c r="Y142" i="4"/>
  <c r="Q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B134" i="4"/>
  <c r="B136" i="4"/>
  <c r="J136" i="4"/>
  <c r="R136" i="4"/>
  <c r="B137" i="4"/>
  <c r="J137" i="4"/>
  <c r="R137" i="4"/>
  <c r="J138" i="4"/>
  <c r="B139" i="4"/>
  <c r="J139" i="4"/>
  <c r="R139" i="4"/>
  <c r="B140" i="4"/>
  <c r="J140" i="4"/>
  <c r="R140" i="4"/>
  <c r="B141" i="4"/>
  <c r="J141" i="4"/>
  <c r="R141" i="4"/>
  <c r="J142" i="4"/>
  <c r="R142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S129" i="4"/>
  <c r="K134" i="4"/>
  <c r="C136" i="4"/>
  <c r="K136" i="4"/>
  <c r="S136" i="4"/>
  <c r="C137" i="4"/>
  <c r="K137" i="4"/>
  <c r="S137" i="4"/>
  <c r="C138" i="4"/>
  <c r="C139" i="4"/>
  <c r="K139" i="4"/>
  <c r="S139" i="4"/>
  <c r="C140" i="4"/>
  <c r="K140" i="4"/>
  <c r="S140" i="4"/>
  <c r="C141" i="4"/>
  <c r="K141" i="4"/>
  <c r="S141" i="4"/>
  <c r="K142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E136" i="9"/>
  <c r="F147" i="9"/>
  <c r="N147" i="9"/>
  <c r="E45" i="5"/>
  <c r="O136" i="9"/>
  <c r="F42" i="5"/>
  <c r="F43" i="5"/>
  <c r="F44" i="5"/>
  <c r="F45" i="5"/>
  <c r="F46" i="5"/>
  <c r="F47" i="5"/>
  <c r="H42" i="5"/>
  <c r="H43" i="5"/>
  <c r="X43" i="5"/>
  <c r="H44" i="5"/>
  <c r="X44" i="5"/>
  <c r="H45" i="5"/>
  <c r="X45" i="5"/>
  <c r="H46" i="5"/>
  <c r="X46" i="5"/>
  <c r="H47" i="5"/>
  <c r="X47" i="5"/>
  <c r="M58" i="8"/>
  <c r="U59" i="8"/>
  <c r="E61" i="8"/>
  <c r="X111" i="9"/>
  <c r="L128" i="9"/>
  <c r="V128" i="9"/>
  <c r="P145" i="9"/>
  <c r="P136" i="9" s="1"/>
  <c r="U111" i="10"/>
  <c r="G128" i="10"/>
  <c r="F145" i="10"/>
  <c r="V145" i="10"/>
  <c r="M156" i="10"/>
  <c r="H145" i="11"/>
  <c r="H111" i="11"/>
  <c r="P145" i="11"/>
  <c r="P111" i="11"/>
  <c r="X145" i="11"/>
  <c r="X111" i="11"/>
  <c r="B147" i="11"/>
  <c r="B132" i="11"/>
  <c r="B130" i="11"/>
  <c r="B129" i="11"/>
  <c r="B126" i="11"/>
  <c r="B125" i="11"/>
  <c r="B123" i="11"/>
  <c r="B122" i="11"/>
  <c r="B56" i="8"/>
  <c r="B67" i="8" s="1"/>
  <c r="B156" i="4" s="1"/>
  <c r="B52" i="8"/>
  <c r="B51" i="8" s="1"/>
  <c r="P147" i="11"/>
  <c r="P132" i="11"/>
  <c r="P130" i="11"/>
  <c r="P129" i="11"/>
  <c r="P128" i="11"/>
  <c r="P126" i="11"/>
  <c r="P125" i="11"/>
  <c r="P123" i="11"/>
  <c r="P122" i="11"/>
  <c r="I51" i="8"/>
  <c r="D58" i="8"/>
  <c r="N58" i="8"/>
  <c r="V59" i="8"/>
  <c r="H60" i="8"/>
  <c r="T60" i="8"/>
  <c r="F61" i="8"/>
  <c r="P61" i="8"/>
  <c r="E111" i="9"/>
  <c r="O111" i="9"/>
  <c r="W128" i="9"/>
  <c r="G145" i="9"/>
  <c r="G136" i="9" s="1"/>
  <c r="L111" i="10"/>
  <c r="N156" i="10"/>
  <c r="F147" i="11"/>
  <c r="F132" i="11"/>
  <c r="F130" i="11"/>
  <c r="F129" i="11"/>
  <c r="F126" i="11"/>
  <c r="F125" i="11"/>
  <c r="F123" i="11"/>
  <c r="F122" i="11"/>
  <c r="B156" i="11"/>
  <c r="J156" i="11"/>
  <c r="R156" i="11"/>
  <c r="E58" i="8"/>
  <c r="U60" i="8"/>
  <c r="C145" i="9"/>
  <c r="C136" i="9" s="1"/>
  <c r="C111" i="9"/>
  <c r="K145" i="9"/>
  <c r="K136" i="9" s="1"/>
  <c r="K111" i="9"/>
  <c r="S145" i="9"/>
  <c r="S136" i="9" s="1"/>
  <c r="S111" i="9"/>
  <c r="B156" i="9"/>
  <c r="B147" i="9" s="1"/>
  <c r="B128" i="9"/>
  <c r="J156" i="9"/>
  <c r="J147" i="9" s="1"/>
  <c r="J128" i="9"/>
  <c r="R156" i="9"/>
  <c r="R147" i="9" s="1"/>
  <c r="R128" i="9"/>
  <c r="D128" i="9"/>
  <c r="N128" i="9"/>
  <c r="H145" i="9"/>
  <c r="H136" i="9" s="1"/>
  <c r="M111" i="10"/>
  <c r="U128" i="10"/>
  <c r="O156" i="10"/>
  <c r="G147" i="11"/>
  <c r="G132" i="11"/>
  <c r="G130" i="11"/>
  <c r="G129" i="11"/>
  <c r="G126" i="11"/>
  <c r="G125" i="11"/>
  <c r="G123" i="11"/>
  <c r="G122" i="11"/>
  <c r="R147" i="11"/>
  <c r="R132" i="11"/>
  <c r="R130" i="11"/>
  <c r="R129" i="11"/>
  <c r="R126" i="11"/>
  <c r="R125" i="11"/>
  <c r="R123" i="11"/>
  <c r="R122" i="11"/>
  <c r="R56" i="8"/>
  <c r="R67" i="8" s="1"/>
  <c r="R156" i="4" s="1"/>
  <c r="R52" i="8"/>
  <c r="R51" i="8" s="1"/>
  <c r="C156" i="11"/>
  <c r="C54" i="11"/>
  <c r="C128" i="11" s="1"/>
  <c r="K156" i="11"/>
  <c r="K54" i="11"/>
  <c r="K128" i="11" s="1"/>
  <c r="S156" i="11"/>
  <c r="S54" i="11"/>
  <c r="F17" i="8"/>
  <c r="N17" i="8"/>
  <c r="V17" i="8"/>
  <c r="F58" i="8"/>
  <c r="X59" i="8"/>
  <c r="L60" i="8"/>
  <c r="V60" i="8"/>
  <c r="H61" i="8"/>
  <c r="T61" i="8"/>
  <c r="C156" i="9"/>
  <c r="C147" i="9" s="1"/>
  <c r="C128" i="9"/>
  <c r="K156" i="9"/>
  <c r="K147" i="9" s="1"/>
  <c r="K128" i="9"/>
  <c r="S156" i="9"/>
  <c r="S147" i="9" s="1"/>
  <c r="S128" i="9"/>
  <c r="O128" i="9"/>
  <c r="U145" i="9"/>
  <c r="U136" i="9" s="1"/>
  <c r="D111" i="10"/>
  <c r="N111" i="10"/>
  <c r="X111" i="10"/>
  <c r="V128" i="10"/>
  <c r="E156" i="10"/>
  <c r="H147" i="11"/>
  <c r="H132" i="11"/>
  <c r="H130" i="11"/>
  <c r="H129" i="11"/>
  <c r="H128" i="11"/>
  <c r="H126" i="11"/>
  <c r="H125" i="11"/>
  <c r="H123" i="11"/>
  <c r="H122" i="11"/>
  <c r="V147" i="11"/>
  <c r="V132" i="11"/>
  <c r="V130" i="11"/>
  <c r="V129" i="11"/>
  <c r="V126" i="11"/>
  <c r="V125" i="11"/>
  <c r="V123" i="11"/>
  <c r="V122" i="11"/>
  <c r="D156" i="11"/>
  <c r="L156" i="11"/>
  <c r="T156" i="11"/>
  <c r="E59" i="8"/>
  <c r="M60" i="8"/>
  <c r="U61" i="8"/>
  <c r="F128" i="9"/>
  <c r="E111" i="10"/>
  <c r="W128" i="10"/>
  <c r="F156" i="10"/>
  <c r="D145" i="11"/>
  <c r="D111" i="11"/>
  <c r="L145" i="11"/>
  <c r="L111" i="11"/>
  <c r="T145" i="11"/>
  <c r="T111" i="11"/>
  <c r="E156" i="11"/>
  <c r="M156" i="11"/>
  <c r="U156" i="11"/>
  <c r="B253" i="15"/>
  <c r="B78" i="12"/>
  <c r="B71" i="12"/>
  <c r="B70" i="12" s="1"/>
  <c r="J78" i="12"/>
  <c r="J71" i="12"/>
  <c r="J70" i="12" s="1"/>
  <c r="J253" i="15"/>
  <c r="R78" i="12"/>
  <c r="R71" i="12"/>
  <c r="R70" i="12" s="1"/>
  <c r="R253" i="15"/>
  <c r="T58" i="8"/>
  <c r="D60" i="8"/>
  <c r="N60" i="8"/>
  <c r="X60" i="8"/>
  <c r="L61" i="8"/>
  <c r="V61" i="8"/>
  <c r="G128" i="9"/>
  <c r="M145" i="9"/>
  <c r="M136" i="9" s="1"/>
  <c r="W145" i="9"/>
  <c r="W136" i="9" s="1"/>
  <c r="C145" i="10"/>
  <c r="C111" i="10"/>
  <c r="K145" i="10"/>
  <c r="K111" i="10"/>
  <c r="S145" i="10"/>
  <c r="S111" i="10"/>
  <c r="B156" i="10"/>
  <c r="B128" i="10"/>
  <c r="J156" i="10"/>
  <c r="J128" i="10"/>
  <c r="R156" i="10"/>
  <c r="R128" i="10"/>
  <c r="P111" i="10"/>
  <c r="E145" i="11"/>
  <c r="E111" i="11"/>
  <c r="M145" i="11"/>
  <c r="M111" i="11"/>
  <c r="U145" i="11"/>
  <c r="U111" i="11"/>
  <c r="J147" i="11"/>
  <c r="J132" i="11"/>
  <c r="J130" i="11"/>
  <c r="J129" i="11"/>
  <c r="J126" i="11"/>
  <c r="J125" i="11"/>
  <c r="J123" i="11"/>
  <c r="J122" i="11"/>
  <c r="J117" i="11" s="1"/>
  <c r="J56" i="8"/>
  <c r="J67" i="8" s="1"/>
  <c r="J156" i="4" s="1"/>
  <c r="J52" i="8"/>
  <c r="J51" i="8" s="1"/>
  <c r="F156" i="11"/>
  <c r="N156" i="11"/>
  <c r="V156" i="11"/>
  <c r="B62" i="8"/>
  <c r="B58" i="8"/>
  <c r="J62" i="8"/>
  <c r="J58" i="8"/>
  <c r="R62" i="8"/>
  <c r="R58" i="8"/>
  <c r="E60" i="8"/>
  <c r="M61" i="8"/>
  <c r="T128" i="9"/>
  <c r="C156" i="10"/>
  <c r="C128" i="10"/>
  <c r="K156" i="10"/>
  <c r="K128" i="10"/>
  <c r="S156" i="10"/>
  <c r="S128" i="10"/>
  <c r="F145" i="11"/>
  <c r="F111" i="11"/>
  <c r="N145" i="11"/>
  <c r="N111" i="11"/>
  <c r="V145" i="11"/>
  <c r="V111" i="11"/>
  <c r="N147" i="11"/>
  <c r="N132" i="11"/>
  <c r="N130" i="11"/>
  <c r="N129" i="11"/>
  <c r="N126" i="11"/>
  <c r="N125" i="11"/>
  <c r="N123" i="11"/>
  <c r="N122" i="11"/>
  <c r="N117" i="11" s="1"/>
  <c r="G156" i="11"/>
  <c r="G128" i="11"/>
  <c r="O156" i="11"/>
  <c r="W156" i="11"/>
  <c r="W128" i="11"/>
  <c r="W54" i="11"/>
  <c r="C62" i="8"/>
  <c r="C58" i="8"/>
  <c r="K62" i="8"/>
  <c r="K58" i="8"/>
  <c r="S62" i="8"/>
  <c r="S58" i="8"/>
  <c r="L58" i="8"/>
  <c r="V58" i="8"/>
  <c r="T59" i="8"/>
  <c r="D61" i="8"/>
  <c r="D156" i="10"/>
  <c r="L156" i="10"/>
  <c r="T156" i="10"/>
  <c r="H111" i="10"/>
  <c r="T111" i="10"/>
  <c r="O54" i="11"/>
  <c r="J101" i="16"/>
  <c r="J164" i="4" s="1"/>
  <c r="J91" i="16"/>
  <c r="J52" i="16"/>
  <c r="B60" i="8"/>
  <c r="J60" i="8"/>
  <c r="R60" i="8"/>
  <c r="B61" i="8"/>
  <c r="J61" i="8"/>
  <c r="R61" i="8"/>
  <c r="B111" i="9"/>
  <c r="J111" i="9"/>
  <c r="R111" i="9"/>
  <c r="B111" i="10"/>
  <c r="J111" i="10"/>
  <c r="R111" i="10"/>
  <c r="B111" i="11"/>
  <c r="J111" i="11"/>
  <c r="R111" i="11"/>
  <c r="B128" i="11"/>
  <c r="J128" i="11"/>
  <c r="R128" i="11"/>
  <c r="D85" i="12"/>
  <c r="L85" i="12"/>
  <c r="T85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C115" i="15"/>
  <c r="K115" i="15"/>
  <c r="S115" i="15"/>
  <c r="G261" i="15"/>
  <c r="G216" i="15"/>
  <c r="O261" i="15"/>
  <c r="O216" i="15"/>
  <c r="W261" i="15"/>
  <c r="W216" i="15"/>
  <c r="I181" i="15"/>
  <c r="Q181" i="15"/>
  <c r="Y181" i="15"/>
  <c r="I199" i="15"/>
  <c r="R199" i="15"/>
  <c r="D216" i="15"/>
  <c r="P216" i="15"/>
  <c r="J241" i="15"/>
  <c r="T241" i="15"/>
  <c r="H251" i="15"/>
  <c r="B261" i="15"/>
  <c r="R261" i="15"/>
  <c r="O101" i="16"/>
  <c r="O164" i="4" s="1"/>
  <c r="O91" i="16"/>
  <c r="O52" i="16"/>
  <c r="E217" i="18"/>
  <c r="E97" i="16"/>
  <c r="E95" i="16" s="1"/>
  <c r="M217" i="18"/>
  <c r="M97" i="16"/>
  <c r="U217" i="18"/>
  <c r="U97" i="16"/>
  <c r="C52" i="8"/>
  <c r="C51" i="8" s="1"/>
  <c r="K52" i="8"/>
  <c r="K51" i="8" s="1"/>
  <c r="S52" i="8"/>
  <c r="S51" i="8" s="1"/>
  <c r="C55" i="8"/>
  <c r="K55" i="8"/>
  <c r="S55" i="8"/>
  <c r="K59" i="8"/>
  <c r="S59" i="8"/>
  <c r="C60" i="8"/>
  <c r="K60" i="8"/>
  <c r="S60" i="8"/>
  <c r="C61" i="8"/>
  <c r="K61" i="8"/>
  <c r="S61" i="8"/>
  <c r="D54" i="11"/>
  <c r="L54" i="11"/>
  <c r="T54" i="11"/>
  <c r="C111" i="11"/>
  <c r="K111" i="11"/>
  <c r="S111" i="11"/>
  <c r="B3" i="12"/>
  <c r="J3" i="12"/>
  <c r="R3" i="12"/>
  <c r="E85" i="12"/>
  <c r="M85" i="12"/>
  <c r="U85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D115" i="15"/>
  <c r="L115" i="15"/>
  <c r="T115" i="15"/>
  <c r="B181" i="15"/>
  <c r="R181" i="15"/>
  <c r="B199" i="15"/>
  <c r="J199" i="15"/>
  <c r="S199" i="15"/>
  <c r="E216" i="15"/>
  <c r="Q216" i="15"/>
  <c r="U241" i="15"/>
  <c r="C261" i="15"/>
  <c r="S261" i="15"/>
  <c r="K101" i="16"/>
  <c r="K164" i="4" s="1"/>
  <c r="K91" i="16"/>
  <c r="K89" i="16" s="1"/>
  <c r="Y101" i="16"/>
  <c r="Y164" i="4" s="1"/>
  <c r="Y91" i="16"/>
  <c r="I92" i="16"/>
  <c r="Q92" i="16"/>
  <c r="Y92" i="16"/>
  <c r="I103" i="16"/>
  <c r="I166" i="4" s="1"/>
  <c r="I93" i="16"/>
  <c r="Q103" i="16"/>
  <c r="Q166" i="4" s="1"/>
  <c r="Q93" i="16"/>
  <c r="Y103" i="16"/>
  <c r="Y166" i="4" s="1"/>
  <c r="Y93" i="16"/>
  <c r="F229" i="17"/>
  <c r="N229" i="17"/>
  <c r="V229" i="17"/>
  <c r="G240" i="17"/>
  <c r="O240" i="17"/>
  <c r="W240" i="17"/>
  <c r="B217" i="19"/>
  <c r="B80" i="16"/>
  <c r="B229" i="19"/>
  <c r="B195" i="19"/>
  <c r="B192" i="19"/>
  <c r="B191" i="19"/>
  <c r="B188" i="19"/>
  <c r="B187" i="19"/>
  <c r="B185" i="19"/>
  <c r="B183" i="19"/>
  <c r="B81" i="16"/>
  <c r="B110" i="4" s="1"/>
  <c r="J229" i="19"/>
  <c r="J195" i="19"/>
  <c r="J192" i="19"/>
  <c r="J191" i="19"/>
  <c r="J188" i="19"/>
  <c r="J187" i="19"/>
  <c r="J185" i="19"/>
  <c r="J183" i="19"/>
  <c r="J81" i="16"/>
  <c r="J102" i="16" s="1"/>
  <c r="J165" i="4" s="1"/>
  <c r="E54" i="11"/>
  <c r="E128" i="11" s="1"/>
  <c r="M54" i="11"/>
  <c r="M128" i="11" s="1"/>
  <c r="U54" i="11"/>
  <c r="U128" i="11" s="1"/>
  <c r="D128" i="11"/>
  <c r="L128" i="11"/>
  <c r="T128" i="11"/>
  <c r="C3" i="12"/>
  <c r="K3" i="12"/>
  <c r="S3" i="12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99" i="13"/>
  <c r="M199" i="13"/>
  <c r="U199" i="13"/>
  <c r="E216" i="13"/>
  <c r="M216" i="13"/>
  <c r="U216" i="13"/>
  <c r="D199" i="14"/>
  <c r="L199" i="14"/>
  <c r="T199" i="14"/>
  <c r="D216" i="14"/>
  <c r="L216" i="14"/>
  <c r="T216" i="14"/>
  <c r="E115" i="15"/>
  <c r="M115" i="15"/>
  <c r="U115" i="15"/>
  <c r="C199" i="15"/>
  <c r="K199" i="15"/>
  <c r="T199" i="15"/>
  <c r="H216" i="15"/>
  <c r="R216" i="15"/>
  <c r="L241" i="15"/>
  <c r="X241" i="15"/>
  <c r="U261" i="15"/>
  <c r="B92" i="16"/>
  <c r="J92" i="16"/>
  <c r="R102" i="16"/>
  <c r="R165" i="4" s="1"/>
  <c r="R92" i="16"/>
  <c r="B103" i="16"/>
  <c r="B166" i="4" s="1"/>
  <c r="B93" i="16"/>
  <c r="J103" i="16"/>
  <c r="J166" i="4" s="1"/>
  <c r="J93" i="16"/>
  <c r="R103" i="16"/>
  <c r="R166" i="4" s="1"/>
  <c r="R93" i="16"/>
  <c r="C217" i="19"/>
  <c r="C80" i="16"/>
  <c r="C77" i="16"/>
  <c r="C76" i="16" s="1"/>
  <c r="K217" i="19"/>
  <c r="K80" i="16"/>
  <c r="K77" i="16"/>
  <c r="K76" i="16" s="1"/>
  <c r="C229" i="19"/>
  <c r="C195" i="19"/>
  <c r="C192" i="19"/>
  <c r="C191" i="19"/>
  <c r="C188" i="19"/>
  <c r="C187" i="19"/>
  <c r="C185" i="19"/>
  <c r="C183" i="19"/>
  <c r="C81" i="16"/>
  <c r="C110" i="4" s="1"/>
  <c r="K229" i="19"/>
  <c r="K195" i="19"/>
  <c r="K192" i="19"/>
  <c r="K191" i="19"/>
  <c r="K188" i="19"/>
  <c r="K187" i="19"/>
  <c r="K185" i="19"/>
  <c r="K183" i="19"/>
  <c r="K81" i="16"/>
  <c r="K110" i="4" s="1"/>
  <c r="S229" i="19"/>
  <c r="S195" i="19"/>
  <c r="S192" i="19"/>
  <c r="S191" i="19"/>
  <c r="S188" i="19"/>
  <c r="S187" i="19"/>
  <c r="S185" i="19"/>
  <c r="S183" i="19"/>
  <c r="S81" i="16"/>
  <c r="S102" i="16" s="1"/>
  <c r="S165" i="4" s="1"/>
  <c r="S77" i="16"/>
  <c r="S76" i="16" s="1"/>
  <c r="G82" i="12"/>
  <c r="O82" i="12"/>
  <c r="W82" i="12"/>
  <c r="G85" i="12"/>
  <c r="O85" i="12"/>
  <c r="W85" i="12"/>
  <c r="O86" i="12"/>
  <c r="W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181" i="15"/>
  <c r="D199" i="15"/>
  <c r="L199" i="15"/>
  <c r="U199" i="15"/>
  <c r="I216" i="15"/>
  <c r="M241" i="15"/>
  <c r="Y261" i="15"/>
  <c r="B101" i="16"/>
  <c r="B164" i="4" s="1"/>
  <c r="B91" i="16"/>
  <c r="C92" i="16"/>
  <c r="K102" i="16"/>
  <c r="K165" i="4" s="1"/>
  <c r="K92" i="16"/>
  <c r="S92" i="16"/>
  <c r="C103" i="16"/>
  <c r="C166" i="4" s="1"/>
  <c r="C93" i="16"/>
  <c r="K103" i="16"/>
  <c r="K166" i="4" s="1"/>
  <c r="K93" i="16"/>
  <c r="S103" i="16"/>
  <c r="S166" i="4" s="1"/>
  <c r="S93" i="16"/>
  <c r="B90" i="16"/>
  <c r="B71" i="16"/>
  <c r="J90" i="16"/>
  <c r="J71" i="16"/>
  <c r="R90" i="16"/>
  <c r="R71" i="16"/>
  <c r="H229" i="17"/>
  <c r="P229" i="17"/>
  <c r="X229" i="17"/>
  <c r="I240" i="17"/>
  <c r="Q240" i="17"/>
  <c r="Y240" i="17"/>
  <c r="F128" i="11"/>
  <c r="N128" i="11"/>
  <c r="V128" i="11"/>
  <c r="H85" i="12"/>
  <c r="P85" i="12"/>
  <c r="X85" i="12"/>
  <c r="H86" i="12"/>
  <c r="P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181" i="15"/>
  <c r="E199" i="15"/>
  <c r="M199" i="15"/>
  <c r="X199" i="15"/>
  <c r="J216" i="15"/>
  <c r="T216" i="15"/>
  <c r="P241" i="15"/>
  <c r="J261" i="15"/>
  <c r="C101" i="16"/>
  <c r="C164" i="4" s="1"/>
  <c r="C91" i="16"/>
  <c r="G101" i="16"/>
  <c r="G164" i="4" s="1"/>
  <c r="G91" i="16"/>
  <c r="G52" i="16"/>
  <c r="W101" i="16"/>
  <c r="W164" i="4" s="1"/>
  <c r="W91" i="16"/>
  <c r="W52" i="16"/>
  <c r="I85" i="12"/>
  <c r="Q85" i="12"/>
  <c r="Y85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V251" i="15"/>
  <c r="V199" i="15"/>
  <c r="F181" i="15"/>
  <c r="N181" i="15"/>
  <c r="V181" i="15"/>
  <c r="F199" i="15"/>
  <c r="N199" i="15"/>
  <c r="K216" i="15"/>
  <c r="C52" i="16"/>
  <c r="R101" i="16"/>
  <c r="R164" i="4" s="1"/>
  <c r="R91" i="16"/>
  <c r="E102" i="16"/>
  <c r="E165" i="4" s="1"/>
  <c r="E92" i="16"/>
  <c r="M92" i="16"/>
  <c r="U102" i="16"/>
  <c r="U165" i="4" s="1"/>
  <c r="U92" i="16"/>
  <c r="E103" i="16"/>
  <c r="E166" i="4" s="1"/>
  <c r="E93" i="16"/>
  <c r="M103" i="16"/>
  <c r="M166" i="4" s="1"/>
  <c r="M93" i="16"/>
  <c r="U103" i="16"/>
  <c r="U166" i="4" s="1"/>
  <c r="U93" i="16"/>
  <c r="D90" i="16"/>
  <c r="D71" i="16"/>
  <c r="L90" i="16"/>
  <c r="L71" i="16"/>
  <c r="T90" i="16"/>
  <c r="T71" i="16"/>
  <c r="H101" i="16"/>
  <c r="H164" i="4" s="1"/>
  <c r="H91" i="16"/>
  <c r="H89" i="16" s="1"/>
  <c r="H52" i="16"/>
  <c r="P101" i="16"/>
  <c r="P164" i="4" s="1"/>
  <c r="P91" i="16"/>
  <c r="P89" i="16" s="1"/>
  <c r="P52" i="16"/>
  <c r="X101" i="16"/>
  <c r="X164" i="4" s="1"/>
  <c r="X91" i="16"/>
  <c r="X89" i="16" s="1"/>
  <c r="X52" i="16"/>
  <c r="X122" i="11"/>
  <c r="X123" i="11"/>
  <c r="X125" i="11"/>
  <c r="X126" i="11"/>
  <c r="X128" i="11"/>
  <c r="X129" i="11"/>
  <c r="X130" i="11"/>
  <c r="X132" i="11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H181" i="14"/>
  <c r="P181" i="14"/>
  <c r="X181" i="14"/>
  <c r="H199" i="14"/>
  <c r="P199" i="14"/>
  <c r="X199" i="14"/>
  <c r="G34" i="15"/>
  <c r="O34" i="15"/>
  <c r="W34" i="15"/>
  <c r="O251" i="15"/>
  <c r="O199" i="15"/>
  <c r="W251" i="15"/>
  <c r="W199" i="15"/>
  <c r="G181" i="15"/>
  <c r="O181" i="15"/>
  <c r="W181" i="15"/>
  <c r="G199" i="15"/>
  <c r="P199" i="15"/>
  <c r="B216" i="15"/>
  <c r="L216" i="15"/>
  <c r="X216" i="15"/>
  <c r="H241" i="15"/>
  <c r="M261" i="15"/>
  <c r="C97" i="16"/>
  <c r="C95" i="16" s="1"/>
  <c r="C217" i="18"/>
  <c r="K97" i="16"/>
  <c r="K95" i="16" s="1"/>
  <c r="K217" i="18"/>
  <c r="S97" i="16"/>
  <c r="S217" i="18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I128" i="11"/>
  <c r="Q128" i="11"/>
  <c r="Y128" i="11"/>
  <c r="I129" i="11"/>
  <c r="Q129" i="11"/>
  <c r="Y129" i="11"/>
  <c r="I130" i="11"/>
  <c r="Q130" i="11"/>
  <c r="Y130" i="11"/>
  <c r="I132" i="11"/>
  <c r="Q132" i="11"/>
  <c r="Y132" i="11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I181" i="14"/>
  <c r="Q181" i="14"/>
  <c r="Y181" i="14"/>
  <c r="I199" i="14"/>
  <c r="Q199" i="14"/>
  <c r="Y199" i="14"/>
  <c r="H34" i="15"/>
  <c r="P34" i="15"/>
  <c r="X34" i="15"/>
  <c r="F261" i="15"/>
  <c r="F216" i="15"/>
  <c r="N261" i="15"/>
  <c r="N216" i="15"/>
  <c r="V261" i="15"/>
  <c r="V216" i="15"/>
  <c r="Q199" i="15"/>
  <c r="S52" i="16"/>
  <c r="I101" i="16"/>
  <c r="I164" i="4" s="1"/>
  <c r="I91" i="16"/>
  <c r="F71" i="16"/>
  <c r="F90" i="16"/>
  <c r="N71" i="16"/>
  <c r="N90" i="16"/>
  <c r="V71" i="16"/>
  <c r="V90" i="16"/>
  <c r="X217" i="19"/>
  <c r="X80" i="16"/>
  <c r="H171" i="17"/>
  <c r="P171" i="17"/>
  <c r="X171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H226" i="17"/>
  <c r="H217" i="17" s="1"/>
  <c r="P226" i="17"/>
  <c r="P217" i="17" s="1"/>
  <c r="X226" i="17"/>
  <c r="X217" i="17" s="1"/>
  <c r="C166" i="18"/>
  <c r="C160" i="18" s="1"/>
  <c r="K166" i="18"/>
  <c r="K160" i="18" s="1"/>
  <c r="S166" i="18"/>
  <c r="S160" i="18" s="1"/>
  <c r="C171" i="18"/>
  <c r="K171" i="18"/>
  <c r="S171" i="18"/>
  <c r="C184" i="18"/>
  <c r="K184" i="18"/>
  <c r="S184" i="18"/>
  <c r="C190" i="18"/>
  <c r="K190" i="18"/>
  <c r="S190" i="18"/>
  <c r="C203" i="18"/>
  <c r="K203" i="18"/>
  <c r="S203" i="18"/>
  <c r="C209" i="18"/>
  <c r="K209" i="18"/>
  <c r="S209" i="18"/>
  <c r="C223" i="18"/>
  <c r="K223" i="18"/>
  <c r="S223" i="18"/>
  <c r="G229" i="19"/>
  <c r="G195" i="19"/>
  <c r="G192" i="19"/>
  <c r="G191" i="19"/>
  <c r="G190" i="19"/>
  <c r="G188" i="19"/>
  <c r="G187" i="19"/>
  <c r="G185" i="19"/>
  <c r="G178" i="19" s="1"/>
  <c r="G184" i="19"/>
  <c r="D235" i="19"/>
  <c r="D184" i="19"/>
  <c r="L235" i="19"/>
  <c r="L184" i="19"/>
  <c r="T235" i="19"/>
  <c r="C237" i="19"/>
  <c r="C190" i="19"/>
  <c r="K237" i="19"/>
  <c r="K190" i="19"/>
  <c r="S237" i="19"/>
  <c r="S190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L171" i="19"/>
  <c r="F92" i="16"/>
  <c r="N92" i="16"/>
  <c r="V92" i="16"/>
  <c r="F93" i="16"/>
  <c r="N93" i="16"/>
  <c r="V93" i="16"/>
  <c r="E5" i="17"/>
  <c r="M5" i="17"/>
  <c r="U5" i="17"/>
  <c r="I171" i="17"/>
  <c r="Q171" i="17"/>
  <c r="Y171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H5" i="18"/>
  <c r="P5" i="18"/>
  <c r="X5" i="18"/>
  <c r="D166" i="18"/>
  <c r="D160" i="18" s="1"/>
  <c r="L166" i="18"/>
  <c r="L160" i="18" s="1"/>
  <c r="T166" i="18"/>
  <c r="T160" i="18" s="1"/>
  <c r="D171" i="18"/>
  <c r="L171" i="18"/>
  <c r="T171" i="18"/>
  <c r="D184" i="18"/>
  <c r="L184" i="18"/>
  <c r="T184" i="18"/>
  <c r="D190" i="18"/>
  <c r="L190" i="18"/>
  <c r="T190" i="18"/>
  <c r="D203" i="18"/>
  <c r="L203" i="18"/>
  <c r="T203" i="18"/>
  <c r="D209" i="18"/>
  <c r="L209" i="18"/>
  <c r="T209" i="18"/>
  <c r="L5" i="19"/>
  <c r="T61" i="19"/>
  <c r="E235" i="19"/>
  <c r="E184" i="19"/>
  <c r="M235" i="19"/>
  <c r="M184" i="19"/>
  <c r="U235" i="19"/>
  <c r="U184" i="19"/>
  <c r="D237" i="19"/>
  <c r="D190" i="19"/>
  <c r="L237" i="19"/>
  <c r="L190" i="19"/>
  <c r="T237" i="19"/>
  <c r="T190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Y171" i="19"/>
  <c r="F5" i="17"/>
  <c r="N5" i="17"/>
  <c r="V5" i="17"/>
  <c r="B171" i="17"/>
  <c r="J171" i="17"/>
  <c r="R171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B226" i="17"/>
  <c r="B217" i="17" s="1"/>
  <c r="J226" i="17"/>
  <c r="J217" i="17" s="1"/>
  <c r="R226" i="17"/>
  <c r="R217" i="17" s="1"/>
  <c r="I5" i="18"/>
  <c r="Q5" i="18"/>
  <c r="Y5" i="18"/>
  <c r="E166" i="18"/>
  <c r="E160" i="18" s="1"/>
  <c r="M166" i="18"/>
  <c r="M160" i="18" s="1"/>
  <c r="U166" i="18"/>
  <c r="U160" i="18" s="1"/>
  <c r="E171" i="18"/>
  <c r="M171" i="18"/>
  <c r="U171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E223" i="18"/>
  <c r="M223" i="18"/>
  <c r="U223" i="18"/>
  <c r="U229" i="19"/>
  <c r="U195" i="19"/>
  <c r="U192" i="19"/>
  <c r="U191" i="19"/>
  <c r="U188" i="19"/>
  <c r="U187" i="19"/>
  <c r="U185" i="19"/>
  <c r="U183" i="19"/>
  <c r="F235" i="19"/>
  <c r="N235" i="19"/>
  <c r="V235" i="19"/>
  <c r="E237" i="19"/>
  <c r="E190" i="19"/>
  <c r="M237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F183" i="19"/>
  <c r="V184" i="19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F184" i="18"/>
  <c r="N184" i="18"/>
  <c r="V184" i="18"/>
  <c r="F190" i="18"/>
  <c r="N190" i="18"/>
  <c r="V190" i="18"/>
  <c r="F203" i="18"/>
  <c r="N203" i="18"/>
  <c r="V203" i="18"/>
  <c r="F209" i="18"/>
  <c r="N209" i="18"/>
  <c r="V209" i="18"/>
  <c r="G226" i="19"/>
  <c r="G5" i="19"/>
  <c r="O226" i="19"/>
  <c r="O5" i="19"/>
  <c r="W226" i="19"/>
  <c r="W5" i="19"/>
  <c r="L229" i="19"/>
  <c r="L195" i="19"/>
  <c r="L192" i="19"/>
  <c r="L191" i="19"/>
  <c r="L188" i="19"/>
  <c r="L187" i="19"/>
  <c r="L185" i="19"/>
  <c r="L183" i="19"/>
  <c r="V61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O171" i="19"/>
  <c r="D184" i="17"/>
  <c r="L184" i="17"/>
  <c r="T184" i="17"/>
  <c r="D203" i="17"/>
  <c r="L203" i="17"/>
  <c r="T203" i="17"/>
  <c r="D209" i="17"/>
  <c r="L209" i="17"/>
  <c r="T209" i="17"/>
  <c r="G184" i="18"/>
  <c r="O184" i="18"/>
  <c r="W184" i="18"/>
  <c r="G203" i="18"/>
  <c r="O203" i="18"/>
  <c r="W203" i="18"/>
  <c r="G209" i="18"/>
  <c r="O209" i="18"/>
  <c r="W209" i="18"/>
  <c r="Y5" i="19"/>
  <c r="H226" i="19"/>
  <c r="H171" i="19"/>
  <c r="P226" i="19"/>
  <c r="P171" i="19"/>
  <c r="X226" i="19"/>
  <c r="X171" i="19"/>
  <c r="M61" i="19"/>
  <c r="M190" i="19" s="1"/>
  <c r="W229" i="19"/>
  <c r="W195" i="19"/>
  <c r="W192" i="19"/>
  <c r="W191" i="19"/>
  <c r="W190" i="19"/>
  <c r="W188" i="19"/>
  <c r="W187" i="19"/>
  <c r="W185" i="19"/>
  <c r="W184" i="19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Q171" i="19"/>
  <c r="E203" i="17"/>
  <c r="M203" i="17"/>
  <c r="U203" i="17"/>
  <c r="H166" i="18"/>
  <c r="H160" i="18" s="1"/>
  <c r="P166" i="18"/>
  <c r="P160" i="18" s="1"/>
  <c r="X166" i="18"/>
  <c r="X160" i="18" s="1"/>
  <c r="H171" i="18"/>
  <c r="P171" i="18"/>
  <c r="X171" i="18"/>
  <c r="H203" i="18"/>
  <c r="P203" i="18"/>
  <c r="X203" i="18"/>
  <c r="H209" i="18"/>
  <c r="P209" i="18"/>
  <c r="X209" i="18"/>
  <c r="D229" i="19"/>
  <c r="D195" i="19"/>
  <c r="D192" i="19"/>
  <c r="D191" i="19"/>
  <c r="D188" i="19"/>
  <c r="D187" i="19"/>
  <c r="D185" i="19"/>
  <c r="D183" i="19"/>
  <c r="N229" i="19"/>
  <c r="N195" i="19"/>
  <c r="N192" i="19"/>
  <c r="N191" i="19"/>
  <c r="N190" i="19"/>
  <c r="N188" i="19"/>
  <c r="N187" i="19"/>
  <c r="N185" i="19"/>
  <c r="I235" i="19"/>
  <c r="I61" i="19"/>
  <c r="I184" i="19" s="1"/>
  <c r="Q235" i="19"/>
  <c r="Q61" i="19"/>
  <c r="Q190" i="19" s="1"/>
  <c r="Y235" i="19"/>
  <c r="Y61" i="19"/>
  <c r="Y184" i="19" s="1"/>
  <c r="H237" i="19"/>
  <c r="H61" i="19"/>
  <c r="H184" i="19" s="1"/>
  <c r="P237" i="19"/>
  <c r="P61" i="19"/>
  <c r="P184" i="19" s="1"/>
  <c r="X237" i="19"/>
  <c r="X61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F171" i="17"/>
  <c r="N171" i="17"/>
  <c r="V171" i="17"/>
  <c r="F190" i="17"/>
  <c r="N190" i="17"/>
  <c r="V190" i="17"/>
  <c r="F203" i="17"/>
  <c r="N203" i="17"/>
  <c r="V203" i="17"/>
  <c r="F209" i="17"/>
  <c r="N209" i="17"/>
  <c r="V209" i="17"/>
  <c r="I166" i="18"/>
  <c r="I160" i="18" s="1"/>
  <c r="Q166" i="18"/>
  <c r="Q160" i="18" s="1"/>
  <c r="Y166" i="18"/>
  <c r="Y160" i="18" s="1"/>
  <c r="I171" i="18"/>
  <c r="Q171" i="18"/>
  <c r="Y171" i="18"/>
  <c r="I190" i="18"/>
  <c r="Q190" i="18"/>
  <c r="Y190" i="18"/>
  <c r="I203" i="18"/>
  <c r="Q203" i="18"/>
  <c r="Y203" i="18"/>
  <c r="I209" i="18"/>
  <c r="Q209" i="18"/>
  <c r="Y209" i="18"/>
  <c r="B226" i="19"/>
  <c r="B171" i="19"/>
  <c r="J226" i="19"/>
  <c r="J171" i="19"/>
  <c r="R226" i="19"/>
  <c r="R171" i="19"/>
  <c r="E229" i="19"/>
  <c r="E195" i="19"/>
  <c r="E192" i="19"/>
  <c r="E191" i="19"/>
  <c r="E188" i="19"/>
  <c r="E187" i="19"/>
  <c r="E185" i="19"/>
  <c r="E183" i="19"/>
  <c r="O229" i="19"/>
  <c r="O195" i="19"/>
  <c r="O192" i="19"/>
  <c r="O191" i="19"/>
  <c r="O190" i="19"/>
  <c r="O188" i="19"/>
  <c r="O187" i="19"/>
  <c r="O185" i="19"/>
  <c r="O184" i="19"/>
  <c r="B235" i="19"/>
  <c r="B184" i="19"/>
  <c r="J235" i="19"/>
  <c r="J184" i="19"/>
  <c r="R235" i="19"/>
  <c r="R184" i="19"/>
  <c r="I237" i="19"/>
  <c r="I190" i="19"/>
  <c r="Q237" i="19"/>
  <c r="Y237" i="19"/>
  <c r="Y190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G171" i="19"/>
  <c r="G171" i="17"/>
  <c r="O171" i="17"/>
  <c r="W171" i="17"/>
  <c r="G190" i="17"/>
  <c r="O190" i="17"/>
  <c r="W190" i="17"/>
  <c r="G209" i="17"/>
  <c r="O209" i="17"/>
  <c r="W209" i="17"/>
  <c r="B166" i="18"/>
  <c r="B160" i="18" s="1"/>
  <c r="J166" i="18"/>
  <c r="J160" i="18" s="1"/>
  <c r="R166" i="18"/>
  <c r="R160" i="18" s="1"/>
  <c r="B171" i="18"/>
  <c r="J171" i="18"/>
  <c r="R171" i="18"/>
  <c r="B184" i="18"/>
  <c r="J184" i="18"/>
  <c r="R184" i="18"/>
  <c r="B190" i="18"/>
  <c r="J190" i="18"/>
  <c r="R190" i="18"/>
  <c r="B209" i="18"/>
  <c r="J209" i="18"/>
  <c r="R209" i="18"/>
  <c r="C226" i="19"/>
  <c r="C171" i="19"/>
  <c r="K226" i="19"/>
  <c r="K171" i="19"/>
  <c r="S226" i="19"/>
  <c r="S171" i="19"/>
  <c r="F229" i="19"/>
  <c r="F195" i="19"/>
  <c r="F192" i="19"/>
  <c r="F191" i="19"/>
  <c r="F190" i="19"/>
  <c r="F188" i="19"/>
  <c r="F187" i="19"/>
  <c r="R229" i="19"/>
  <c r="R195" i="19"/>
  <c r="R192" i="19"/>
  <c r="R191" i="19"/>
  <c r="R188" i="19"/>
  <c r="R187" i="19"/>
  <c r="R185" i="19"/>
  <c r="R183" i="19"/>
  <c r="C235" i="19"/>
  <c r="C184" i="19"/>
  <c r="K235" i="19"/>
  <c r="K184" i="19"/>
  <c r="S235" i="19"/>
  <c r="S184" i="19"/>
  <c r="B237" i="19"/>
  <c r="B190" i="19"/>
  <c r="J237" i="19"/>
  <c r="J190" i="19"/>
  <c r="R237" i="19"/>
  <c r="R190" i="19"/>
  <c r="D246" i="19"/>
  <c r="D203" i="19"/>
  <c r="L246" i="19"/>
  <c r="L203" i="19"/>
  <c r="T246" i="19"/>
  <c r="T203" i="19"/>
  <c r="C248" i="19"/>
  <c r="C209" i="19"/>
  <c r="K248" i="19"/>
  <c r="K209" i="19"/>
  <c r="S248" i="19"/>
  <c r="S209" i="19"/>
  <c r="I171" i="19"/>
  <c r="W183" i="19"/>
  <c r="W178" i="19" s="1"/>
  <c r="M132" i="21"/>
  <c r="B69" i="20"/>
  <c r="J69" i="20"/>
  <c r="R69" i="20"/>
  <c r="B70" i="20"/>
  <c r="J70" i="20"/>
  <c r="R70" i="20"/>
  <c r="B71" i="20"/>
  <c r="J71" i="20"/>
  <c r="R71" i="20"/>
  <c r="L79" i="20"/>
  <c r="L170" i="4" s="1"/>
  <c r="V79" i="20"/>
  <c r="V170" i="4" s="1"/>
  <c r="N192" i="21"/>
  <c r="N183" i="21" s="1"/>
  <c r="N141" i="21"/>
  <c r="N132" i="21" s="1"/>
  <c r="V192" i="21"/>
  <c r="V183" i="21" s="1"/>
  <c r="V141" i="21"/>
  <c r="V132" i="21" s="1"/>
  <c r="I201" i="21"/>
  <c r="I153" i="21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171" i="21"/>
  <c r="J211" i="21"/>
  <c r="J171" i="21"/>
  <c r="R211" i="21"/>
  <c r="R171" i="21"/>
  <c r="D213" i="21"/>
  <c r="D175" i="21"/>
  <c r="L213" i="21"/>
  <c r="L175" i="21"/>
  <c r="T213" i="21"/>
  <c r="T175" i="21"/>
  <c r="C141" i="21"/>
  <c r="C132" i="21" s="1"/>
  <c r="M141" i="21"/>
  <c r="E179" i="23"/>
  <c r="E176" i="23"/>
  <c r="E172" i="23"/>
  <c r="E170" i="23"/>
  <c r="C69" i="20"/>
  <c r="K69" i="20"/>
  <c r="S69" i="20"/>
  <c r="C70" i="20"/>
  <c r="K70" i="20"/>
  <c r="S70" i="20"/>
  <c r="C71" i="20"/>
  <c r="K71" i="20"/>
  <c r="S71" i="20"/>
  <c r="W79" i="20"/>
  <c r="W170" i="4" s="1"/>
  <c r="B201" i="21"/>
  <c r="B153" i="21"/>
  <c r="J201" i="21"/>
  <c r="J153" i="21"/>
  <c r="R201" i="21"/>
  <c r="R153" i="21"/>
  <c r="B202" i="21"/>
  <c r="B157" i="21"/>
  <c r="J202" i="21"/>
  <c r="J157" i="21"/>
  <c r="R202" i="21"/>
  <c r="R157" i="21"/>
  <c r="B203" i="21"/>
  <c r="B160" i="21"/>
  <c r="J203" i="21"/>
  <c r="J160" i="21"/>
  <c r="R203" i="21"/>
  <c r="R160" i="21"/>
  <c r="C211" i="21"/>
  <c r="C171" i="21"/>
  <c r="K211" i="21"/>
  <c r="K171" i="21"/>
  <c r="S211" i="21"/>
  <c r="S171" i="21"/>
  <c r="E213" i="21"/>
  <c r="E205" i="21" s="1"/>
  <c r="E175" i="21"/>
  <c r="M213" i="21"/>
  <c r="M205" i="21" s="1"/>
  <c r="M175" i="21"/>
  <c r="U213" i="21"/>
  <c r="U205" i="21" s="1"/>
  <c r="U175" i="21"/>
  <c r="D141" i="21"/>
  <c r="D132" i="21" s="1"/>
  <c r="O141" i="21"/>
  <c r="O132" i="21" s="1"/>
  <c r="D69" i="20"/>
  <c r="L69" i="20"/>
  <c r="T69" i="20"/>
  <c r="D70" i="20"/>
  <c r="L70" i="20"/>
  <c r="T70" i="20"/>
  <c r="D71" i="20"/>
  <c r="T71" i="20"/>
  <c r="N79" i="20"/>
  <c r="N170" i="4" s="1"/>
  <c r="H192" i="21"/>
  <c r="H183" i="21" s="1"/>
  <c r="H141" i="21"/>
  <c r="H132" i="21" s="1"/>
  <c r="P192" i="21"/>
  <c r="P183" i="21" s="1"/>
  <c r="P141" i="21"/>
  <c r="P132" i="21" s="1"/>
  <c r="X192" i="21"/>
  <c r="X183" i="21" s="1"/>
  <c r="X141" i="21"/>
  <c r="X132" i="21" s="1"/>
  <c r="C201" i="21"/>
  <c r="C153" i="21"/>
  <c r="K201" i="21"/>
  <c r="K153" i="21"/>
  <c r="S201" i="21"/>
  <c r="S153" i="21"/>
  <c r="C202" i="21"/>
  <c r="C157" i="21"/>
  <c r="K202" i="21"/>
  <c r="K157" i="21"/>
  <c r="S202" i="21"/>
  <c r="S157" i="21"/>
  <c r="C203" i="21"/>
  <c r="C160" i="21"/>
  <c r="K203" i="21"/>
  <c r="K160" i="21"/>
  <c r="S203" i="21"/>
  <c r="S160" i="21"/>
  <c r="D211" i="21"/>
  <c r="D171" i="21"/>
  <c r="L211" i="21"/>
  <c r="L171" i="21"/>
  <c r="T211" i="21"/>
  <c r="T205" i="21" s="1"/>
  <c r="T171" i="21"/>
  <c r="F213" i="21"/>
  <c r="F205" i="21" s="1"/>
  <c r="F175" i="21"/>
  <c r="N213" i="21"/>
  <c r="N205" i="21" s="1"/>
  <c r="N175" i="21"/>
  <c r="V213" i="21"/>
  <c r="V205" i="21" s="1"/>
  <c r="V175" i="21"/>
  <c r="E141" i="21"/>
  <c r="E132" i="21" s="1"/>
  <c r="K192" i="22"/>
  <c r="S192" i="22"/>
  <c r="F201" i="22"/>
  <c r="N201" i="22"/>
  <c r="V201" i="22"/>
  <c r="F202" i="22"/>
  <c r="N202" i="22"/>
  <c r="V202" i="22"/>
  <c r="F203" i="22"/>
  <c r="N203" i="22"/>
  <c r="V203" i="22"/>
  <c r="W211" i="22"/>
  <c r="I213" i="22"/>
  <c r="Q213" i="22"/>
  <c r="E69" i="20"/>
  <c r="M69" i="20"/>
  <c r="U69" i="20"/>
  <c r="E70" i="20"/>
  <c r="M70" i="20"/>
  <c r="U70" i="20"/>
  <c r="E71" i="20"/>
  <c r="U71" i="20"/>
  <c r="O79" i="20"/>
  <c r="O170" i="4" s="1"/>
  <c r="S141" i="21"/>
  <c r="S132" i="21" s="1"/>
  <c r="G201" i="22"/>
  <c r="O201" i="22"/>
  <c r="W201" i="22"/>
  <c r="G202" i="22"/>
  <c r="O202" i="22"/>
  <c r="W202" i="22"/>
  <c r="G203" i="22"/>
  <c r="O203" i="22"/>
  <c r="W203" i="22"/>
  <c r="H211" i="22"/>
  <c r="R213" i="22"/>
  <c r="F69" i="20"/>
  <c r="N69" i="20"/>
  <c r="V69" i="20"/>
  <c r="F70" i="20"/>
  <c r="N70" i="20"/>
  <c r="V70" i="20"/>
  <c r="F71" i="20"/>
  <c r="T141" i="21"/>
  <c r="T132" i="21" s="1"/>
  <c r="H201" i="22"/>
  <c r="P201" i="22"/>
  <c r="X201" i="22"/>
  <c r="P202" i="22"/>
  <c r="X202" i="22"/>
  <c r="H203" i="22"/>
  <c r="X203" i="22"/>
  <c r="I211" i="22"/>
  <c r="S213" i="22"/>
  <c r="G209" i="19"/>
  <c r="O209" i="19"/>
  <c r="W209" i="19"/>
  <c r="G69" i="20"/>
  <c r="O69" i="20"/>
  <c r="W69" i="20"/>
  <c r="G70" i="20"/>
  <c r="O70" i="20"/>
  <c r="W70" i="20"/>
  <c r="G71" i="20"/>
  <c r="F201" i="21"/>
  <c r="F153" i="21"/>
  <c r="N201" i="21"/>
  <c r="N194" i="21" s="1"/>
  <c r="N153" i="21"/>
  <c r="V201" i="21"/>
  <c r="V153" i="21"/>
  <c r="F202" i="21"/>
  <c r="F157" i="21"/>
  <c r="N202" i="21"/>
  <c r="N157" i="21"/>
  <c r="V202" i="21"/>
  <c r="V157" i="21"/>
  <c r="F203" i="21"/>
  <c r="F160" i="21"/>
  <c r="N203" i="21"/>
  <c r="N160" i="21"/>
  <c r="V203" i="21"/>
  <c r="V160" i="21"/>
  <c r="G211" i="21"/>
  <c r="G205" i="21" s="1"/>
  <c r="G171" i="21"/>
  <c r="O211" i="21"/>
  <c r="O205" i="21" s="1"/>
  <c r="O171" i="21"/>
  <c r="W211" i="21"/>
  <c r="W205" i="21" s="1"/>
  <c r="W171" i="21"/>
  <c r="I213" i="21"/>
  <c r="I175" i="21"/>
  <c r="Q213" i="21"/>
  <c r="Q175" i="21"/>
  <c r="Y213" i="21"/>
  <c r="Y175" i="21"/>
  <c r="U141" i="21"/>
  <c r="U132" i="21" s="1"/>
  <c r="X184" i="19"/>
  <c r="H203" i="19"/>
  <c r="P203" i="19"/>
  <c r="X203" i="19"/>
  <c r="H209" i="19"/>
  <c r="P209" i="19"/>
  <c r="X209" i="19"/>
  <c r="H69" i="20"/>
  <c r="P69" i="20"/>
  <c r="X69" i="20"/>
  <c r="H70" i="20"/>
  <c r="P70" i="20"/>
  <c r="X70" i="20"/>
  <c r="H71" i="20"/>
  <c r="G201" i="21"/>
  <c r="G153" i="21"/>
  <c r="O201" i="21"/>
  <c r="O153" i="21"/>
  <c r="W201" i="21"/>
  <c r="W153" i="21"/>
  <c r="G202" i="21"/>
  <c r="G157" i="21"/>
  <c r="O202" i="21"/>
  <c r="O157" i="21"/>
  <c r="W202" i="21"/>
  <c r="W157" i="21"/>
  <c r="G203" i="21"/>
  <c r="G160" i="21"/>
  <c r="O203" i="21"/>
  <c r="O160" i="21"/>
  <c r="W203" i="21"/>
  <c r="W160" i="21"/>
  <c r="H211" i="21"/>
  <c r="H205" i="21" s="1"/>
  <c r="H171" i="21"/>
  <c r="P211" i="21"/>
  <c r="P205" i="21" s="1"/>
  <c r="P171" i="21"/>
  <c r="X211" i="21"/>
  <c r="X205" i="21" s="1"/>
  <c r="X171" i="21"/>
  <c r="B213" i="21"/>
  <c r="B175" i="21"/>
  <c r="J213" i="21"/>
  <c r="J175" i="21"/>
  <c r="R213" i="21"/>
  <c r="R175" i="21"/>
  <c r="K141" i="21"/>
  <c r="K132" i="21" s="1"/>
  <c r="G192" i="22"/>
  <c r="O192" i="22"/>
  <c r="I203" i="19"/>
  <c r="Q203" i="19"/>
  <c r="Y203" i="19"/>
  <c r="I69" i="20"/>
  <c r="Q69" i="20"/>
  <c r="Y69" i="20"/>
  <c r="I70" i="20"/>
  <c r="Q70" i="20"/>
  <c r="Y70" i="20"/>
  <c r="I71" i="20"/>
  <c r="H201" i="21"/>
  <c r="H194" i="21" s="1"/>
  <c r="H153" i="21"/>
  <c r="P201" i="21"/>
  <c r="P153" i="21"/>
  <c r="X201" i="21"/>
  <c r="X153" i="21"/>
  <c r="H202" i="21"/>
  <c r="H157" i="21"/>
  <c r="P202" i="21"/>
  <c r="P157" i="21"/>
  <c r="X202" i="21"/>
  <c r="X157" i="21"/>
  <c r="H203" i="21"/>
  <c r="H160" i="21"/>
  <c r="P203" i="21"/>
  <c r="P160" i="21"/>
  <c r="X203" i="21"/>
  <c r="X160" i="21"/>
  <c r="I211" i="21"/>
  <c r="I171" i="21"/>
  <c r="Q211" i="21"/>
  <c r="Q171" i="21"/>
  <c r="Y211" i="21"/>
  <c r="Y171" i="21"/>
  <c r="C213" i="21"/>
  <c r="C175" i="21"/>
  <c r="K213" i="21"/>
  <c r="K175" i="21"/>
  <c r="S213" i="21"/>
  <c r="S175" i="21"/>
  <c r="L141" i="21"/>
  <c r="L132" i="21" s="1"/>
  <c r="H192" i="22"/>
  <c r="P192" i="22"/>
  <c r="C201" i="22"/>
  <c r="K201" i="22"/>
  <c r="S201" i="22"/>
  <c r="C202" i="22"/>
  <c r="K202" i="22"/>
  <c r="S202" i="22"/>
  <c r="C203" i="22"/>
  <c r="K203" i="22"/>
  <c r="S203" i="22"/>
  <c r="F213" i="22"/>
  <c r="D163" i="23"/>
  <c r="D161" i="23"/>
  <c r="D158" i="23"/>
  <c r="D155" i="23"/>
  <c r="D154" i="23"/>
  <c r="D151" i="23"/>
  <c r="H175" i="21"/>
  <c r="P175" i="21"/>
  <c r="X175" i="21"/>
  <c r="E213" i="22"/>
  <c r="E175" i="22"/>
  <c r="M213" i="22"/>
  <c r="M175" i="22"/>
  <c r="U213" i="22"/>
  <c r="U175" i="22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H171" i="22"/>
  <c r="R171" i="22"/>
  <c r="F175" i="22"/>
  <c r="P175" i="22"/>
  <c r="B192" i="22"/>
  <c r="X192" i="22"/>
  <c r="H202" i="22"/>
  <c r="R202" i="22"/>
  <c r="P203" i="22"/>
  <c r="B211" i="22"/>
  <c r="N211" i="22"/>
  <c r="X211" i="22"/>
  <c r="J213" i="22"/>
  <c r="V213" i="22"/>
  <c r="E144" i="23"/>
  <c r="E143" i="23"/>
  <c r="E139" i="23"/>
  <c r="E137" i="23"/>
  <c r="E140" i="23"/>
  <c r="M144" i="23"/>
  <c r="M143" i="23"/>
  <c r="M140" i="23"/>
  <c r="M139" i="23"/>
  <c r="M137" i="23"/>
  <c r="U144" i="23"/>
  <c r="U143" i="23"/>
  <c r="U140" i="23"/>
  <c r="U139" i="23"/>
  <c r="U137" i="23"/>
  <c r="E192" i="23"/>
  <c r="E183" i="23" s="1"/>
  <c r="E141" i="23"/>
  <c r="M192" i="23"/>
  <c r="M183" i="23" s="1"/>
  <c r="M141" i="23"/>
  <c r="U192" i="23"/>
  <c r="U183" i="23" s="1"/>
  <c r="U141" i="23"/>
  <c r="B154" i="23"/>
  <c r="B158" i="23"/>
  <c r="B163" i="23"/>
  <c r="B151" i="23"/>
  <c r="B161" i="23"/>
  <c r="B155" i="23"/>
  <c r="N160" i="23"/>
  <c r="N154" i="23"/>
  <c r="N158" i="23"/>
  <c r="N153" i="23"/>
  <c r="N163" i="23"/>
  <c r="N157" i="23"/>
  <c r="N151" i="23"/>
  <c r="N161" i="23"/>
  <c r="N155" i="23"/>
  <c r="D179" i="23"/>
  <c r="D176" i="23"/>
  <c r="D172" i="23"/>
  <c r="D170" i="23"/>
  <c r="D165" i="23" s="1"/>
  <c r="V179" i="23"/>
  <c r="V176" i="23"/>
  <c r="V170" i="23"/>
  <c r="V172" i="23"/>
  <c r="H205" i="23"/>
  <c r="I141" i="21"/>
  <c r="I132" i="21" s="1"/>
  <c r="Q141" i="21"/>
  <c r="Q132" i="21" s="1"/>
  <c r="Y141" i="21"/>
  <c r="Y132" i="21" s="1"/>
  <c r="D211" i="22"/>
  <c r="D171" i="22"/>
  <c r="L211" i="22"/>
  <c r="L171" i="22"/>
  <c r="T211" i="22"/>
  <c r="T171" i="22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I171" i="22"/>
  <c r="S171" i="22"/>
  <c r="G175" i="22"/>
  <c r="Q175" i="22"/>
  <c r="C192" i="22"/>
  <c r="Y192" i="22"/>
  <c r="I202" i="22"/>
  <c r="Q203" i="22"/>
  <c r="C211" i="22"/>
  <c r="O211" i="22"/>
  <c r="Y211" i="22"/>
  <c r="K213" i="22"/>
  <c r="W213" i="22"/>
  <c r="F143" i="23"/>
  <c r="F139" i="23"/>
  <c r="F137" i="23"/>
  <c r="F140" i="23"/>
  <c r="F144" i="23"/>
  <c r="N144" i="23"/>
  <c r="N143" i="23"/>
  <c r="N139" i="23"/>
  <c r="N137" i="23"/>
  <c r="N140" i="23"/>
  <c r="V139" i="23"/>
  <c r="V137" i="23"/>
  <c r="V143" i="23"/>
  <c r="B153" i="23"/>
  <c r="B201" i="23"/>
  <c r="J201" i="23"/>
  <c r="J153" i="23"/>
  <c r="R201" i="23"/>
  <c r="R153" i="23"/>
  <c r="B202" i="23"/>
  <c r="B157" i="23"/>
  <c r="J202" i="23"/>
  <c r="J157" i="23"/>
  <c r="R202" i="23"/>
  <c r="R157" i="23"/>
  <c r="B160" i="23"/>
  <c r="B203" i="23"/>
  <c r="J160" i="23"/>
  <c r="J203" i="23"/>
  <c r="R160" i="23"/>
  <c r="R203" i="23"/>
  <c r="I211" i="23"/>
  <c r="I205" i="23" s="1"/>
  <c r="I171" i="23"/>
  <c r="I99" i="23"/>
  <c r="Q211" i="23"/>
  <c r="Q205" i="23" s="1"/>
  <c r="Q99" i="23"/>
  <c r="Y211" i="23"/>
  <c r="Y205" i="23" s="1"/>
  <c r="Y99" i="23"/>
  <c r="C175" i="23"/>
  <c r="C213" i="23"/>
  <c r="K175" i="23"/>
  <c r="K213" i="23"/>
  <c r="S213" i="23"/>
  <c r="G183" i="23"/>
  <c r="D201" i="22"/>
  <c r="L201" i="22"/>
  <c r="T201" i="22"/>
  <c r="D202" i="22"/>
  <c r="L202" i="22"/>
  <c r="T202" i="22"/>
  <c r="D203" i="22"/>
  <c r="L203" i="22"/>
  <c r="T203" i="22"/>
  <c r="E211" i="22"/>
  <c r="E171" i="22"/>
  <c r="M211" i="22"/>
  <c r="M171" i="22"/>
  <c r="U211" i="22"/>
  <c r="U171" i="22"/>
  <c r="H141" i="22"/>
  <c r="H132" i="22" s="1"/>
  <c r="P141" i="22"/>
  <c r="P132" i="22" s="1"/>
  <c r="H153" i="22"/>
  <c r="P153" i="22"/>
  <c r="X153" i="22"/>
  <c r="P157" i="22"/>
  <c r="X157" i="22"/>
  <c r="H160" i="22"/>
  <c r="X160" i="22"/>
  <c r="J171" i="22"/>
  <c r="V171" i="22"/>
  <c r="H175" i="22"/>
  <c r="R175" i="22"/>
  <c r="J202" i="22"/>
  <c r="R203" i="22"/>
  <c r="F211" i="22"/>
  <c r="P211" i="22"/>
  <c r="B213" i="22"/>
  <c r="N213" i="22"/>
  <c r="X213" i="22"/>
  <c r="G139" i="23"/>
  <c r="G137" i="23"/>
  <c r="G140" i="23"/>
  <c r="G144" i="23"/>
  <c r="G143" i="23"/>
  <c r="O143" i="23"/>
  <c r="O139" i="23"/>
  <c r="O137" i="23"/>
  <c r="O140" i="23"/>
  <c r="O144" i="23"/>
  <c r="W144" i="23"/>
  <c r="W139" i="23"/>
  <c r="W137" i="23"/>
  <c r="W143" i="23"/>
  <c r="W140" i="23"/>
  <c r="G141" i="23"/>
  <c r="G192" i="23"/>
  <c r="O192" i="23"/>
  <c r="O183" i="23" s="1"/>
  <c r="O141" i="23"/>
  <c r="W192" i="23"/>
  <c r="W183" i="23" s="1"/>
  <c r="W141" i="23"/>
  <c r="E163" i="23"/>
  <c r="E161" i="23"/>
  <c r="E158" i="23"/>
  <c r="E155" i="23"/>
  <c r="E154" i="23"/>
  <c r="E151" i="23"/>
  <c r="R163" i="23"/>
  <c r="R151" i="23"/>
  <c r="R161" i="23"/>
  <c r="R155" i="23"/>
  <c r="R154" i="23"/>
  <c r="R158" i="23"/>
  <c r="C48" i="23"/>
  <c r="C157" i="23" s="1"/>
  <c r="C201" i="23"/>
  <c r="K153" i="23"/>
  <c r="K48" i="23"/>
  <c r="K157" i="23" s="1"/>
  <c r="K201" i="23"/>
  <c r="K194" i="23" s="1"/>
  <c r="S201" i="23"/>
  <c r="S48" i="23"/>
  <c r="S160" i="23" s="1"/>
  <c r="C202" i="23"/>
  <c r="K202" i="23"/>
  <c r="S202" i="23"/>
  <c r="S157" i="23"/>
  <c r="C203" i="23"/>
  <c r="K203" i="23"/>
  <c r="S203" i="23"/>
  <c r="F172" i="23"/>
  <c r="F179" i="23"/>
  <c r="F176" i="23"/>
  <c r="F170" i="23"/>
  <c r="F165" i="23" s="1"/>
  <c r="E201" i="22"/>
  <c r="M201" i="22"/>
  <c r="U201" i="22"/>
  <c r="E202" i="22"/>
  <c r="M202" i="22"/>
  <c r="U202" i="22"/>
  <c r="E203" i="22"/>
  <c r="M203" i="22"/>
  <c r="U203" i="22"/>
  <c r="I141" i="22"/>
  <c r="I132" i="22" s="1"/>
  <c r="Q141" i="22"/>
  <c r="Q132" i="22" s="1"/>
  <c r="I153" i="22"/>
  <c r="Q153" i="22"/>
  <c r="Y153" i="22"/>
  <c r="Q157" i="22"/>
  <c r="Y157" i="22"/>
  <c r="I160" i="22"/>
  <c r="Y160" i="22"/>
  <c r="K171" i="22"/>
  <c r="W171" i="22"/>
  <c r="I175" i="22"/>
  <c r="S175" i="22"/>
  <c r="G211" i="22"/>
  <c r="Q211" i="22"/>
  <c r="C213" i="22"/>
  <c r="O213" i="22"/>
  <c r="Y213" i="22"/>
  <c r="H139" i="23"/>
  <c r="H137" i="23"/>
  <c r="H140" i="23"/>
  <c r="H144" i="23"/>
  <c r="H143" i="23"/>
  <c r="P143" i="23"/>
  <c r="P139" i="23"/>
  <c r="P137" i="23"/>
  <c r="P140" i="23"/>
  <c r="P144" i="23"/>
  <c r="X144" i="23"/>
  <c r="X139" i="23"/>
  <c r="X137" i="23"/>
  <c r="X143" i="23"/>
  <c r="X140" i="23"/>
  <c r="H141" i="23"/>
  <c r="H192" i="23"/>
  <c r="H183" i="23" s="1"/>
  <c r="P192" i="23"/>
  <c r="P183" i="23" s="1"/>
  <c r="P141" i="23"/>
  <c r="X192" i="23"/>
  <c r="X183" i="23" s="1"/>
  <c r="X141" i="23"/>
  <c r="F158" i="23"/>
  <c r="F153" i="23"/>
  <c r="F163" i="23"/>
  <c r="F157" i="23"/>
  <c r="F151" i="23"/>
  <c r="F161" i="23"/>
  <c r="F155" i="23"/>
  <c r="F154" i="23"/>
  <c r="T163" i="23"/>
  <c r="T161" i="23"/>
  <c r="T158" i="23"/>
  <c r="T155" i="23"/>
  <c r="T154" i="23"/>
  <c r="T151" i="23"/>
  <c r="D201" i="23"/>
  <c r="D153" i="23"/>
  <c r="L201" i="23"/>
  <c r="L194" i="23" s="1"/>
  <c r="L153" i="23"/>
  <c r="T201" i="23"/>
  <c r="T194" i="23" s="1"/>
  <c r="T153" i="23"/>
  <c r="D202" i="23"/>
  <c r="D157" i="23"/>
  <c r="L202" i="23"/>
  <c r="L157" i="23"/>
  <c r="T202" i="23"/>
  <c r="T157" i="23"/>
  <c r="D203" i="23"/>
  <c r="D160" i="23"/>
  <c r="L203" i="23"/>
  <c r="L160" i="23"/>
  <c r="T203" i="23"/>
  <c r="T160" i="23"/>
  <c r="J179" i="23"/>
  <c r="J176" i="23"/>
  <c r="J170" i="23"/>
  <c r="J165" i="23" s="1"/>
  <c r="J175" i="23"/>
  <c r="J172" i="23"/>
  <c r="C172" i="23"/>
  <c r="C179" i="23"/>
  <c r="C176" i="23"/>
  <c r="C170" i="23"/>
  <c r="C165" i="23" s="1"/>
  <c r="K176" i="23"/>
  <c r="K170" i="23"/>
  <c r="K172" i="23"/>
  <c r="K179" i="23"/>
  <c r="S132" i="23"/>
  <c r="I183" i="23"/>
  <c r="F194" i="23"/>
  <c r="N194" i="23"/>
  <c r="J141" i="22"/>
  <c r="J132" i="22" s="1"/>
  <c r="R141" i="22"/>
  <c r="R132" i="22" s="1"/>
  <c r="B157" i="22"/>
  <c r="B160" i="22"/>
  <c r="J160" i="22"/>
  <c r="I139" i="23"/>
  <c r="I137" i="23"/>
  <c r="I140" i="23"/>
  <c r="I144" i="23"/>
  <c r="I143" i="23"/>
  <c r="Q139" i="23"/>
  <c r="Q137" i="23"/>
  <c r="Q140" i="23"/>
  <c r="Q144" i="23"/>
  <c r="Q143" i="23"/>
  <c r="Y139" i="23"/>
  <c r="Y137" i="23"/>
  <c r="Y143" i="23"/>
  <c r="Y140" i="23"/>
  <c r="Y144" i="23"/>
  <c r="I192" i="23"/>
  <c r="I141" i="23"/>
  <c r="Q141" i="23"/>
  <c r="Q192" i="23"/>
  <c r="Q183" i="23" s="1"/>
  <c r="Y192" i="23"/>
  <c r="Y183" i="23" s="1"/>
  <c r="Y141" i="23"/>
  <c r="U163" i="23"/>
  <c r="U161" i="23"/>
  <c r="U158" i="23"/>
  <c r="U155" i="23"/>
  <c r="U154" i="23"/>
  <c r="U151" i="23"/>
  <c r="F175" i="23"/>
  <c r="N175" i="23"/>
  <c r="O194" i="23"/>
  <c r="E171" i="21"/>
  <c r="M171" i="21"/>
  <c r="U171" i="21"/>
  <c r="D192" i="22"/>
  <c r="L192" i="22"/>
  <c r="T192" i="22"/>
  <c r="K141" i="22"/>
  <c r="K132" i="22" s="1"/>
  <c r="S141" i="22"/>
  <c r="S132" i="22" s="1"/>
  <c r="B144" i="23"/>
  <c r="B143" i="23"/>
  <c r="B140" i="23"/>
  <c r="B139" i="23"/>
  <c r="B137" i="23"/>
  <c r="J140" i="23"/>
  <c r="J144" i="23"/>
  <c r="J143" i="23"/>
  <c r="J139" i="23"/>
  <c r="J137" i="23"/>
  <c r="J132" i="23" s="1"/>
  <c r="R140" i="23"/>
  <c r="R144" i="23"/>
  <c r="R143" i="23"/>
  <c r="R139" i="23"/>
  <c r="R137" i="23"/>
  <c r="B192" i="23"/>
  <c r="B183" i="23" s="1"/>
  <c r="B141" i="23"/>
  <c r="J192" i="23"/>
  <c r="J183" i="23" s="1"/>
  <c r="J141" i="23"/>
  <c r="R141" i="23"/>
  <c r="R192" i="23"/>
  <c r="R183" i="23" s="1"/>
  <c r="J161" i="23"/>
  <c r="J155" i="23"/>
  <c r="J154" i="23"/>
  <c r="J158" i="23"/>
  <c r="J163" i="23"/>
  <c r="J151" i="23"/>
  <c r="V161" i="23"/>
  <c r="V155" i="23"/>
  <c r="V160" i="23"/>
  <c r="V154" i="23"/>
  <c r="V158" i="23"/>
  <c r="V153" i="23"/>
  <c r="V163" i="23"/>
  <c r="V151" i="23"/>
  <c r="N176" i="23"/>
  <c r="N170" i="23"/>
  <c r="N172" i="23"/>
  <c r="N179" i="23"/>
  <c r="E211" i="23"/>
  <c r="E171" i="23"/>
  <c r="M211" i="23"/>
  <c r="M99" i="23"/>
  <c r="M171" i="23" s="1"/>
  <c r="U211" i="23"/>
  <c r="U99" i="23"/>
  <c r="U175" i="23" s="1"/>
  <c r="G99" i="23"/>
  <c r="G213" i="23"/>
  <c r="G205" i="23" s="1"/>
  <c r="G175" i="23"/>
  <c r="O172" i="23"/>
  <c r="O179" i="23"/>
  <c r="O171" i="23"/>
  <c r="O176" i="23"/>
  <c r="O170" i="23"/>
  <c r="O165" i="23" s="1"/>
  <c r="W176" i="23"/>
  <c r="W170" i="23"/>
  <c r="W172" i="23"/>
  <c r="W179" i="23"/>
  <c r="K205" i="23"/>
  <c r="S205" i="23"/>
  <c r="F171" i="21"/>
  <c r="N171" i="21"/>
  <c r="V171" i="21"/>
  <c r="E192" i="22"/>
  <c r="M192" i="22"/>
  <c r="U192" i="22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L163" i="23"/>
  <c r="L161" i="23"/>
  <c r="L158" i="23"/>
  <c r="L155" i="23"/>
  <c r="L154" i="23"/>
  <c r="L151" i="23"/>
  <c r="L146" i="23" s="1"/>
  <c r="R172" i="23"/>
  <c r="R179" i="23"/>
  <c r="R176" i="23"/>
  <c r="R170" i="23"/>
  <c r="P175" i="23"/>
  <c r="G175" i="21"/>
  <c r="O175" i="21"/>
  <c r="W175" i="21"/>
  <c r="D213" i="22"/>
  <c r="D175" i="22"/>
  <c r="L213" i="22"/>
  <c r="L175" i="22"/>
  <c r="T213" i="22"/>
  <c r="T175" i="22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M163" i="23"/>
  <c r="M161" i="23"/>
  <c r="M158" i="23"/>
  <c r="M155" i="23"/>
  <c r="M154" i="23"/>
  <c r="M151" i="23"/>
  <c r="H201" i="23"/>
  <c r="H48" i="23"/>
  <c r="H157" i="23" s="1"/>
  <c r="P201" i="23"/>
  <c r="P194" i="23" s="1"/>
  <c r="P48" i="23"/>
  <c r="P160" i="23" s="1"/>
  <c r="X201" i="23"/>
  <c r="X48" i="23"/>
  <c r="X157" i="23" s="1"/>
  <c r="H202" i="23"/>
  <c r="P202" i="23"/>
  <c r="X202" i="23"/>
  <c r="H203" i="23"/>
  <c r="P203" i="23"/>
  <c r="X203" i="23"/>
  <c r="B176" i="23"/>
  <c r="B170" i="23"/>
  <c r="B175" i="23"/>
  <c r="B172" i="23"/>
  <c r="B179" i="23"/>
  <c r="Q175" i="23"/>
  <c r="H99" i="23"/>
  <c r="P99" i="23"/>
  <c r="X99" i="23"/>
  <c r="X171" i="23" s="1"/>
  <c r="K140" i="23"/>
  <c r="C144" i="23"/>
  <c r="G153" i="23"/>
  <c r="O154" i="23"/>
  <c r="W155" i="23"/>
  <c r="G158" i="23"/>
  <c r="O160" i="23"/>
  <c r="W161" i="23"/>
  <c r="K171" i="23"/>
  <c r="W171" i="23"/>
  <c r="Q203" i="23"/>
  <c r="Q194" i="23" s="1"/>
  <c r="K211" i="23"/>
  <c r="C136" i="25"/>
  <c r="K136" i="25"/>
  <c r="D144" i="23"/>
  <c r="D143" i="23"/>
  <c r="D140" i="23"/>
  <c r="L144" i="23"/>
  <c r="L143" i="23"/>
  <c r="L140" i="23"/>
  <c r="T144" i="23"/>
  <c r="T143" i="23"/>
  <c r="T140" i="23"/>
  <c r="D192" i="23"/>
  <c r="D183" i="23" s="1"/>
  <c r="D141" i="23"/>
  <c r="L192" i="23"/>
  <c r="L183" i="23" s="1"/>
  <c r="L141" i="23"/>
  <c r="T192" i="23"/>
  <c r="T183" i="23" s="1"/>
  <c r="T141" i="23"/>
  <c r="I48" i="23"/>
  <c r="I157" i="23" s="1"/>
  <c r="Q48" i="23"/>
  <c r="Q157" i="23" s="1"/>
  <c r="Y48" i="23"/>
  <c r="Y153" i="23" s="1"/>
  <c r="C139" i="23"/>
  <c r="C132" i="23" s="1"/>
  <c r="V141" i="23"/>
  <c r="V157" i="23"/>
  <c r="N171" i="23"/>
  <c r="R175" i="23"/>
  <c r="V213" i="23"/>
  <c r="V205" i="23" s="1"/>
  <c r="D136" i="25"/>
  <c r="L136" i="25"/>
  <c r="W151" i="23"/>
  <c r="G154" i="23"/>
  <c r="O155" i="23"/>
  <c r="W157" i="23"/>
  <c r="G160" i="23"/>
  <c r="O161" i="23"/>
  <c r="W163" i="23"/>
  <c r="C171" i="23"/>
  <c r="Y201" i="23"/>
  <c r="Y194" i="23" s="1"/>
  <c r="I203" i="23"/>
  <c r="I194" i="23" s="1"/>
  <c r="C211" i="23"/>
  <c r="C205" i="23" s="1"/>
  <c r="W213" i="23"/>
  <c r="W205" i="23" s="1"/>
  <c r="M136" i="25"/>
  <c r="S99" i="23"/>
  <c r="S175" i="23" s="1"/>
  <c r="D213" i="23"/>
  <c r="D175" i="23"/>
  <c r="L213" i="23"/>
  <c r="L175" i="23"/>
  <c r="T213" i="23"/>
  <c r="T175" i="23"/>
  <c r="N141" i="23"/>
  <c r="F171" i="23"/>
  <c r="N213" i="23"/>
  <c r="N205" i="23" s="1"/>
  <c r="X213" i="23"/>
  <c r="X205" i="23" s="1"/>
  <c r="R146" i="25"/>
  <c r="L179" i="23"/>
  <c r="L176" i="23"/>
  <c r="L172" i="23"/>
  <c r="L170" i="23"/>
  <c r="T179" i="23"/>
  <c r="T176" i="23"/>
  <c r="T172" i="23"/>
  <c r="T170" i="23"/>
  <c r="T165" i="23" s="1"/>
  <c r="E213" i="23"/>
  <c r="E175" i="23"/>
  <c r="M213" i="23"/>
  <c r="M175" i="23"/>
  <c r="U213" i="23"/>
  <c r="O151" i="23"/>
  <c r="W153" i="23"/>
  <c r="G155" i="23"/>
  <c r="O157" i="23"/>
  <c r="W158" i="23"/>
  <c r="G161" i="23"/>
  <c r="O163" i="23"/>
  <c r="W175" i="23"/>
  <c r="O213" i="23"/>
  <c r="O205" i="23" s="1"/>
  <c r="D211" i="23"/>
  <c r="D171" i="23"/>
  <c r="L211" i="23"/>
  <c r="L171" i="23"/>
  <c r="T211" i="23"/>
  <c r="T171" i="23"/>
  <c r="F141" i="23"/>
  <c r="R171" i="23"/>
  <c r="F213" i="23"/>
  <c r="F205" i="23" s="1"/>
  <c r="P213" i="23"/>
  <c r="P205" i="23" s="1"/>
  <c r="H75" i="24"/>
  <c r="H172" i="4" s="1"/>
  <c r="H67" i="24"/>
  <c r="P75" i="24"/>
  <c r="P172" i="4" s="1"/>
  <c r="P67" i="24"/>
  <c r="X75" i="24"/>
  <c r="X172" i="4" s="1"/>
  <c r="X67" i="24"/>
  <c r="H76" i="24"/>
  <c r="H173" i="4" s="1"/>
  <c r="H68" i="24"/>
  <c r="P76" i="24"/>
  <c r="P173" i="4" s="1"/>
  <c r="P68" i="24"/>
  <c r="X76" i="24"/>
  <c r="X173" i="4" s="1"/>
  <c r="X68" i="24"/>
  <c r="H77" i="24"/>
  <c r="H174" i="4" s="1"/>
  <c r="H69" i="24"/>
  <c r="P77" i="24"/>
  <c r="P174" i="4" s="1"/>
  <c r="P69" i="24"/>
  <c r="G151" i="23"/>
  <c r="O153" i="23"/>
  <c r="W154" i="23"/>
  <c r="G157" i="23"/>
  <c r="O175" i="23"/>
  <c r="I75" i="24"/>
  <c r="I172" i="4" s="1"/>
  <c r="I67" i="24"/>
  <c r="Q75" i="24"/>
  <c r="Q172" i="4" s="1"/>
  <c r="Q67" i="24"/>
  <c r="Y75" i="24"/>
  <c r="Y172" i="4" s="1"/>
  <c r="Y67" i="24"/>
  <c r="I76" i="24"/>
  <c r="I173" i="4" s="1"/>
  <c r="I68" i="24"/>
  <c r="Q76" i="24"/>
  <c r="Q173" i="4" s="1"/>
  <c r="Q68" i="24"/>
  <c r="Y76" i="24"/>
  <c r="Y173" i="4" s="1"/>
  <c r="Y68" i="24"/>
  <c r="I77" i="24"/>
  <c r="I174" i="4" s="1"/>
  <c r="I69" i="24"/>
  <c r="Q77" i="24"/>
  <c r="Q174" i="4" s="1"/>
  <c r="Q69" i="24"/>
  <c r="Y77" i="24"/>
  <c r="Y174" i="4" s="1"/>
  <c r="Y69" i="24"/>
  <c r="E201" i="23"/>
  <c r="E153" i="23"/>
  <c r="M201" i="23"/>
  <c r="M153" i="23"/>
  <c r="U201" i="23"/>
  <c r="U153" i="23"/>
  <c r="E202" i="23"/>
  <c r="E157" i="23"/>
  <c r="M202" i="23"/>
  <c r="M157" i="23"/>
  <c r="U202" i="23"/>
  <c r="U157" i="23"/>
  <c r="E203" i="23"/>
  <c r="E160" i="23"/>
  <c r="M203" i="23"/>
  <c r="M160" i="23"/>
  <c r="U203" i="23"/>
  <c r="U160" i="23"/>
  <c r="J171" i="23"/>
  <c r="V171" i="23"/>
  <c r="B75" i="24"/>
  <c r="B172" i="4" s="1"/>
  <c r="B67" i="24"/>
  <c r="J75" i="24"/>
  <c r="J172" i="4" s="1"/>
  <c r="J67" i="24"/>
  <c r="R75" i="24"/>
  <c r="R172" i="4" s="1"/>
  <c r="R67" i="24"/>
  <c r="B76" i="24"/>
  <c r="B173" i="4" s="1"/>
  <c r="B68" i="24"/>
  <c r="J76" i="24"/>
  <c r="J173" i="4" s="1"/>
  <c r="J68" i="24"/>
  <c r="R76" i="24"/>
  <c r="R173" i="4" s="1"/>
  <c r="R68" i="24"/>
  <c r="B77" i="24"/>
  <c r="B174" i="4" s="1"/>
  <c r="B69" i="24"/>
  <c r="J77" i="24"/>
  <c r="J174" i="4" s="1"/>
  <c r="J69" i="24"/>
  <c r="R77" i="24"/>
  <c r="R174" i="4" s="1"/>
  <c r="R69" i="24"/>
  <c r="D67" i="24"/>
  <c r="L67" i="24"/>
  <c r="T67" i="24"/>
  <c r="D68" i="24"/>
  <c r="L68" i="24"/>
  <c r="T68" i="24"/>
  <c r="D69" i="24"/>
  <c r="L69" i="24"/>
  <c r="T69" i="24"/>
  <c r="F154" i="27"/>
  <c r="F154" i="25"/>
  <c r="N154" i="27"/>
  <c r="N154" i="25"/>
  <c r="V154" i="27"/>
  <c r="V154" i="25"/>
  <c r="I105" i="25"/>
  <c r="I116" i="25"/>
  <c r="Q116" i="25"/>
  <c r="Y116" i="25"/>
  <c r="I122" i="25"/>
  <c r="Q122" i="25"/>
  <c r="Y122" i="25"/>
  <c r="S143" i="25"/>
  <c r="S136" i="25" s="1"/>
  <c r="C152" i="25"/>
  <c r="C146" i="25" s="1"/>
  <c r="K153" i="25"/>
  <c r="K146" i="25" s="1"/>
  <c r="U153" i="25"/>
  <c r="I154" i="25"/>
  <c r="S154" i="25"/>
  <c r="S146" i="25" s="1"/>
  <c r="E152" i="26"/>
  <c r="M152" i="26"/>
  <c r="U152" i="26"/>
  <c r="G154" i="26"/>
  <c r="O154" i="26"/>
  <c r="W154" i="26"/>
  <c r="X105" i="26"/>
  <c r="J116" i="26"/>
  <c r="R119" i="26"/>
  <c r="G122" i="26"/>
  <c r="R122" i="26"/>
  <c r="R152" i="26"/>
  <c r="Q143" i="27"/>
  <c r="Y143" i="27"/>
  <c r="I153" i="27"/>
  <c r="Q153" i="27"/>
  <c r="Y153" i="27"/>
  <c r="E67" i="24"/>
  <c r="M67" i="24"/>
  <c r="U67" i="24"/>
  <c r="E68" i="24"/>
  <c r="M68" i="24"/>
  <c r="U68" i="24"/>
  <c r="E69" i="24"/>
  <c r="M69" i="24"/>
  <c r="U69" i="24"/>
  <c r="J105" i="25"/>
  <c r="B116" i="25"/>
  <c r="J116" i="25"/>
  <c r="R116" i="25"/>
  <c r="B119" i="25"/>
  <c r="J119" i="25"/>
  <c r="B122" i="25"/>
  <c r="J122" i="25"/>
  <c r="R122" i="25"/>
  <c r="T143" i="25"/>
  <c r="T136" i="25" s="1"/>
  <c r="D152" i="25"/>
  <c r="D146" i="25" s="1"/>
  <c r="P152" i="25"/>
  <c r="L153" i="25"/>
  <c r="L146" i="25" s="1"/>
  <c r="X153" i="25"/>
  <c r="T154" i="25"/>
  <c r="T146" i="25" s="1"/>
  <c r="K143" i="26"/>
  <c r="S143" i="26"/>
  <c r="C153" i="26"/>
  <c r="K153" i="26"/>
  <c r="S153" i="26"/>
  <c r="E105" i="26"/>
  <c r="Y105" i="26"/>
  <c r="M116" i="26"/>
  <c r="P143" i="26"/>
  <c r="J143" i="27"/>
  <c r="R143" i="27"/>
  <c r="E152" i="27"/>
  <c r="M152" i="27"/>
  <c r="U152" i="27"/>
  <c r="B153" i="27"/>
  <c r="J153" i="27"/>
  <c r="R153" i="27"/>
  <c r="G154" i="27"/>
  <c r="O154" i="27"/>
  <c r="W154" i="27"/>
  <c r="F67" i="24"/>
  <c r="N67" i="24"/>
  <c r="V67" i="24"/>
  <c r="F68" i="24"/>
  <c r="N68" i="24"/>
  <c r="V68" i="24"/>
  <c r="F69" i="24"/>
  <c r="N69" i="24"/>
  <c r="V69" i="24"/>
  <c r="F152" i="26"/>
  <c r="F152" i="25"/>
  <c r="N152" i="26"/>
  <c r="N152" i="25"/>
  <c r="V152" i="26"/>
  <c r="V152" i="25"/>
  <c r="V146" i="25" s="1"/>
  <c r="C105" i="25"/>
  <c r="K105" i="25"/>
  <c r="K116" i="25"/>
  <c r="S116" i="25"/>
  <c r="C119" i="25"/>
  <c r="S119" i="25"/>
  <c r="C122" i="25"/>
  <c r="K122" i="25"/>
  <c r="U143" i="25"/>
  <c r="U136" i="25" s="1"/>
  <c r="M153" i="25"/>
  <c r="U154" i="25"/>
  <c r="L143" i="26"/>
  <c r="T143" i="26"/>
  <c r="D153" i="26"/>
  <c r="L153" i="26"/>
  <c r="T153" i="26"/>
  <c r="F105" i="26"/>
  <c r="B116" i="26"/>
  <c r="Q143" i="26"/>
  <c r="K143" i="27"/>
  <c r="S143" i="27"/>
  <c r="F152" i="27"/>
  <c r="N152" i="27"/>
  <c r="V152" i="27"/>
  <c r="C153" i="27"/>
  <c r="K153" i="27"/>
  <c r="S153" i="27"/>
  <c r="H154" i="27"/>
  <c r="P154" i="27"/>
  <c r="X154" i="27"/>
  <c r="G67" i="24"/>
  <c r="O67" i="24"/>
  <c r="W67" i="24"/>
  <c r="G68" i="24"/>
  <c r="O68" i="24"/>
  <c r="W68" i="24"/>
  <c r="G69" i="24"/>
  <c r="O69" i="24"/>
  <c r="W69" i="24"/>
  <c r="G152" i="26"/>
  <c r="G152" i="25"/>
  <c r="G146" i="25" s="1"/>
  <c r="O152" i="26"/>
  <c r="O152" i="25"/>
  <c r="O146" i="25" s="1"/>
  <c r="W152" i="26"/>
  <c r="W152" i="25"/>
  <c r="W146" i="25" s="1"/>
  <c r="D105" i="25"/>
  <c r="L105" i="25"/>
  <c r="D119" i="25"/>
  <c r="T119" i="25"/>
  <c r="D122" i="25"/>
  <c r="L122" i="25"/>
  <c r="X143" i="25"/>
  <c r="X136" i="25" s="1"/>
  <c r="H152" i="25"/>
  <c r="H146" i="25" s="1"/>
  <c r="P153" i="25"/>
  <c r="X154" i="25"/>
  <c r="M143" i="26"/>
  <c r="U143" i="26"/>
  <c r="H152" i="26"/>
  <c r="P152" i="26"/>
  <c r="X152" i="26"/>
  <c r="E153" i="26"/>
  <c r="M153" i="26"/>
  <c r="U153" i="26"/>
  <c r="G105" i="26"/>
  <c r="M119" i="26"/>
  <c r="J122" i="26"/>
  <c r="L143" i="27"/>
  <c r="T143" i="27"/>
  <c r="G152" i="27"/>
  <c r="O152" i="27"/>
  <c r="W152" i="27"/>
  <c r="D153" i="27"/>
  <c r="L153" i="27"/>
  <c r="T153" i="27"/>
  <c r="I154" i="27"/>
  <c r="Q154" i="27"/>
  <c r="Y154" i="27"/>
  <c r="X69" i="24"/>
  <c r="E105" i="25"/>
  <c r="M105" i="25"/>
  <c r="E119" i="25"/>
  <c r="E122" i="25"/>
  <c r="M122" i="25"/>
  <c r="U122" i="25"/>
  <c r="M154" i="25"/>
  <c r="Y154" i="25"/>
  <c r="Y146" i="25" s="1"/>
  <c r="N143" i="26"/>
  <c r="V143" i="26"/>
  <c r="I152" i="26"/>
  <c r="Q152" i="26"/>
  <c r="Y152" i="26"/>
  <c r="F153" i="26"/>
  <c r="N153" i="26"/>
  <c r="V153" i="26"/>
  <c r="C154" i="26"/>
  <c r="C122" i="26"/>
  <c r="K154" i="26"/>
  <c r="K122" i="26"/>
  <c r="S154" i="26"/>
  <c r="S122" i="26"/>
  <c r="H105" i="26"/>
  <c r="P116" i="26"/>
  <c r="N119" i="26"/>
  <c r="B154" i="26"/>
  <c r="M143" i="27"/>
  <c r="U143" i="27"/>
  <c r="H152" i="27"/>
  <c r="P152" i="27"/>
  <c r="X152" i="27"/>
  <c r="E153" i="27"/>
  <c r="M153" i="27"/>
  <c r="U153" i="27"/>
  <c r="B154" i="27"/>
  <c r="J154" i="27"/>
  <c r="R154" i="27"/>
  <c r="F105" i="25"/>
  <c r="N105" i="25"/>
  <c r="V105" i="25"/>
  <c r="F116" i="25"/>
  <c r="N116" i="25"/>
  <c r="V116" i="25"/>
  <c r="F119" i="25"/>
  <c r="N119" i="25"/>
  <c r="V119" i="25"/>
  <c r="P143" i="25"/>
  <c r="P136" i="25" s="1"/>
  <c r="H153" i="25"/>
  <c r="P154" i="25"/>
  <c r="O143" i="26"/>
  <c r="W143" i="26"/>
  <c r="G153" i="26"/>
  <c r="O153" i="26"/>
  <c r="W153" i="26"/>
  <c r="D154" i="26"/>
  <c r="D122" i="26"/>
  <c r="L154" i="26"/>
  <c r="L122" i="26"/>
  <c r="T154" i="26"/>
  <c r="T122" i="26"/>
  <c r="Q116" i="26"/>
  <c r="E119" i="26"/>
  <c r="O119" i="26"/>
  <c r="N143" i="27"/>
  <c r="V143" i="27"/>
  <c r="I152" i="27"/>
  <c r="Q152" i="27"/>
  <c r="Y152" i="27"/>
  <c r="F153" i="27"/>
  <c r="N153" i="27"/>
  <c r="V153" i="27"/>
  <c r="C154" i="27"/>
  <c r="K154" i="27"/>
  <c r="S154" i="27"/>
  <c r="D113" i="29"/>
  <c r="G105" i="25"/>
  <c r="O105" i="25"/>
  <c r="W105" i="25"/>
  <c r="G116" i="25"/>
  <c r="O116" i="25"/>
  <c r="W116" i="25"/>
  <c r="G119" i="25"/>
  <c r="O119" i="25"/>
  <c r="W119" i="25"/>
  <c r="E154" i="25"/>
  <c r="E146" i="25" s="1"/>
  <c r="Q154" i="25"/>
  <c r="Q146" i="25" s="1"/>
  <c r="C152" i="26"/>
  <c r="C116" i="26"/>
  <c r="K152" i="26"/>
  <c r="K116" i="26"/>
  <c r="S152" i="26"/>
  <c r="S116" i="26"/>
  <c r="H153" i="26"/>
  <c r="P153" i="26"/>
  <c r="X153" i="26"/>
  <c r="E154" i="26"/>
  <c r="M154" i="26"/>
  <c r="U154" i="26"/>
  <c r="V105" i="26"/>
  <c r="H116" i="26"/>
  <c r="F119" i="26"/>
  <c r="P119" i="26"/>
  <c r="O143" i="27"/>
  <c r="W143" i="27"/>
  <c r="B152" i="27"/>
  <c r="J152" i="27"/>
  <c r="R152" i="27"/>
  <c r="G153" i="27"/>
  <c r="O153" i="27"/>
  <c r="W153" i="27"/>
  <c r="D154" i="27"/>
  <c r="L154" i="27"/>
  <c r="T154" i="27"/>
  <c r="Q113" i="29"/>
  <c r="C67" i="24"/>
  <c r="K67" i="24"/>
  <c r="S67" i="24"/>
  <c r="C68" i="24"/>
  <c r="K68" i="24"/>
  <c r="S68" i="24"/>
  <c r="C69" i="24"/>
  <c r="K69" i="24"/>
  <c r="S69" i="24"/>
  <c r="H105" i="25"/>
  <c r="X116" i="25"/>
  <c r="H122" i="25"/>
  <c r="P122" i="25"/>
  <c r="X122" i="25"/>
  <c r="H154" i="25"/>
  <c r="D152" i="26"/>
  <c r="D116" i="26"/>
  <c r="L152" i="26"/>
  <c r="L116" i="26"/>
  <c r="T152" i="26"/>
  <c r="T116" i="26"/>
  <c r="I153" i="26"/>
  <c r="Q153" i="26"/>
  <c r="Y153" i="26"/>
  <c r="F154" i="26"/>
  <c r="F122" i="26"/>
  <c r="N154" i="26"/>
  <c r="N122" i="26"/>
  <c r="V154" i="26"/>
  <c r="V122" i="26"/>
  <c r="M105" i="26"/>
  <c r="W105" i="26"/>
  <c r="I116" i="26"/>
  <c r="G119" i="26"/>
  <c r="Q119" i="26"/>
  <c r="E122" i="26"/>
  <c r="P143" i="27"/>
  <c r="X143" i="27"/>
  <c r="C152" i="27"/>
  <c r="K152" i="27"/>
  <c r="S152" i="27"/>
  <c r="H153" i="27"/>
  <c r="P153" i="27"/>
  <c r="X153" i="27"/>
  <c r="N113" i="29"/>
  <c r="C105" i="26"/>
  <c r="K105" i="26"/>
  <c r="S105" i="26"/>
  <c r="C119" i="26"/>
  <c r="K119" i="26"/>
  <c r="S119" i="26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D90" i="29"/>
  <c r="L90" i="29"/>
  <c r="T90" i="29"/>
  <c r="L94" i="29"/>
  <c r="T94" i="29"/>
  <c r="D99" i="29"/>
  <c r="D105" i="29"/>
  <c r="N105" i="29"/>
  <c r="J119" i="29"/>
  <c r="F120" i="29"/>
  <c r="R120" i="29"/>
  <c r="R122" i="29"/>
  <c r="E123" i="29"/>
  <c r="S123" i="29"/>
  <c r="D119" i="30"/>
  <c r="D90" i="30"/>
  <c r="L119" i="30"/>
  <c r="L90" i="30"/>
  <c r="T119" i="30"/>
  <c r="T90" i="30"/>
  <c r="E120" i="30"/>
  <c r="M120" i="30"/>
  <c r="U120" i="30"/>
  <c r="D122" i="30"/>
  <c r="D99" i="30"/>
  <c r="L122" i="30"/>
  <c r="L99" i="30"/>
  <c r="T122" i="30"/>
  <c r="T99" i="30"/>
  <c r="B123" i="30"/>
  <c r="B105" i="30"/>
  <c r="J123" i="30"/>
  <c r="J105" i="30"/>
  <c r="R123" i="30"/>
  <c r="R105" i="30"/>
  <c r="E94" i="30"/>
  <c r="F119" i="31"/>
  <c r="N119" i="31"/>
  <c r="V119" i="31"/>
  <c r="G120" i="31"/>
  <c r="W120" i="31"/>
  <c r="F122" i="31"/>
  <c r="N122" i="31"/>
  <c r="V122" i="31"/>
  <c r="D123" i="31"/>
  <c r="L123" i="31"/>
  <c r="T123" i="31"/>
  <c r="D105" i="26"/>
  <c r="L105" i="26"/>
  <c r="T105" i="26"/>
  <c r="D119" i="26"/>
  <c r="L119" i="26"/>
  <c r="T119" i="26"/>
  <c r="I105" i="27"/>
  <c r="Q105" i="27"/>
  <c r="Y105" i="27"/>
  <c r="I116" i="27"/>
  <c r="Q116" i="27"/>
  <c r="Y116" i="27"/>
  <c r="I119" i="27"/>
  <c r="Q119" i="27"/>
  <c r="Y119" i="27"/>
  <c r="I122" i="27"/>
  <c r="Q122" i="27"/>
  <c r="Y122" i="27"/>
  <c r="E90" i="29"/>
  <c r="M90" i="29"/>
  <c r="U90" i="29"/>
  <c r="U94" i="29"/>
  <c r="E99" i="29"/>
  <c r="M99" i="29"/>
  <c r="U99" i="29"/>
  <c r="Q105" i="29"/>
  <c r="U119" i="29"/>
  <c r="I120" i="29"/>
  <c r="I113" i="29" s="1"/>
  <c r="S120" i="29"/>
  <c r="S113" i="29" s="1"/>
  <c r="E122" i="29"/>
  <c r="E113" i="29" s="1"/>
  <c r="F123" i="29"/>
  <c r="T123" i="29"/>
  <c r="T113" i="29" s="1"/>
  <c r="E119" i="30"/>
  <c r="M119" i="30"/>
  <c r="F120" i="30"/>
  <c r="N120" i="30"/>
  <c r="V120" i="30"/>
  <c r="K90" i="30"/>
  <c r="O119" i="31"/>
  <c r="W119" i="31"/>
  <c r="H120" i="31"/>
  <c r="X120" i="31"/>
  <c r="G122" i="31"/>
  <c r="O122" i="31"/>
  <c r="E123" i="31"/>
  <c r="M123" i="31"/>
  <c r="U123" i="31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F90" i="29"/>
  <c r="N90" i="29"/>
  <c r="V90" i="29"/>
  <c r="N94" i="29"/>
  <c r="V94" i="29"/>
  <c r="F99" i="29"/>
  <c r="N99" i="29"/>
  <c r="V99" i="29"/>
  <c r="B119" i="29"/>
  <c r="J120" i="29"/>
  <c r="U123" i="29"/>
  <c r="F119" i="30"/>
  <c r="N119" i="30"/>
  <c r="V119" i="30"/>
  <c r="G120" i="30"/>
  <c r="O120" i="30"/>
  <c r="W120" i="30"/>
  <c r="F122" i="30"/>
  <c r="N122" i="30"/>
  <c r="V122" i="30"/>
  <c r="D123" i="30"/>
  <c r="L123" i="30"/>
  <c r="T123" i="30"/>
  <c r="P119" i="31"/>
  <c r="X119" i="31"/>
  <c r="I120" i="31"/>
  <c r="H122" i="31"/>
  <c r="P122" i="31"/>
  <c r="F123" i="31"/>
  <c r="N123" i="31"/>
  <c r="V123" i="31"/>
  <c r="C105" i="27"/>
  <c r="K105" i="27"/>
  <c r="S105" i="27"/>
  <c r="C119" i="27"/>
  <c r="K119" i="27"/>
  <c r="S119" i="27"/>
  <c r="C122" i="27"/>
  <c r="K122" i="27"/>
  <c r="S122" i="27"/>
  <c r="G90" i="29"/>
  <c r="O90" i="29"/>
  <c r="W90" i="29"/>
  <c r="G94" i="29"/>
  <c r="O94" i="29"/>
  <c r="W94" i="29"/>
  <c r="G99" i="29"/>
  <c r="O99" i="29"/>
  <c r="W99" i="29"/>
  <c r="S105" i="29"/>
  <c r="Y119" i="29"/>
  <c r="Y113" i="29" s="1"/>
  <c r="K120" i="29"/>
  <c r="J122" i="29"/>
  <c r="U122" i="29"/>
  <c r="K123" i="29"/>
  <c r="V123" i="29"/>
  <c r="V113" i="29" s="1"/>
  <c r="G119" i="30"/>
  <c r="O119" i="30"/>
  <c r="W119" i="30"/>
  <c r="H120" i="30"/>
  <c r="P120" i="30"/>
  <c r="X120" i="30"/>
  <c r="G122" i="30"/>
  <c r="O122" i="30"/>
  <c r="W122" i="30"/>
  <c r="E123" i="30"/>
  <c r="M123" i="30"/>
  <c r="U123" i="30"/>
  <c r="Y119" i="31"/>
  <c r="I122" i="31"/>
  <c r="Q122" i="31"/>
  <c r="G123" i="31"/>
  <c r="O123" i="31"/>
  <c r="W123" i="31"/>
  <c r="D105" i="27"/>
  <c r="L105" i="27"/>
  <c r="T105" i="27"/>
  <c r="D119" i="27"/>
  <c r="L119" i="27"/>
  <c r="T119" i="27"/>
  <c r="D122" i="27"/>
  <c r="L122" i="27"/>
  <c r="T122" i="27"/>
  <c r="H90" i="29"/>
  <c r="P90" i="29"/>
  <c r="X90" i="29"/>
  <c r="H94" i="29"/>
  <c r="P94" i="29"/>
  <c r="X94" i="29"/>
  <c r="H99" i="29"/>
  <c r="P99" i="29"/>
  <c r="X99" i="29"/>
  <c r="B120" i="29"/>
  <c r="L123" i="29"/>
  <c r="L113" i="29" s="1"/>
  <c r="H119" i="30"/>
  <c r="H90" i="30"/>
  <c r="P119" i="30"/>
  <c r="P90" i="30"/>
  <c r="X119" i="30"/>
  <c r="X90" i="30"/>
  <c r="I120" i="30"/>
  <c r="I94" i="30"/>
  <c r="Q120" i="30"/>
  <c r="Q94" i="30"/>
  <c r="Y120" i="30"/>
  <c r="Y94" i="30"/>
  <c r="H122" i="30"/>
  <c r="H99" i="30"/>
  <c r="P122" i="30"/>
  <c r="P99" i="30"/>
  <c r="X122" i="30"/>
  <c r="X99" i="30"/>
  <c r="F123" i="30"/>
  <c r="F105" i="30"/>
  <c r="N123" i="30"/>
  <c r="N105" i="30"/>
  <c r="V123" i="30"/>
  <c r="H123" i="31"/>
  <c r="P123" i="31"/>
  <c r="X123" i="31"/>
  <c r="E105" i="27"/>
  <c r="M105" i="27"/>
  <c r="U105" i="27"/>
  <c r="E116" i="27"/>
  <c r="M116" i="27"/>
  <c r="U116" i="27"/>
  <c r="E119" i="27"/>
  <c r="M119" i="27"/>
  <c r="U119" i="27"/>
  <c r="I90" i="29"/>
  <c r="Q90" i="29"/>
  <c r="Q94" i="29"/>
  <c r="Y94" i="29"/>
  <c r="I99" i="29"/>
  <c r="Q99" i="29"/>
  <c r="Y99" i="29"/>
  <c r="K105" i="29"/>
  <c r="C120" i="29"/>
  <c r="M123" i="29"/>
  <c r="I119" i="30"/>
  <c r="I90" i="30"/>
  <c r="Q119" i="30"/>
  <c r="Q90" i="30"/>
  <c r="Y119" i="30"/>
  <c r="Y90" i="30"/>
  <c r="B120" i="30"/>
  <c r="J120" i="30"/>
  <c r="R120" i="30"/>
  <c r="I122" i="30"/>
  <c r="I99" i="30"/>
  <c r="Q122" i="30"/>
  <c r="Q99" i="30"/>
  <c r="Y122" i="30"/>
  <c r="Y99" i="30"/>
  <c r="G123" i="30"/>
  <c r="G105" i="30"/>
  <c r="O123" i="30"/>
  <c r="O105" i="30"/>
  <c r="W123" i="30"/>
  <c r="W105" i="30"/>
  <c r="D120" i="31"/>
  <c r="Q123" i="31"/>
  <c r="Y123" i="31"/>
  <c r="F105" i="27"/>
  <c r="N105" i="27"/>
  <c r="V105" i="27"/>
  <c r="F116" i="27"/>
  <c r="N116" i="27"/>
  <c r="V116" i="27"/>
  <c r="F119" i="27"/>
  <c r="N119" i="27"/>
  <c r="V119" i="27"/>
  <c r="G123" i="29"/>
  <c r="G113" i="29" s="1"/>
  <c r="G105" i="29"/>
  <c r="O123" i="29"/>
  <c r="O113" i="29" s="1"/>
  <c r="O105" i="29"/>
  <c r="W123" i="29"/>
  <c r="W113" i="29" s="1"/>
  <c r="W105" i="29"/>
  <c r="R90" i="29"/>
  <c r="B99" i="29"/>
  <c r="M122" i="29"/>
  <c r="C123" i="29"/>
  <c r="B119" i="30"/>
  <c r="J119" i="30"/>
  <c r="R119" i="30"/>
  <c r="C120" i="30"/>
  <c r="K120" i="30"/>
  <c r="S120" i="30"/>
  <c r="B122" i="30"/>
  <c r="B99" i="30"/>
  <c r="J122" i="30"/>
  <c r="J99" i="30"/>
  <c r="R122" i="30"/>
  <c r="R99" i="30"/>
  <c r="H123" i="30"/>
  <c r="H105" i="30"/>
  <c r="P123" i="30"/>
  <c r="P105" i="30"/>
  <c r="X123" i="30"/>
  <c r="X105" i="30"/>
  <c r="C90" i="30"/>
  <c r="B94" i="30"/>
  <c r="D119" i="31"/>
  <c r="L119" i="31"/>
  <c r="T119" i="31"/>
  <c r="E120" i="31"/>
  <c r="M120" i="31"/>
  <c r="U120" i="31"/>
  <c r="D122" i="31"/>
  <c r="L122" i="31"/>
  <c r="T122" i="31"/>
  <c r="E72" i="33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H123" i="29"/>
  <c r="H113" i="29" s="1"/>
  <c r="H105" i="29"/>
  <c r="P123" i="29"/>
  <c r="P113" i="29" s="1"/>
  <c r="P105" i="29"/>
  <c r="X123" i="29"/>
  <c r="X113" i="29" s="1"/>
  <c r="X105" i="29"/>
  <c r="C105" i="29"/>
  <c r="S119" i="30"/>
  <c r="D120" i="30"/>
  <c r="D94" i="30"/>
  <c r="L120" i="30"/>
  <c r="L94" i="30"/>
  <c r="T120" i="30"/>
  <c r="T94" i="30"/>
  <c r="C122" i="30"/>
  <c r="C99" i="30"/>
  <c r="K122" i="30"/>
  <c r="K99" i="30"/>
  <c r="S122" i="30"/>
  <c r="S99" i="30"/>
  <c r="I123" i="30"/>
  <c r="I105" i="30"/>
  <c r="Q123" i="30"/>
  <c r="Q105" i="30"/>
  <c r="Y123" i="30"/>
  <c r="Y105" i="30"/>
  <c r="C94" i="30"/>
  <c r="E119" i="31"/>
  <c r="M119" i="31"/>
  <c r="U119" i="31"/>
  <c r="F120" i="31"/>
  <c r="N120" i="31"/>
  <c r="V120" i="31"/>
  <c r="E122" i="31"/>
  <c r="M122" i="31"/>
  <c r="U122" i="31"/>
  <c r="F90" i="30"/>
  <c r="N90" i="30"/>
  <c r="V90" i="30"/>
  <c r="F94" i="30"/>
  <c r="N94" i="30"/>
  <c r="V94" i="30"/>
  <c r="F99" i="30"/>
  <c r="N99" i="30"/>
  <c r="V99" i="30"/>
  <c r="V105" i="30"/>
  <c r="B123" i="31"/>
  <c r="J123" i="31"/>
  <c r="R123" i="31"/>
  <c r="E90" i="31"/>
  <c r="M90" i="31"/>
  <c r="U90" i="31"/>
  <c r="E94" i="31"/>
  <c r="M94" i="31"/>
  <c r="U94" i="31"/>
  <c r="E99" i="31"/>
  <c r="M99" i="31"/>
  <c r="U99" i="31"/>
  <c r="E105" i="31"/>
  <c r="M105" i="31"/>
  <c r="U105" i="31"/>
  <c r="G119" i="31"/>
  <c r="Q119" i="31"/>
  <c r="O120" i="31"/>
  <c r="Y120" i="31"/>
  <c r="W122" i="31"/>
  <c r="I123" i="31"/>
  <c r="C79" i="34"/>
  <c r="C79" i="33"/>
  <c r="C60" i="33"/>
  <c r="K79" i="34"/>
  <c r="K79" i="33"/>
  <c r="K60" i="33"/>
  <c r="S79" i="34"/>
  <c r="S79" i="33"/>
  <c r="S60" i="33"/>
  <c r="I57" i="33"/>
  <c r="Q60" i="33"/>
  <c r="O63" i="33"/>
  <c r="Y63" i="33"/>
  <c r="I78" i="33"/>
  <c r="Y80" i="33"/>
  <c r="G78" i="34"/>
  <c r="G57" i="34"/>
  <c r="O78" i="34"/>
  <c r="O57" i="34"/>
  <c r="W78" i="34"/>
  <c r="W57" i="34"/>
  <c r="G80" i="34"/>
  <c r="G63" i="34"/>
  <c r="O80" i="34"/>
  <c r="O63" i="34"/>
  <c r="W80" i="34"/>
  <c r="W63" i="34"/>
  <c r="F57" i="34"/>
  <c r="F60" i="34"/>
  <c r="R60" i="34"/>
  <c r="E63" i="34"/>
  <c r="G78" i="35"/>
  <c r="O78" i="35"/>
  <c r="W78" i="35"/>
  <c r="I79" i="35"/>
  <c r="Q79" i="35"/>
  <c r="Y79" i="35"/>
  <c r="G80" i="35"/>
  <c r="O80" i="35"/>
  <c r="W80" i="35"/>
  <c r="E72" i="37"/>
  <c r="G90" i="30"/>
  <c r="O90" i="30"/>
  <c r="W90" i="30"/>
  <c r="G94" i="30"/>
  <c r="O94" i="30"/>
  <c r="W94" i="30"/>
  <c r="G99" i="30"/>
  <c r="O99" i="30"/>
  <c r="W99" i="30"/>
  <c r="C123" i="31"/>
  <c r="K123" i="31"/>
  <c r="S123" i="31"/>
  <c r="F90" i="31"/>
  <c r="N90" i="31"/>
  <c r="V90" i="31"/>
  <c r="F94" i="31"/>
  <c r="N94" i="31"/>
  <c r="V94" i="31"/>
  <c r="F99" i="31"/>
  <c r="N99" i="31"/>
  <c r="V99" i="31"/>
  <c r="F105" i="31"/>
  <c r="N105" i="31"/>
  <c r="V105" i="31"/>
  <c r="H119" i="31"/>
  <c r="P120" i="31"/>
  <c r="X122" i="31"/>
  <c r="D79" i="34"/>
  <c r="D79" i="33"/>
  <c r="D60" i="33"/>
  <c r="L79" i="34"/>
  <c r="L79" i="33"/>
  <c r="L60" i="33"/>
  <c r="T79" i="34"/>
  <c r="T79" i="33"/>
  <c r="T60" i="33"/>
  <c r="J57" i="33"/>
  <c r="R60" i="33"/>
  <c r="P63" i="33"/>
  <c r="J78" i="33"/>
  <c r="H78" i="34"/>
  <c r="H57" i="34"/>
  <c r="P78" i="34"/>
  <c r="P57" i="34"/>
  <c r="X78" i="34"/>
  <c r="X57" i="34"/>
  <c r="H80" i="34"/>
  <c r="H63" i="34"/>
  <c r="P80" i="34"/>
  <c r="P63" i="34"/>
  <c r="X80" i="34"/>
  <c r="X63" i="34"/>
  <c r="U57" i="34"/>
  <c r="F63" i="34"/>
  <c r="U80" i="34"/>
  <c r="H78" i="35"/>
  <c r="P78" i="35"/>
  <c r="X78" i="35"/>
  <c r="B79" i="35"/>
  <c r="J79" i="35"/>
  <c r="R79" i="35"/>
  <c r="H80" i="35"/>
  <c r="P80" i="35"/>
  <c r="X80" i="35"/>
  <c r="H94" i="30"/>
  <c r="P94" i="30"/>
  <c r="X94" i="30"/>
  <c r="O90" i="31"/>
  <c r="W90" i="31"/>
  <c r="G94" i="31"/>
  <c r="W94" i="31"/>
  <c r="G99" i="31"/>
  <c r="O99" i="31"/>
  <c r="G105" i="31"/>
  <c r="O105" i="31"/>
  <c r="W105" i="31"/>
  <c r="I119" i="31"/>
  <c r="Q120" i="31"/>
  <c r="Y122" i="31"/>
  <c r="C78" i="33"/>
  <c r="C57" i="33"/>
  <c r="K78" i="33"/>
  <c r="K57" i="33"/>
  <c r="S78" i="33"/>
  <c r="S57" i="33"/>
  <c r="C80" i="33"/>
  <c r="C63" i="33"/>
  <c r="K80" i="33"/>
  <c r="K63" i="33"/>
  <c r="S80" i="33"/>
  <c r="S63" i="33"/>
  <c r="W57" i="33"/>
  <c r="I60" i="33"/>
  <c r="U60" i="33"/>
  <c r="G63" i="33"/>
  <c r="I79" i="33"/>
  <c r="Q80" i="33"/>
  <c r="Q72" i="33" s="1"/>
  <c r="V57" i="34"/>
  <c r="E79" i="34"/>
  <c r="U79" i="34"/>
  <c r="I78" i="35"/>
  <c r="Q78" i="35"/>
  <c r="Y78" i="35"/>
  <c r="C79" i="35"/>
  <c r="K79" i="35"/>
  <c r="S79" i="35"/>
  <c r="I80" i="35"/>
  <c r="Q80" i="35"/>
  <c r="Y80" i="35"/>
  <c r="P90" i="31"/>
  <c r="X90" i="31"/>
  <c r="H94" i="31"/>
  <c r="X94" i="31"/>
  <c r="H99" i="31"/>
  <c r="P99" i="31"/>
  <c r="H105" i="31"/>
  <c r="P105" i="31"/>
  <c r="X105" i="31"/>
  <c r="T120" i="31"/>
  <c r="D78" i="33"/>
  <c r="D57" i="33"/>
  <c r="L78" i="33"/>
  <c r="L57" i="33"/>
  <c r="T78" i="33"/>
  <c r="T57" i="33"/>
  <c r="D80" i="33"/>
  <c r="D63" i="33"/>
  <c r="L80" i="33"/>
  <c r="L63" i="33"/>
  <c r="T80" i="33"/>
  <c r="T63" i="33"/>
  <c r="X57" i="33"/>
  <c r="J60" i="33"/>
  <c r="V60" i="33"/>
  <c r="H63" i="33"/>
  <c r="B78" i="33"/>
  <c r="B72" i="33" s="1"/>
  <c r="J79" i="33"/>
  <c r="R80" i="33"/>
  <c r="R72" i="33" s="1"/>
  <c r="V63" i="34"/>
  <c r="V79" i="34"/>
  <c r="B78" i="35"/>
  <c r="J78" i="35"/>
  <c r="R78" i="35"/>
  <c r="D79" i="35"/>
  <c r="L79" i="35"/>
  <c r="T79" i="35"/>
  <c r="B80" i="35"/>
  <c r="J80" i="35"/>
  <c r="R80" i="35"/>
  <c r="Y90" i="31"/>
  <c r="I94" i="31"/>
  <c r="I99" i="31"/>
  <c r="Q99" i="31"/>
  <c r="Q105" i="31"/>
  <c r="Y105" i="31"/>
  <c r="C78" i="34"/>
  <c r="C57" i="34"/>
  <c r="K78" i="34"/>
  <c r="K57" i="34"/>
  <c r="S78" i="34"/>
  <c r="S57" i="34"/>
  <c r="C80" i="34"/>
  <c r="C63" i="34"/>
  <c r="K80" i="34"/>
  <c r="K63" i="34"/>
  <c r="S80" i="34"/>
  <c r="S63" i="34"/>
  <c r="Q78" i="34"/>
  <c r="Y79" i="34"/>
  <c r="C78" i="35"/>
  <c r="K78" i="35"/>
  <c r="S78" i="35"/>
  <c r="E79" i="35"/>
  <c r="M79" i="35"/>
  <c r="U79" i="35"/>
  <c r="C80" i="35"/>
  <c r="K80" i="35"/>
  <c r="S80" i="35"/>
  <c r="B120" i="31"/>
  <c r="J120" i="31"/>
  <c r="R120" i="31"/>
  <c r="B94" i="31"/>
  <c r="J94" i="31"/>
  <c r="R94" i="31"/>
  <c r="L120" i="31"/>
  <c r="P57" i="33"/>
  <c r="B60" i="33"/>
  <c r="D78" i="34"/>
  <c r="L78" i="34"/>
  <c r="T78" i="34"/>
  <c r="D80" i="34"/>
  <c r="L80" i="34"/>
  <c r="T80" i="34"/>
  <c r="M60" i="34"/>
  <c r="D78" i="35"/>
  <c r="L78" i="35"/>
  <c r="T78" i="35"/>
  <c r="F79" i="35"/>
  <c r="N79" i="35"/>
  <c r="V79" i="35"/>
  <c r="D80" i="35"/>
  <c r="L80" i="35"/>
  <c r="T80" i="35"/>
  <c r="B119" i="31"/>
  <c r="J119" i="31"/>
  <c r="R119" i="31"/>
  <c r="C120" i="31"/>
  <c r="K120" i="31"/>
  <c r="S120" i="31"/>
  <c r="B122" i="31"/>
  <c r="J122" i="31"/>
  <c r="R122" i="31"/>
  <c r="C94" i="31"/>
  <c r="K94" i="31"/>
  <c r="S94" i="31"/>
  <c r="C105" i="31"/>
  <c r="K105" i="31"/>
  <c r="S105" i="31"/>
  <c r="G57" i="33"/>
  <c r="E60" i="33"/>
  <c r="Y60" i="33"/>
  <c r="W63" i="33"/>
  <c r="G79" i="34"/>
  <c r="G60" i="34"/>
  <c r="O79" i="34"/>
  <c r="O60" i="34"/>
  <c r="W79" i="34"/>
  <c r="W60" i="34"/>
  <c r="D57" i="34"/>
  <c r="N60" i="34"/>
  <c r="N63" i="34"/>
  <c r="E78" i="34"/>
  <c r="K72" i="37"/>
  <c r="C119" i="31"/>
  <c r="K119" i="31"/>
  <c r="S119" i="31"/>
  <c r="C122" i="31"/>
  <c r="K122" i="31"/>
  <c r="S122" i="31"/>
  <c r="D94" i="31"/>
  <c r="H57" i="33"/>
  <c r="X63" i="33"/>
  <c r="H79" i="34"/>
  <c r="H60" i="34"/>
  <c r="P79" i="34"/>
  <c r="P60" i="34"/>
  <c r="X79" i="34"/>
  <c r="X60" i="34"/>
  <c r="D63" i="34"/>
  <c r="L72" i="37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T63" i="37"/>
  <c r="L79" i="37"/>
  <c r="T79" i="37"/>
  <c r="T72" i="37" s="1"/>
  <c r="B78" i="38"/>
  <c r="J78" i="38"/>
  <c r="R78" i="38"/>
  <c r="B80" i="38"/>
  <c r="J80" i="38"/>
  <c r="J63" i="38"/>
  <c r="R80" i="38"/>
  <c r="R63" i="38"/>
  <c r="H57" i="38"/>
  <c r="P57" i="38"/>
  <c r="X57" i="38"/>
  <c r="H60" i="38"/>
  <c r="P60" i="38"/>
  <c r="X60" i="38"/>
  <c r="H63" i="38"/>
  <c r="T63" i="38"/>
  <c r="N79" i="38"/>
  <c r="L80" i="38"/>
  <c r="V80" i="38"/>
  <c r="F78" i="39"/>
  <c r="F57" i="39"/>
  <c r="N78" i="39"/>
  <c r="N57" i="39"/>
  <c r="V78" i="39"/>
  <c r="V57" i="39"/>
  <c r="F80" i="39"/>
  <c r="F63" i="39"/>
  <c r="N80" i="39"/>
  <c r="N63" i="39"/>
  <c r="V80" i="39"/>
  <c r="V63" i="39"/>
  <c r="D57" i="39"/>
  <c r="L60" i="39"/>
  <c r="J63" i="39"/>
  <c r="T63" i="39"/>
  <c r="H78" i="39"/>
  <c r="D79" i="39"/>
  <c r="B80" i="39"/>
  <c r="L80" i="39"/>
  <c r="X80" i="39"/>
  <c r="G90" i="41"/>
  <c r="G81" i="41" s="1"/>
  <c r="G72" i="41"/>
  <c r="O90" i="41"/>
  <c r="O81" i="41" s="1"/>
  <c r="O72" i="41"/>
  <c r="W90" i="41"/>
  <c r="W81" i="41" s="1"/>
  <c r="W72" i="41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M63" i="37"/>
  <c r="U63" i="37"/>
  <c r="M79" i="37"/>
  <c r="M72" i="37" s="1"/>
  <c r="U79" i="37"/>
  <c r="U72" i="37" s="1"/>
  <c r="I60" i="38"/>
  <c r="Q60" i="38"/>
  <c r="Y60" i="38"/>
  <c r="U63" i="38"/>
  <c r="G78" i="38"/>
  <c r="O79" i="38"/>
  <c r="M80" i="38"/>
  <c r="W80" i="38"/>
  <c r="Q57" i="39"/>
  <c r="C60" i="39"/>
  <c r="O60" i="39"/>
  <c r="K63" i="39"/>
  <c r="I78" i="39"/>
  <c r="S78" i="39"/>
  <c r="C80" i="39"/>
  <c r="Y80" i="39"/>
  <c r="E60" i="35"/>
  <c r="M60" i="35"/>
  <c r="U60" i="35"/>
  <c r="F60" i="37"/>
  <c r="N60" i="37"/>
  <c r="V60" i="37"/>
  <c r="T78" i="38"/>
  <c r="F79" i="38"/>
  <c r="D80" i="38"/>
  <c r="N80" i="38"/>
  <c r="X80" i="38"/>
  <c r="J78" i="39"/>
  <c r="T78" i="39"/>
  <c r="R79" i="39"/>
  <c r="D80" i="39"/>
  <c r="P80" i="39"/>
  <c r="I90" i="43"/>
  <c r="I90" i="41"/>
  <c r="I81" i="41" s="1"/>
  <c r="I72" i="41"/>
  <c r="Q90" i="43"/>
  <c r="Q90" i="41"/>
  <c r="Q81" i="41" s="1"/>
  <c r="Q72" i="41"/>
  <c r="Y90" i="43"/>
  <c r="Y90" i="41"/>
  <c r="Y81" i="41" s="1"/>
  <c r="Y72" i="41"/>
  <c r="F60" i="35"/>
  <c r="N60" i="35"/>
  <c r="V60" i="35"/>
  <c r="G60" i="37"/>
  <c r="O60" i="37"/>
  <c r="W60" i="37"/>
  <c r="C60" i="38"/>
  <c r="K60" i="38"/>
  <c r="S60" i="38"/>
  <c r="K78" i="38"/>
  <c r="U78" i="38"/>
  <c r="G79" i="38"/>
  <c r="E80" i="38"/>
  <c r="O80" i="38"/>
  <c r="K78" i="39"/>
  <c r="S79" i="39"/>
  <c r="Q80" i="39"/>
  <c r="E90" i="42"/>
  <c r="M90" i="42"/>
  <c r="U90" i="42"/>
  <c r="G57" i="35"/>
  <c r="O57" i="35"/>
  <c r="W57" i="35"/>
  <c r="G63" i="35"/>
  <c r="O63" i="35"/>
  <c r="W63" i="35"/>
  <c r="H57" i="37"/>
  <c r="P57" i="37"/>
  <c r="X57" i="37"/>
  <c r="H63" i="37"/>
  <c r="P63" i="37"/>
  <c r="X63" i="37"/>
  <c r="P78" i="37"/>
  <c r="P72" i="37" s="1"/>
  <c r="X78" i="37"/>
  <c r="X72" i="37" s="1"/>
  <c r="H80" i="37"/>
  <c r="H72" i="37" s="1"/>
  <c r="D57" i="38"/>
  <c r="L57" i="38"/>
  <c r="P80" i="38"/>
  <c r="L78" i="39"/>
  <c r="J79" i="39"/>
  <c r="T79" i="39"/>
  <c r="R80" i="39"/>
  <c r="E90" i="43"/>
  <c r="M90" i="43"/>
  <c r="U90" i="43"/>
  <c r="H57" i="35"/>
  <c r="P57" i="35"/>
  <c r="X57" i="35"/>
  <c r="H63" i="35"/>
  <c r="P63" i="35"/>
  <c r="X63" i="35"/>
  <c r="I57" i="37"/>
  <c r="Q57" i="37"/>
  <c r="Y57" i="37"/>
  <c r="I63" i="37"/>
  <c r="Q63" i="37"/>
  <c r="Y63" i="37"/>
  <c r="E57" i="38"/>
  <c r="M57" i="38"/>
  <c r="C78" i="38"/>
  <c r="W78" i="38"/>
  <c r="G80" i="38"/>
  <c r="S80" i="38"/>
  <c r="E79" i="39"/>
  <c r="E60" i="39"/>
  <c r="M79" i="39"/>
  <c r="M60" i="39"/>
  <c r="U79" i="39"/>
  <c r="U60" i="39"/>
  <c r="C78" i="39"/>
  <c r="Y78" i="39"/>
  <c r="K79" i="39"/>
  <c r="W79" i="39"/>
  <c r="I80" i="39"/>
  <c r="S80" i="39"/>
  <c r="R69" i="45"/>
  <c r="I60" i="35"/>
  <c r="Q60" i="35"/>
  <c r="Y60" i="35"/>
  <c r="B60" i="37"/>
  <c r="J60" i="37"/>
  <c r="R60" i="37"/>
  <c r="B79" i="37"/>
  <c r="B72" i="37" s="1"/>
  <c r="B79" i="38"/>
  <c r="J79" i="38"/>
  <c r="R79" i="38"/>
  <c r="V60" i="38"/>
  <c r="F79" i="39"/>
  <c r="F60" i="39"/>
  <c r="N79" i="39"/>
  <c r="N60" i="39"/>
  <c r="V79" i="39"/>
  <c r="V60" i="39"/>
  <c r="E90" i="41"/>
  <c r="E81" i="41" s="1"/>
  <c r="E72" i="41"/>
  <c r="M90" i="41"/>
  <c r="M81" i="41" s="1"/>
  <c r="M72" i="41"/>
  <c r="U90" i="41"/>
  <c r="U81" i="41" s="1"/>
  <c r="U72" i="41"/>
  <c r="B57" i="35"/>
  <c r="J57" i="35"/>
  <c r="R57" i="35"/>
  <c r="B60" i="35"/>
  <c r="J60" i="35"/>
  <c r="R60" i="35"/>
  <c r="B63" i="35"/>
  <c r="J63" i="35"/>
  <c r="R63" i="35"/>
  <c r="C57" i="37"/>
  <c r="K57" i="37"/>
  <c r="S57" i="37"/>
  <c r="C60" i="37"/>
  <c r="K60" i="37"/>
  <c r="S60" i="37"/>
  <c r="C63" i="37"/>
  <c r="K63" i="37"/>
  <c r="S63" i="37"/>
  <c r="K80" i="37"/>
  <c r="I78" i="38"/>
  <c r="Q78" i="38"/>
  <c r="Y78" i="38"/>
  <c r="I80" i="38"/>
  <c r="I63" i="38"/>
  <c r="Q80" i="38"/>
  <c r="Q63" i="38"/>
  <c r="Y80" i="38"/>
  <c r="Y63" i="38"/>
  <c r="O57" i="38"/>
  <c r="W60" i="38"/>
  <c r="E78" i="39"/>
  <c r="E57" i="39"/>
  <c r="M78" i="39"/>
  <c r="M57" i="39"/>
  <c r="U78" i="39"/>
  <c r="U57" i="39"/>
  <c r="E80" i="39"/>
  <c r="E63" i="39"/>
  <c r="M80" i="39"/>
  <c r="M63" i="39"/>
  <c r="U80" i="39"/>
  <c r="U63" i="39"/>
  <c r="I90" i="42"/>
  <c r="Q90" i="42"/>
  <c r="Y90" i="42"/>
  <c r="H72" i="42"/>
  <c r="P72" i="42"/>
  <c r="X72" i="42"/>
  <c r="G72" i="43"/>
  <c r="O72" i="43"/>
  <c r="W72" i="43"/>
  <c r="P60" i="45"/>
  <c r="J77" i="45"/>
  <c r="J69" i="45" s="1"/>
  <c r="I77" i="46"/>
  <c r="Q77" i="46"/>
  <c r="Y77" i="46"/>
  <c r="I60" i="46"/>
  <c r="I77" i="47"/>
  <c r="Q77" i="47"/>
  <c r="Y77" i="47"/>
  <c r="B72" i="41"/>
  <c r="J72" i="41"/>
  <c r="R72" i="41"/>
  <c r="B90" i="41"/>
  <c r="B81" i="41" s="1"/>
  <c r="J90" i="41"/>
  <c r="J81" i="41" s="1"/>
  <c r="R90" i="41"/>
  <c r="R81" i="41" s="1"/>
  <c r="I72" i="42"/>
  <c r="Q72" i="42"/>
  <c r="Y72" i="42"/>
  <c r="H72" i="43"/>
  <c r="P72" i="43"/>
  <c r="X72" i="43"/>
  <c r="G77" i="46"/>
  <c r="G77" i="47"/>
  <c r="O77" i="46"/>
  <c r="O77" i="47"/>
  <c r="W77" i="46"/>
  <c r="W77" i="47"/>
  <c r="G60" i="45"/>
  <c r="Q60" i="45"/>
  <c r="W77" i="45"/>
  <c r="W69" i="45" s="1"/>
  <c r="B77" i="46"/>
  <c r="J77" i="46"/>
  <c r="R77" i="46"/>
  <c r="J60" i="46"/>
  <c r="B77" i="47"/>
  <c r="J77" i="47"/>
  <c r="R77" i="47"/>
  <c r="B90" i="42"/>
  <c r="J90" i="42"/>
  <c r="R90" i="42"/>
  <c r="H60" i="45"/>
  <c r="R60" i="45"/>
  <c r="B77" i="45"/>
  <c r="B69" i="45" s="1"/>
  <c r="X77" i="45"/>
  <c r="X69" i="45" s="1"/>
  <c r="C77" i="46"/>
  <c r="K77" i="46"/>
  <c r="S77" i="46"/>
  <c r="K60" i="46"/>
  <c r="C77" i="47"/>
  <c r="K77" i="47"/>
  <c r="S77" i="47"/>
  <c r="I60" i="45"/>
  <c r="Y77" i="45"/>
  <c r="Y69" i="45" s="1"/>
  <c r="D77" i="46"/>
  <c r="D60" i="46"/>
  <c r="L77" i="46"/>
  <c r="L60" i="46"/>
  <c r="T77" i="46"/>
  <c r="T60" i="46"/>
  <c r="D77" i="47"/>
  <c r="L77" i="47"/>
  <c r="T77" i="47"/>
  <c r="D72" i="42"/>
  <c r="L72" i="42"/>
  <c r="T72" i="42"/>
  <c r="C72" i="43"/>
  <c r="K72" i="43"/>
  <c r="S72" i="43"/>
  <c r="P77" i="45"/>
  <c r="P69" i="45" s="1"/>
  <c r="E77" i="46"/>
  <c r="E60" i="46"/>
  <c r="M77" i="46"/>
  <c r="M60" i="46"/>
  <c r="U77" i="46"/>
  <c r="U60" i="46"/>
  <c r="C60" i="46"/>
  <c r="C77" i="45"/>
  <c r="C69" i="45" s="1"/>
  <c r="C60" i="45"/>
  <c r="K77" i="45"/>
  <c r="K69" i="45" s="1"/>
  <c r="K60" i="45"/>
  <c r="S77" i="45"/>
  <c r="S69" i="45" s="1"/>
  <c r="S60" i="45"/>
  <c r="F72" i="42"/>
  <c r="N72" i="42"/>
  <c r="V72" i="42"/>
  <c r="E72" i="43"/>
  <c r="M72" i="43"/>
  <c r="U72" i="43"/>
  <c r="D77" i="45"/>
  <c r="D69" i="45" s="1"/>
  <c r="D60" i="45"/>
  <c r="L77" i="45"/>
  <c r="L69" i="45" s="1"/>
  <c r="L60" i="45"/>
  <c r="T77" i="45"/>
  <c r="T69" i="45" s="1"/>
  <c r="T60" i="45"/>
  <c r="X60" i="45"/>
  <c r="H77" i="45"/>
  <c r="H69" i="45" s="1"/>
  <c r="H72" i="41"/>
  <c r="P72" i="41"/>
  <c r="X72" i="41"/>
  <c r="G72" i="42"/>
  <c r="O72" i="42"/>
  <c r="W72" i="42"/>
  <c r="F72" i="43"/>
  <c r="N72" i="43"/>
  <c r="V72" i="43"/>
  <c r="H77" i="46"/>
  <c r="P77" i="46"/>
  <c r="X77" i="46"/>
  <c r="H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Y72" i="33" l="1"/>
  <c r="S72" i="33"/>
  <c r="L72" i="33"/>
  <c r="J72" i="33"/>
  <c r="R113" i="29"/>
  <c r="C113" i="29"/>
  <c r="U113" i="29"/>
  <c r="K113" i="29"/>
  <c r="F113" i="29"/>
  <c r="M113" i="29"/>
  <c r="B113" i="29"/>
  <c r="J74" i="24"/>
  <c r="J171" i="4" s="1"/>
  <c r="I74" i="24"/>
  <c r="I171" i="4" s="1"/>
  <c r="H74" i="24"/>
  <c r="H171" i="4" s="1"/>
  <c r="G74" i="24"/>
  <c r="G171" i="4" s="1"/>
  <c r="F74" i="24"/>
  <c r="F171" i="4" s="1"/>
  <c r="I146" i="25"/>
  <c r="L74" i="24"/>
  <c r="L171" i="4" s="1"/>
  <c r="K74" i="24"/>
  <c r="K171" i="4" s="1"/>
  <c r="D74" i="24"/>
  <c r="D171" i="4" s="1"/>
  <c r="D69" i="4"/>
  <c r="D142" i="4" s="1"/>
  <c r="S74" i="24"/>
  <c r="S171" i="4" s="1"/>
  <c r="S69" i="4"/>
  <c r="S142" i="4" s="1"/>
  <c r="C74" i="24"/>
  <c r="C171" i="4" s="1"/>
  <c r="C69" i="4"/>
  <c r="C142" i="4" s="1"/>
  <c r="O74" i="24"/>
  <c r="O171" i="4" s="1"/>
  <c r="O69" i="4"/>
  <c r="O142" i="4" s="1"/>
  <c r="N74" i="24"/>
  <c r="N171" i="4" s="1"/>
  <c r="N69" i="4"/>
  <c r="N142" i="4" s="1"/>
  <c r="X146" i="25"/>
  <c r="P146" i="25"/>
  <c r="X74" i="24"/>
  <c r="X171" i="4" s="1"/>
  <c r="X69" i="4"/>
  <c r="X142" i="4" s="1"/>
  <c r="W74" i="24"/>
  <c r="W171" i="4" s="1"/>
  <c r="W69" i="4"/>
  <c r="W142" i="4" s="1"/>
  <c r="M146" i="25"/>
  <c r="V74" i="24"/>
  <c r="V171" i="4" s="1"/>
  <c r="V69" i="4"/>
  <c r="V142" i="4" s="1"/>
  <c r="E74" i="24"/>
  <c r="E171" i="4" s="1"/>
  <c r="E69" i="4"/>
  <c r="E142" i="4" s="1"/>
  <c r="U74" i="24"/>
  <c r="U171" i="4" s="1"/>
  <c r="U69" i="4"/>
  <c r="U142" i="4" s="1"/>
  <c r="T74" i="24"/>
  <c r="T171" i="4" s="1"/>
  <c r="T69" i="4"/>
  <c r="T142" i="4" s="1"/>
  <c r="N146" i="23"/>
  <c r="X153" i="23"/>
  <c r="K139" i="23"/>
  <c r="K60" i="20"/>
  <c r="K144" i="23"/>
  <c r="K143" i="23"/>
  <c r="K137" i="23"/>
  <c r="Y157" i="23"/>
  <c r="B79" i="20"/>
  <c r="B170" i="4" s="1"/>
  <c r="V57" i="20"/>
  <c r="V56" i="20" s="1"/>
  <c r="V60" i="20"/>
  <c r="B146" i="23"/>
  <c r="D146" i="23"/>
  <c r="Y132" i="23"/>
  <c r="T132" i="23"/>
  <c r="R165" i="23"/>
  <c r="E146" i="23"/>
  <c r="O158" i="23"/>
  <c r="O146" i="23" s="1"/>
  <c r="O61" i="20"/>
  <c r="O57" i="20"/>
  <c r="O56" i="20" s="1"/>
  <c r="K141" i="23"/>
  <c r="K132" i="23" s="1"/>
  <c r="L132" i="23"/>
  <c r="B59" i="20"/>
  <c r="B112" i="4" s="1"/>
  <c r="D132" i="23"/>
  <c r="B165" i="23"/>
  <c r="K160" i="23"/>
  <c r="C77" i="20"/>
  <c r="C168" i="4" s="1"/>
  <c r="D79" i="20"/>
  <c r="D170" i="4" s="1"/>
  <c r="W146" i="23"/>
  <c r="X160" i="23"/>
  <c r="F76" i="20"/>
  <c r="F167" i="4" s="1"/>
  <c r="R79" i="20"/>
  <c r="R170" i="4" s="1"/>
  <c r="N78" i="20"/>
  <c r="N169" i="4" s="1"/>
  <c r="S171" i="23"/>
  <c r="H160" i="23"/>
  <c r="U146" i="23"/>
  <c r="V144" i="23"/>
  <c r="N60" i="20"/>
  <c r="N57" i="20"/>
  <c r="N56" i="20" s="1"/>
  <c r="L59" i="20"/>
  <c r="L113" i="4"/>
  <c r="V140" i="23"/>
  <c r="V132" i="23" s="1"/>
  <c r="J79" i="20"/>
  <c r="J170" i="4" s="1"/>
  <c r="D59" i="20"/>
  <c r="D112" i="4" s="1"/>
  <c r="D113" i="4"/>
  <c r="R132" i="23"/>
  <c r="S153" i="23"/>
  <c r="B57" i="20"/>
  <c r="B56" i="20" s="1"/>
  <c r="B171" i="23"/>
  <c r="S194" i="23"/>
  <c r="G163" i="23"/>
  <c r="G146" i="23" s="1"/>
  <c r="G61" i="20"/>
  <c r="R59" i="20"/>
  <c r="R112" i="4" s="1"/>
  <c r="D205" i="21"/>
  <c r="H194" i="23"/>
  <c r="F194" i="21"/>
  <c r="W76" i="20"/>
  <c r="W167" i="4" s="1"/>
  <c r="W65" i="4"/>
  <c r="W138" i="4" s="1"/>
  <c r="O65" i="4"/>
  <c r="O138" i="4" s="1"/>
  <c r="Y205" i="21"/>
  <c r="V65" i="4"/>
  <c r="V138" i="4" s="1"/>
  <c r="W194" i="21"/>
  <c r="S194" i="21"/>
  <c r="N65" i="4"/>
  <c r="N138" i="4" s="1"/>
  <c r="S205" i="21"/>
  <c r="J194" i="23"/>
  <c r="T76" i="20"/>
  <c r="T167" i="4" s="1"/>
  <c r="T65" i="4"/>
  <c r="T138" i="4" s="1"/>
  <c r="B194" i="23"/>
  <c r="D76" i="20"/>
  <c r="D167" i="4" s="1"/>
  <c r="D65" i="4"/>
  <c r="D138" i="4" s="1"/>
  <c r="L205" i="23"/>
  <c r="C194" i="23"/>
  <c r="D205" i="23"/>
  <c r="L205" i="21"/>
  <c r="R76" i="20"/>
  <c r="R167" i="4" s="1"/>
  <c r="R65" i="4"/>
  <c r="R138" i="4" s="1"/>
  <c r="N217" i="19"/>
  <c r="N80" i="16"/>
  <c r="N77" i="16"/>
  <c r="N76" i="16" s="1"/>
  <c r="F109" i="4"/>
  <c r="F79" i="16"/>
  <c r="F108" i="4" s="1"/>
  <c r="H190" i="19"/>
  <c r="M217" i="19"/>
  <c r="M80" i="16"/>
  <c r="M109" i="4" s="1"/>
  <c r="F178" i="19"/>
  <c r="I217" i="19"/>
  <c r="I80" i="16"/>
  <c r="I109" i="4" s="1"/>
  <c r="Q184" i="19"/>
  <c r="D108" i="4"/>
  <c r="N178" i="19"/>
  <c r="C102" i="16"/>
  <c r="C165" i="4" s="1"/>
  <c r="G102" i="16"/>
  <c r="G165" i="4" s="1"/>
  <c r="G110" i="4"/>
  <c r="O178" i="19"/>
  <c r="U217" i="19"/>
  <c r="U80" i="16"/>
  <c r="U77" i="16"/>
  <c r="U76" i="16" s="1"/>
  <c r="Q217" i="19"/>
  <c r="Q80" i="16"/>
  <c r="Q109" i="4" s="1"/>
  <c r="E109" i="4"/>
  <c r="B178" i="19"/>
  <c r="W217" i="18"/>
  <c r="W97" i="16"/>
  <c r="W95" i="16" s="1"/>
  <c r="L217" i="18"/>
  <c r="L97" i="16"/>
  <c r="L95" i="16" s="1"/>
  <c r="J217" i="18"/>
  <c r="J97" i="16"/>
  <c r="J95" i="16" s="1"/>
  <c r="N217" i="18"/>
  <c r="N97" i="16"/>
  <c r="N95" i="16" s="1"/>
  <c r="T217" i="18"/>
  <c r="T97" i="16"/>
  <c r="T95" i="16" s="1"/>
  <c r="Y52" i="16"/>
  <c r="Y61" i="4" s="1"/>
  <c r="Y134" i="4" s="1"/>
  <c r="Y62" i="4"/>
  <c r="Y135" i="4" s="1"/>
  <c r="R100" i="16"/>
  <c r="R163" i="4" s="1"/>
  <c r="R61" i="4"/>
  <c r="R134" i="4" s="1"/>
  <c r="R217" i="18"/>
  <c r="R97" i="16"/>
  <c r="Q91" i="16"/>
  <c r="Q89" i="16" s="1"/>
  <c r="Q101" i="16"/>
  <c r="Q164" i="4" s="1"/>
  <c r="R95" i="16"/>
  <c r="U95" i="16"/>
  <c r="M95" i="16"/>
  <c r="S95" i="16"/>
  <c r="O217" i="18"/>
  <c r="O97" i="16"/>
  <c r="O95" i="16" s="1"/>
  <c r="V217" i="18"/>
  <c r="V97" i="16"/>
  <c r="V95" i="16" s="1"/>
  <c r="T91" i="16"/>
  <c r="T101" i="16"/>
  <c r="T164" i="4" s="1"/>
  <c r="T62" i="4"/>
  <c r="T135" i="4" s="1"/>
  <c r="Q52" i="16"/>
  <c r="S91" i="16"/>
  <c r="S89" i="16" s="1"/>
  <c r="S101" i="16"/>
  <c r="S164" i="4" s="1"/>
  <c r="B102" i="16"/>
  <c r="B165" i="4" s="1"/>
  <c r="H253" i="15"/>
  <c r="H78" i="12"/>
  <c r="H107" i="4" s="1"/>
  <c r="N233" i="15"/>
  <c r="N76" i="12"/>
  <c r="N71" i="12"/>
  <c r="N70" i="12" s="1"/>
  <c r="L105" i="4"/>
  <c r="L75" i="12"/>
  <c r="L104" i="4" s="1"/>
  <c r="J75" i="12"/>
  <c r="J104" i="4" s="1"/>
  <c r="J105" i="4"/>
  <c r="F233" i="15"/>
  <c r="F76" i="12"/>
  <c r="F71" i="12"/>
  <c r="F70" i="12" s="1"/>
  <c r="Q253" i="15"/>
  <c r="Q78" i="12"/>
  <c r="Q107" i="4" s="1"/>
  <c r="E233" i="15"/>
  <c r="E76" i="12"/>
  <c r="V233" i="15"/>
  <c r="V76" i="12"/>
  <c r="V71" i="12"/>
  <c r="V70" i="12" s="1"/>
  <c r="D233" i="15"/>
  <c r="D76" i="12"/>
  <c r="C233" i="15"/>
  <c r="C76" i="12"/>
  <c r="P253" i="15"/>
  <c r="P78" i="12"/>
  <c r="P107" i="4" s="1"/>
  <c r="B233" i="15"/>
  <c r="B76" i="12"/>
  <c r="J55" i="7"/>
  <c r="U233" i="15"/>
  <c r="U76" i="12"/>
  <c r="T233" i="15"/>
  <c r="T76" i="12"/>
  <c r="S233" i="15"/>
  <c r="S76" i="12"/>
  <c r="I253" i="15"/>
  <c r="I78" i="12"/>
  <c r="I107" i="4" s="1"/>
  <c r="R233" i="15"/>
  <c r="R76" i="12"/>
  <c r="M105" i="4"/>
  <c r="M75" i="12"/>
  <c r="M104" i="4" s="1"/>
  <c r="W63" i="12"/>
  <c r="V55" i="4"/>
  <c r="V130" i="4" s="1"/>
  <c r="Y57" i="4"/>
  <c r="Y132" i="4" s="1"/>
  <c r="V57" i="4"/>
  <c r="V132" i="4" s="1"/>
  <c r="Y96" i="12"/>
  <c r="Y157" i="4" s="1"/>
  <c r="Y55" i="4"/>
  <c r="Y130" i="4" s="1"/>
  <c r="S98" i="12"/>
  <c r="S159" i="4" s="1"/>
  <c r="S57" i="4"/>
  <c r="S132" i="4" s="1"/>
  <c r="S63" i="12"/>
  <c r="U5" i="4"/>
  <c r="U3" i="4"/>
  <c r="U128" i="4" s="1"/>
  <c r="M3" i="4"/>
  <c r="M128" i="4" s="1"/>
  <c r="M5" i="4"/>
  <c r="N52" i="7"/>
  <c r="U98" i="12"/>
  <c r="U159" i="4" s="1"/>
  <c r="U63" i="12"/>
  <c r="U57" i="4"/>
  <c r="U132" i="4" s="1"/>
  <c r="K96" i="12"/>
  <c r="K157" i="4" s="1"/>
  <c r="K55" i="4"/>
  <c r="K130" i="4" s="1"/>
  <c r="M96" i="12"/>
  <c r="M157" i="4" s="1"/>
  <c r="M55" i="4"/>
  <c r="M130" i="4" s="1"/>
  <c r="M98" i="12"/>
  <c r="M159" i="4" s="1"/>
  <c r="M57" i="4"/>
  <c r="M132" i="4" s="1"/>
  <c r="N54" i="7"/>
  <c r="F54" i="7"/>
  <c r="K51" i="4"/>
  <c r="Q98" i="12"/>
  <c r="Q159" i="4" s="1"/>
  <c r="Q57" i="4"/>
  <c r="Q132" i="4" s="1"/>
  <c r="Q63" i="12"/>
  <c r="N53" i="7"/>
  <c r="I96" i="12"/>
  <c r="I157" i="4" s="1"/>
  <c r="I55" i="4"/>
  <c r="I130" i="4" s="1"/>
  <c r="G98" i="12"/>
  <c r="G159" i="4" s="1"/>
  <c r="G57" i="4"/>
  <c r="G132" i="4" s="1"/>
  <c r="Y51" i="4"/>
  <c r="P3" i="4"/>
  <c r="P128" i="4" s="1"/>
  <c r="P5" i="4"/>
  <c r="L98" i="12"/>
  <c r="L159" i="4" s="1"/>
  <c r="L57" i="4"/>
  <c r="L132" i="4" s="1"/>
  <c r="I98" i="12"/>
  <c r="I159" i="4" s="1"/>
  <c r="I57" i="4"/>
  <c r="I132" i="4" s="1"/>
  <c r="T3" i="4"/>
  <c r="T128" i="4" s="1"/>
  <c r="T5" i="4"/>
  <c r="D98" i="12"/>
  <c r="D159" i="4" s="1"/>
  <c r="D57" i="4"/>
  <c r="D132" i="4" s="1"/>
  <c r="D63" i="12"/>
  <c r="X96" i="12"/>
  <c r="X157" i="4" s="1"/>
  <c r="X55" i="4"/>
  <c r="X130" i="4" s="1"/>
  <c r="P98" i="12"/>
  <c r="P159" i="4" s="1"/>
  <c r="P57" i="4"/>
  <c r="P132" i="4" s="1"/>
  <c r="P63" i="12"/>
  <c r="H96" i="12"/>
  <c r="H157" i="4" s="1"/>
  <c r="H55" i="4"/>
  <c r="H130" i="4" s="1"/>
  <c r="K98" i="12"/>
  <c r="K159" i="4" s="1"/>
  <c r="K57" i="4"/>
  <c r="K132" i="4" s="1"/>
  <c r="U55" i="7"/>
  <c r="R98" i="12"/>
  <c r="R159" i="4" s="1"/>
  <c r="R57" i="4"/>
  <c r="R132" i="4" s="1"/>
  <c r="C96" i="12"/>
  <c r="C157" i="4" s="1"/>
  <c r="C55" i="4"/>
  <c r="C130" i="4" s="1"/>
  <c r="R63" i="12"/>
  <c r="J96" i="12"/>
  <c r="J157" i="4" s="1"/>
  <c r="J55" i="4"/>
  <c r="J130" i="4" s="1"/>
  <c r="V5" i="4"/>
  <c r="V3" i="4"/>
  <c r="V128" i="4" s="1"/>
  <c r="F98" i="12"/>
  <c r="F159" i="4" s="1"/>
  <c r="F57" i="4"/>
  <c r="F132" i="4" s="1"/>
  <c r="F63" i="12"/>
  <c r="T98" i="12"/>
  <c r="T159" i="4" s="1"/>
  <c r="T57" i="4"/>
  <c r="T132" i="4" s="1"/>
  <c r="T63" i="12"/>
  <c r="L63" i="12"/>
  <c r="N3" i="4"/>
  <c r="N128" i="4" s="1"/>
  <c r="N5" i="4"/>
  <c r="U86" i="12"/>
  <c r="Q86" i="12"/>
  <c r="M86" i="12"/>
  <c r="O98" i="12"/>
  <c r="O159" i="4" s="1"/>
  <c r="O57" i="4"/>
  <c r="O132" i="4" s="1"/>
  <c r="O63" i="12"/>
  <c r="C98" i="12"/>
  <c r="C159" i="4" s="1"/>
  <c r="C57" i="4"/>
  <c r="C132" i="4" s="1"/>
  <c r="I86" i="12"/>
  <c r="G63" i="12"/>
  <c r="W96" i="12"/>
  <c r="W157" i="4" s="1"/>
  <c r="W55" i="4"/>
  <c r="W130" i="4" s="1"/>
  <c r="H98" i="12"/>
  <c r="H159" i="4" s="1"/>
  <c r="H57" i="4"/>
  <c r="H132" i="4" s="1"/>
  <c r="Q3" i="4"/>
  <c r="Q128" i="4" s="1"/>
  <c r="Q5" i="4"/>
  <c r="N96" i="12"/>
  <c r="N157" i="4" s="1"/>
  <c r="N55" i="4"/>
  <c r="N130" i="4" s="1"/>
  <c r="J98" i="12"/>
  <c r="J159" i="4" s="1"/>
  <c r="J57" i="4"/>
  <c r="J132" i="4" s="1"/>
  <c r="B96" i="12"/>
  <c r="B157" i="4" s="1"/>
  <c r="B55" i="4"/>
  <c r="B130" i="4" s="1"/>
  <c r="E98" i="12"/>
  <c r="E159" i="4" s="1"/>
  <c r="E57" i="4"/>
  <c r="E132" i="4" s="1"/>
  <c r="E63" i="12"/>
  <c r="B136" i="11"/>
  <c r="B55" i="8"/>
  <c r="B100" i="4" s="1"/>
  <c r="Y136" i="11"/>
  <c r="Y52" i="8"/>
  <c r="Y51" i="8" s="1"/>
  <c r="Y55" i="8"/>
  <c r="I117" i="11"/>
  <c r="X65" i="8"/>
  <c r="X154" i="4" s="1"/>
  <c r="Q101" i="4"/>
  <c r="X117" i="11"/>
  <c r="J136" i="11"/>
  <c r="J55" i="8"/>
  <c r="J100" i="4" s="1"/>
  <c r="G136" i="11"/>
  <c r="G55" i="8"/>
  <c r="G52" i="8"/>
  <c r="G51" i="8" s="1"/>
  <c r="F100" i="4"/>
  <c r="F54" i="8"/>
  <c r="F99" i="4" s="1"/>
  <c r="P59" i="8"/>
  <c r="C59" i="8"/>
  <c r="R129" i="4"/>
  <c r="B129" i="4"/>
  <c r="O59" i="8"/>
  <c r="K129" i="4"/>
  <c r="Q59" i="8"/>
  <c r="O129" i="4"/>
  <c r="D59" i="8"/>
  <c r="R59" i="8"/>
  <c r="X52" i="4"/>
  <c r="X129" i="4" s="1"/>
  <c r="V52" i="7"/>
  <c r="V53" i="7"/>
  <c r="V54" i="7"/>
  <c r="Y55" i="7"/>
  <c r="Y54" i="7"/>
  <c r="F52" i="4"/>
  <c r="F129" i="4" s="1"/>
  <c r="Q65" i="8"/>
  <c r="Q154" i="4" s="1"/>
  <c r="Q99" i="4"/>
  <c r="F59" i="8"/>
  <c r="G52" i="7"/>
  <c r="L129" i="4"/>
  <c r="D129" i="4"/>
  <c r="I65" i="8"/>
  <c r="I154" i="4" s="1"/>
  <c r="I99" i="4"/>
  <c r="L59" i="8"/>
  <c r="P65" i="8"/>
  <c r="P154" i="4" s="1"/>
  <c r="U53" i="7"/>
  <c r="I59" i="8"/>
  <c r="I52" i="4"/>
  <c r="D55" i="7"/>
  <c r="N65" i="8"/>
  <c r="N154" i="4" s="1"/>
  <c r="N52" i="4"/>
  <c r="N129" i="4" s="1"/>
  <c r="M59" i="8"/>
  <c r="U52" i="7"/>
  <c r="H65" i="8"/>
  <c r="H154" i="4" s="1"/>
  <c r="H52" i="4"/>
  <c r="H129" i="4" s="1"/>
  <c r="H59" i="8"/>
  <c r="J59" i="8"/>
  <c r="B59" i="8"/>
  <c r="G59" i="8"/>
  <c r="G52" i="4"/>
  <c r="G129" i="4" s="1"/>
  <c r="H55" i="7"/>
  <c r="H52" i="7"/>
  <c r="P54" i="7"/>
  <c r="P52" i="7"/>
  <c r="P55" i="7"/>
  <c r="X54" i="7"/>
  <c r="T53" i="7"/>
  <c r="G55" i="7"/>
  <c r="X53" i="7"/>
  <c r="X52" i="7"/>
  <c r="T54" i="7"/>
  <c r="O54" i="7"/>
  <c r="T55" i="7"/>
  <c r="R55" i="7"/>
  <c r="Y53" i="7"/>
  <c r="P42" i="5"/>
  <c r="P43" i="5"/>
  <c r="P44" i="5"/>
  <c r="P45" i="5"/>
  <c r="P46" i="5"/>
  <c r="P47" i="5"/>
  <c r="S45" i="5"/>
  <c r="S42" i="5"/>
  <c r="S41" i="5" s="1"/>
  <c r="G48" i="5"/>
  <c r="G42" i="5"/>
  <c r="G43" i="5"/>
  <c r="G44" i="5"/>
  <c r="G45" i="5"/>
  <c r="G46" i="5"/>
  <c r="G47" i="5"/>
  <c r="J46" i="5"/>
  <c r="J47" i="5"/>
  <c r="J42" i="5"/>
  <c r="J41" i="5" s="1"/>
  <c r="J43" i="5"/>
  <c r="J44" i="5"/>
  <c r="J45" i="5"/>
  <c r="I48" i="5"/>
  <c r="V41" i="6"/>
  <c r="B27" i="5"/>
  <c r="B5" i="5" s="1"/>
  <c r="R48" i="6"/>
  <c r="E48" i="5"/>
  <c r="E44" i="5"/>
  <c r="R47" i="6"/>
  <c r="E47" i="6"/>
  <c r="E55" i="7"/>
  <c r="H54" i="7"/>
  <c r="M53" i="7"/>
  <c r="E43" i="5"/>
  <c r="U44" i="6"/>
  <c r="H46" i="6"/>
  <c r="W48" i="6"/>
  <c r="W54" i="7"/>
  <c r="B41" i="6"/>
  <c r="E45" i="6"/>
  <c r="R42" i="6"/>
  <c r="U47" i="6"/>
  <c r="C47" i="6"/>
  <c r="E42" i="5"/>
  <c r="U42" i="6"/>
  <c r="C46" i="6"/>
  <c r="K41" i="6"/>
  <c r="E42" i="6"/>
  <c r="C55" i="7"/>
  <c r="C43" i="6"/>
  <c r="X41" i="6"/>
  <c r="O27" i="5"/>
  <c r="I53" i="7"/>
  <c r="C53" i="7"/>
  <c r="I52" i="7"/>
  <c r="Q53" i="7"/>
  <c r="Y52" i="7"/>
  <c r="N47" i="6"/>
  <c r="H48" i="6"/>
  <c r="B54" i="7"/>
  <c r="O41" i="6"/>
  <c r="C27" i="5"/>
  <c r="R52" i="7"/>
  <c r="E43" i="6"/>
  <c r="R27" i="5"/>
  <c r="L27" i="5"/>
  <c r="L5" i="5" s="1"/>
  <c r="C42" i="6"/>
  <c r="U27" i="5"/>
  <c r="J46" i="6"/>
  <c r="R46" i="6"/>
  <c r="K27" i="5"/>
  <c r="J54" i="7"/>
  <c r="U48" i="6"/>
  <c r="N46" i="6"/>
  <c r="I55" i="7"/>
  <c r="F46" i="6"/>
  <c r="W27" i="5"/>
  <c r="T42" i="6"/>
  <c r="Q54" i="7"/>
  <c r="J48" i="6"/>
  <c r="T45" i="6"/>
  <c r="R45" i="6"/>
  <c r="I47" i="6"/>
  <c r="I41" i="6" s="1"/>
  <c r="J45" i="6"/>
  <c r="E46" i="6"/>
  <c r="P44" i="6"/>
  <c r="N44" i="6"/>
  <c r="P45" i="6"/>
  <c r="Y46" i="6"/>
  <c r="P53" i="7"/>
  <c r="N27" i="5"/>
  <c r="Y44" i="6"/>
  <c r="Y41" i="6" s="1"/>
  <c r="N48" i="6"/>
  <c r="T44" i="6"/>
  <c r="J43" i="6"/>
  <c r="I54" i="7"/>
  <c r="U46" i="6"/>
  <c r="C44" i="6"/>
  <c r="U43" i="6"/>
  <c r="P43" i="6"/>
  <c r="P41" i="6" s="1"/>
  <c r="R44" i="6"/>
  <c r="H42" i="6"/>
  <c r="F42" i="6"/>
  <c r="F41" i="6" s="1"/>
  <c r="H43" i="6"/>
  <c r="Y27" i="5"/>
  <c r="H53" i="7"/>
  <c r="Q52" i="7"/>
  <c r="Q46" i="6"/>
  <c r="Q41" i="6" s="1"/>
  <c r="W42" i="6"/>
  <c r="V44" i="6"/>
  <c r="N43" i="6"/>
  <c r="D42" i="6"/>
  <c r="T48" i="6"/>
  <c r="H47" i="6"/>
  <c r="E47" i="5"/>
  <c r="I5" i="5"/>
  <c r="C45" i="6"/>
  <c r="R43" i="6"/>
  <c r="J42" i="6"/>
  <c r="I48" i="6"/>
  <c r="K53" i="7"/>
  <c r="T46" i="6"/>
  <c r="M46" i="6"/>
  <c r="M41" i="6" s="1"/>
  <c r="W53" i="7"/>
  <c r="V5" i="5"/>
  <c r="T27" i="5"/>
  <c r="T5" i="5" s="1"/>
  <c r="W43" i="6"/>
  <c r="N42" i="6"/>
  <c r="N41" i="6" s="1"/>
  <c r="E48" i="6"/>
  <c r="S48" i="6"/>
  <c r="J52" i="7"/>
  <c r="F48" i="6"/>
  <c r="O53" i="7"/>
  <c r="Q27" i="5"/>
  <c r="Q5" i="5" s="1"/>
  <c r="S42" i="6"/>
  <c r="D27" i="5"/>
  <c r="T47" i="6"/>
  <c r="P46" i="6"/>
  <c r="G53" i="7"/>
  <c r="L54" i="7"/>
  <c r="H44" i="6"/>
  <c r="M27" i="5"/>
  <c r="K55" i="7"/>
  <c r="W52" i="7"/>
  <c r="D53" i="7"/>
  <c r="D43" i="6"/>
  <c r="F45" i="6"/>
  <c r="C54" i="7"/>
  <c r="G47" i="6"/>
  <c r="G41" i="6" s="1"/>
  <c r="L46" i="6"/>
  <c r="L41" i="6" s="1"/>
  <c r="O52" i="7"/>
  <c r="E54" i="7"/>
  <c r="P48" i="6"/>
  <c r="K46" i="6"/>
  <c r="K52" i="7"/>
  <c r="W46" i="6"/>
  <c r="U146" i="25"/>
  <c r="Y160" i="23"/>
  <c r="H163" i="23"/>
  <c r="H151" i="23"/>
  <c r="H161" i="23"/>
  <c r="H155" i="23"/>
  <c r="H154" i="23"/>
  <c r="H158" i="23"/>
  <c r="H61" i="20"/>
  <c r="H57" i="20"/>
  <c r="H56" i="20" s="1"/>
  <c r="U171" i="23"/>
  <c r="X132" i="23"/>
  <c r="Q172" i="23"/>
  <c r="Q179" i="23"/>
  <c r="Q176" i="23"/>
  <c r="Q170" i="23"/>
  <c r="Q62" i="20"/>
  <c r="M132" i="23"/>
  <c r="G194" i="21"/>
  <c r="C194" i="21"/>
  <c r="C205" i="21"/>
  <c r="J194" i="21"/>
  <c r="B205" i="21"/>
  <c r="Q194" i="21"/>
  <c r="E178" i="19"/>
  <c r="P229" i="19"/>
  <c r="P195" i="19"/>
  <c r="P192" i="19"/>
  <c r="P191" i="19"/>
  <c r="P188" i="19"/>
  <c r="P187" i="19"/>
  <c r="P185" i="19"/>
  <c r="P183" i="19"/>
  <c r="P81" i="16"/>
  <c r="P77" i="16"/>
  <c r="P76" i="16" s="1"/>
  <c r="Q217" i="18"/>
  <c r="Q97" i="16"/>
  <c r="Q95" i="16" s="1"/>
  <c r="M53" i="16"/>
  <c r="S61" i="4"/>
  <c r="X76" i="12"/>
  <c r="X71" i="12"/>
  <c r="X70" i="12" s="1"/>
  <c r="X233" i="15"/>
  <c r="W233" i="15"/>
  <c r="W76" i="12"/>
  <c r="W71" i="12"/>
  <c r="W70" i="12" s="1"/>
  <c r="T89" i="16"/>
  <c r="K178" i="19"/>
  <c r="M253" i="15"/>
  <c r="M78" i="12"/>
  <c r="M71" i="12"/>
  <c r="M70" i="12" s="1"/>
  <c r="B79" i="16"/>
  <c r="B109" i="4"/>
  <c r="T147" i="11"/>
  <c r="T132" i="11"/>
  <c r="T130" i="11"/>
  <c r="T129" i="11"/>
  <c r="T126" i="11"/>
  <c r="T125" i="11"/>
  <c r="T123" i="11"/>
  <c r="T122" i="11"/>
  <c r="T117" i="11" s="1"/>
  <c r="T56" i="8"/>
  <c r="T52" i="8"/>
  <c r="T51" i="8" s="1"/>
  <c r="C253" i="15"/>
  <c r="C78" i="12"/>
  <c r="C71" i="12"/>
  <c r="C70" i="12" s="1"/>
  <c r="O147" i="11"/>
  <c r="O132" i="11"/>
  <c r="O130" i="11"/>
  <c r="O129" i="11"/>
  <c r="O126" i="11"/>
  <c r="O125" i="11"/>
  <c r="O123" i="11"/>
  <c r="O122" i="11"/>
  <c r="O52" i="8"/>
  <c r="O51" i="8" s="1"/>
  <c r="O56" i="8"/>
  <c r="B107" i="4"/>
  <c r="S147" i="11"/>
  <c r="S132" i="11"/>
  <c r="S130" i="11"/>
  <c r="S129" i="11"/>
  <c r="S126" i="11"/>
  <c r="S125" i="11"/>
  <c r="S123" i="11"/>
  <c r="S122" i="11"/>
  <c r="S56" i="8"/>
  <c r="B117" i="11"/>
  <c r="S53" i="7"/>
  <c r="S47" i="5"/>
  <c r="Q45" i="5"/>
  <c r="S48" i="5"/>
  <c r="Q48" i="5"/>
  <c r="K72" i="33"/>
  <c r="I72" i="33"/>
  <c r="N146" i="25"/>
  <c r="U194" i="23"/>
  <c r="T205" i="23"/>
  <c r="H153" i="23"/>
  <c r="U205" i="23"/>
  <c r="N165" i="23"/>
  <c r="B132" i="23"/>
  <c r="Q132" i="23"/>
  <c r="D194" i="23"/>
  <c r="K154" i="23"/>
  <c r="K158" i="23"/>
  <c r="K163" i="23"/>
  <c r="K151" i="23"/>
  <c r="K161" i="23"/>
  <c r="K155" i="23"/>
  <c r="K61" i="20"/>
  <c r="K57" i="20"/>
  <c r="K56" i="20" s="1"/>
  <c r="Q171" i="23"/>
  <c r="Q160" i="23"/>
  <c r="Q205" i="21"/>
  <c r="X194" i="21"/>
  <c r="P190" i="19"/>
  <c r="Q229" i="19"/>
  <c r="Q195" i="19"/>
  <c r="Q192" i="19"/>
  <c r="Q191" i="19"/>
  <c r="Q188" i="19"/>
  <c r="Q187" i="19"/>
  <c r="Q185" i="19"/>
  <c r="Q183" i="19"/>
  <c r="Q81" i="16"/>
  <c r="Q77" i="16"/>
  <c r="Q76" i="16" s="1"/>
  <c r="O217" i="19"/>
  <c r="O80" i="16"/>
  <c r="O77" i="16"/>
  <c r="O76" i="16" s="1"/>
  <c r="I217" i="18"/>
  <c r="I97" i="16"/>
  <c r="I95" i="16" s="1"/>
  <c r="T229" i="19"/>
  <c r="T195" i="19"/>
  <c r="T192" i="19"/>
  <c r="T191" i="19"/>
  <c r="T188" i="19"/>
  <c r="T187" i="19"/>
  <c r="T185" i="19"/>
  <c r="T183" i="19"/>
  <c r="T81" i="16"/>
  <c r="T77" i="16"/>
  <c r="T76" i="16" s="1"/>
  <c r="E53" i="16"/>
  <c r="P76" i="12"/>
  <c r="P71" i="12"/>
  <c r="P70" i="12" s="1"/>
  <c r="P233" i="15"/>
  <c r="O233" i="15"/>
  <c r="O76" i="12"/>
  <c r="O71" i="12"/>
  <c r="O70" i="12" s="1"/>
  <c r="P61" i="4"/>
  <c r="W61" i="4"/>
  <c r="C89" i="16"/>
  <c r="C178" i="19"/>
  <c r="E253" i="15"/>
  <c r="E78" i="12"/>
  <c r="E71" i="12"/>
  <c r="E70" i="12" s="1"/>
  <c r="L147" i="11"/>
  <c r="L132" i="11"/>
  <c r="L130" i="11"/>
  <c r="L129" i="11"/>
  <c r="L126" i="11"/>
  <c r="L125" i="11"/>
  <c r="L123" i="11"/>
  <c r="L122" i="11"/>
  <c r="L56" i="8"/>
  <c r="L52" i="8"/>
  <c r="L51" i="8" s="1"/>
  <c r="Y76" i="12"/>
  <c r="Y71" i="12"/>
  <c r="Y70" i="12" s="1"/>
  <c r="Y233" i="15"/>
  <c r="W147" i="11"/>
  <c r="W132" i="11"/>
  <c r="W130" i="11"/>
  <c r="W129" i="11"/>
  <c r="W126" i="11"/>
  <c r="W125" i="11"/>
  <c r="W123" i="11"/>
  <c r="W122" i="11"/>
  <c r="W56" i="8"/>
  <c r="W52" i="8"/>
  <c r="W51" i="8" s="1"/>
  <c r="S128" i="11"/>
  <c r="S55" i="7"/>
  <c r="F55" i="7"/>
  <c r="S52" i="7"/>
  <c r="B53" i="7"/>
  <c r="V55" i="7"/>
  <c r="S44" i="5"/>
  <c r="Q42" i="5"/>
  <c r="J48" i="5"/>
  <c r="X48" i="5"/>
  <c r="X41" i="5" s="1"/>
  <c r="D72" i="33"/>
  <c r="X176" i="23"/>
  <c r="X170" i="23"/>
  <c r="X172" i="23"/>
  <c r="X179" i="23"/>
  <c r="X62" i="20"/>
  <c r="X154" i="23"/>
  <c r="X158" i="23"/>
  <c r="X163" i="23"/>
  <c r="X151" i="23"/>
  <c r="X161" i="23"/>
  <c r="X155" i="23"/>
  <c r="X61" i="20"/>
  <c r="X57" i="20"/>
  <c r="X56" i="20" s="1"/>
  <c r="M179" i="23"/>
  <c r="M176" i="23"/>
  <c r="M172" i="23"/>
  <c r="M170" i="23"/>
  <c r="M62" i="20"/>
  <c r="M57" i="20"/>
  <c r="M56" i="20" s="1"/>
  <c r="T146" i="23"/>
  <c r="R146" i="23"/>
  <c r="W132" i="23"/>
  <c r="V165" i="23"/>
  <c r="I160" i="23"/>
  <c r="B194" i="21"/>
  <c r="I194" i="21"/>
  <c r="U178" i="19"/>
  <c r="L217" i="19"/>
  <c r="L80" i="16"/>
  <c r="L77" i="16"/>
  <c r="L76" i="16" s="1"/>
  <c r="T184" i="19"/>
  <c r="H233" i="15"/>
  <c r="H76" i="12"/>
  <c r="H71" i="12"/>
  <c r="H70" i="12" s="1"/>
  <c r="G233" i="15"/>
  <c r="G76" i="12"/>
  <c r="G71" i="12"/>
  <c r="G70" i="12" s="1"/>
  <c r="L89" i="16"/>
  <c r="W89" i="16"/>
  <c r="R89" i="16"/>
  <c r="K79" i="16"/>
  <c r="K109" i="4"/>
  <c r="R5" i="4"/>
  <c r="R3" i="4"/>
  <c r="D147" i="11"/>
  <c r="D132" i="11"/>
  <c r="D130" i="11"/>
  <c r="D129" i="11"/>
  <c r="D126" i="11"/>
  <c r="D125" i="11"/>
  <c r="D123" i="11"/>
  <c r="D122" i="11"/>
  <c r="D56" i="8"/>
  <c r="D52" i="8"/>
  <c r="D51" i="8" s="1"/>
  <c r="O61" i="4"/>
  <c r="Q76" i="12"/>
  <c r="Q71" i="12"/>
  <c r="Q70" i="12" s="1"/>
  <c r="Q233" i="15"/>
  <c r="R54" i="8"/>
  <c r="R101" i="4"/>
  <c r="G41" i="5"/>
  <c r="C72" i="33"/>
  <c r="J113" i="29"/>
  <c r="F146" i="25"/>
  <c r="M194" i="23"/>
  <c r="L165" i="23"/>
  <c r="S179" i="23"/>
  <c r="S176" i="23"/>
  <c r="S170" i="23"/>
  <c r="S172" i="23"/>
  <c r="S62" i="20"/>
  <c r="I153" i="23"/>
  <c r="P172" i="23"/>
  <c r="P179" i="23"/>
  <c r="P171" i="23"/>
  <c r="P176" i="23"/>
  <c r="P170" i="23"/>
  <c r="P62" i="20"/>
  <c r="X194" i="23"/>
  <c r="M146" i="23"/>
  <c r="V146" i="23"/>
  <c r="J146" i="23"/>
  <c r="F146" i="23"/>
  <c r="H132" i="23"/>
  <c r="I179" i="23"/>
  <c r="I176" i="23"/>
  <c r="I170" i="23"/>
  <c r="I175" i="23"/>
  <c r="I172" i="23"/>
  <c r="I62" i="20"/>
  <c r="R194" i="23"/>
  <c r="U132" i="23"/>
  <c r="I205" i="21"/>
  <c r="P194" i="21"/>
  <c r="V194" i="21"/>
  <c r="H229" i="19"/>
  <c r="H195" i="19"/>
  <c r="H192" i="19"/>
  <c r="H191" i="19"/>
  <c r="H188" i="19"/>
  <c r="H187" i="19"/>
  <c r="H185" i="19"/>
  <c r="H183" i="19"/>
  <c r="H81" i="16"/>
  <c r="H77" i="16"/>
  <c r="H76" i="16" s="1"/>
  <c r="G217" i="19"/>
  <c r="G80" i="16"/>
  <c r="G77" i="16"/>
  <c r="G76" i="16" s="1"/>
  <c r="Y117" i="11"/>
  <c r="Q61" i="4"/>
  <c r="U147" i="11"/>
  <c r="U132" i="11"/>
  <c r="U130" i="11"/>
  <c r="U129" i="11"/>
  <c r="U126" i="11"/>
  <c r="U125" i="11"/>
  <c r="U123" i="11"/>
  <c r="U122" i="11"/>
  <c r="U56" i="8"/>
  <c r="U52" i="8"/>
  <c r="U51" i="8" s="1"/>
  <c r="J5" i="4"/>
  <c r="J3" i="4"/>
  <c r="O89" i="16"/>
  <c r="I233" i="15"/>
  <c r="I76" i="12"/>
  <c r="I71" i="12"/>
  <c r="I70" i="12" s="1"/>
  <c r="R107" i="4"/>
  <c r="V117" i="11"/>
  <c r="H117" i="11"/>
  <c r="K147" i="11"/>
  <c r="K132" i="11"/>
  <c r="K130" i="11"/>
  <c r="K129" i="11"/>
  <c r="K126" i="11"/>
  <c r="K125" i="11"/>
  <c r="K123" i="11"/>
  <c r="K122" i="11"/>
  <c r="K56" i="8"/>
  <c r="K54" i="8" s="1"/>
  <c r="R117" i="11"/>
  <c r="G117" i="11"/>
  <c r="E53" i="7"/>
  <c r="L55" i="7"/>
  <c r="S46" i="5"/>
  <c r="B43" i="5"/>
  <c r="Q44" i="5"/>
  <c r="B48" i="5"/>
  <c r="P48" i="5"/>
  <c r="P41" i="5" s="1"/>
  <c r="F48" i="5"/>
  <c r="F41" i="5" s="1"/>
  <c r="Y158" i="23"/>
  <c r="Y163" i="23"/>
  <c r="Y151" i="23"/>
  <c r="Y161" i="23"/>
  <c r="Y155" i="23"/>
  <c r="Y154" i="23"/>
  <c r="Y61" i="20"/>
  <c r="Y57" i="20"/>
  <c r="Y56" i="20" s="1"/>
  <c r="H172" i="23"/>
  <c r="H179" i="23"/>
  <c r="H171" i="23"/>
  <c r="H176" i="23"/>
  <c r="H170" i="23"/>
  <c r="H62" i="20"/>
  <c r="M205" i="23"/>
  <c r="C158" i="23"/>
  <c r="C163" i="23"/>
  <c r="C151" i="23"/>
  <c r="C161" i="23"/>
  <c r="C155" i="23"/>
  <c r="C154" i="23"/>
  <c r="C61" i="20"/>
  <c r="C57" i="20"/>
  <c r="C56" i="20" s="1"/>
  <c r="F132" i="23"/>
  <c r="R205" i="21"/>
  <c r="I229" i="19"/>
  <c r="I195" i="19"/>
  <c r="I192" i="19"/>
  <c r="I191" i="19"/>
  <c r="I188" i="19"/>
  <c r="I187" i="19"/>
  <c r="I185" i="19"/>
  <c r="I183" i="19"/>
  <c r="I81" i="16"/>
  <c r="I77" i="16"/>
  <c r="I76" i="16" s="1"/>
  <c r="V53" i="16"/>
  <c r="Q117" i="11"/>
  <c r="H61" i="4"/>
  <c r="D89" i="16"/>
  <c r="C61" i="4"/>
  <c r="G61" i="4"/>
  <c r="J89" i="16"/>
  <c r="M147" i="11"/>
  <c r="M132" i="11"/>
  <c r="M130" i="11"/>
  <c r="M129" i="11"/>
  <c r="M126" i="11"/>
  <c r="M125" i="11"/>
  <c r="M123" i="11"/>
  <c r="M122" i="11"/>
  <c r="M56" i="8"/>
  <c r="M52" i="8"/>
  <c r="M51" i="8" s="1"/>
  <c r="Y89" i="16"/>
  <c r="T253" i="15"/>
  <c r="T78" i="12"/>
  <c r="T71" i="12"/>
  <c r="T70" i="12" s="1"/>
  <c r="B5" i="4"/>
  <c r="B3" i="4"/>
  <c r="S54" i="8"/>
  <c r="S100" i="4"/>
  <c r="J61" i="4"/>
  <c r="O128" i="11"/>
  <c r="M52" i="7"/>
  <c r="S43" i="5"/>
  <c r="E194" i="23"/>
  <c r="H175" i="23"/>
  <c r="Q163" i="23"/>
  <c r="Q151" i="23"/>
  <c r="Q161" i="23"/>
  <c r="Q155" i="23"/>
  <c r="Q154" i="23"/>
  <c r="Q158" i="23"/>
  <c r="Q61" i="20"/>
  <c r="Q57" i="20"/>
  <c r="Q56" i="20" s="1"/>
  <c r="P158" i="23"/>
  <c r="P163" i="23"/>
  <c r="P151" i="23"/>
  <c r="P161" i="23"/>
  <c r="P155" i="23"/>
  <c r="P154" i="23"/>
  <c r="P61" i="20"/>
  <c r="P57" i="20"/>
  <c r="P56" i="20" s="1"/>
  <c r="W165" i="23"/>
  <c r="K165" i="23"/>
  <c r="P132" i="23"/>
  <c r="C160" i="23"/>
  <c r="C153" i="23"/>
  <c r="G132" i="23"/>
  <c r="Y175" i="23"/>
  <c r="Y172" i="23"/>
  <c r="Y179" i="23"/>
  <c r="Y176" i="23"/>
  <c r="Y170" i="23"/>
  <c r="Y62" i="20"/>
  <c r="X229" i="19"/>
  <c r="X195" i="19"/>
  <c r="X192" i="19"/>
  <c r="X191" i="19"/>
  <c r="X188" i="19"/>
  <c r="X187" i="19"/>
  <c r="X185" i="19"/>
  <c r="X183" i="19"/>
  <c r="X81" i="16"/>
  <c r="X79" i="16" s="1"/>
  <c r="N53" i="16"/>
  <c r="X217" i="18"/>
  <c r="X97" i="16"/>
  <c r="X95" i="16" s="1"/>
  <c r="X77" i="16"/>
  <c r="X76" i="16" s="1"/>
  <c r="G89" i="16"/>
  <c r="C79" i="16"/>
  <c r="C108" i="4" s="1"/>
  <c r="C109" i="4"/>
  <c r="S5" i="4"/>
  <c r="S3" i="4"/>
  <c r="E147" i="11"/>
  <c r="E132" i="11"/>
  <c r="E130" i="11"/>
  <c r="E129" i="11"/>
  <c r="E126" i="11"/>
  <c r="E125" i="11"/>
  <c r="E123" i="11"/>
  <c r="E122" i="11"/>
  <c r="E52" i="8"/>
  <c r="E51" i="8" s="1"/>
  <c r="E56" i="8"/>
  <c r="L253" i="15"/>
  <c r="L78" i="12"/>
  <c r="L71" i="12"/>
  <c r="L70" i="12" s="1"/>
  <c r="K100" i="4"/>
  <c r="P117" i="11"/>
  <c r="M55" i="7"/>
  <c r="F52" i="7"/>
  <c r="D54" i="7"/>
  <c r="B55" i="7"/>
  <c r="B45" i="5"/>
  <c r="Q46" i="5"/>
  <c r="H48" i="5"/>
  <c r="H41" i="5" s="1"/>
  <c r="L48" i="5"/>
  <c r="T72" i="33"/>
  <c r="I161" i="23"/>
  <c r="I155" i="23"/>
  <c r="I154" i="23"/>
  <c r="I158" i="23"/>
  <c r="I163" i="23"/>
  <c r="I151" i="23"/>
  <c r="I61" i="20"/>
  <c r="I57" i="20"/>
  <c r="I56" i="20" s="1"/>
  <c r="Q153" i="23"/>
  <c r="P157" i="23"/>
  <c r="X175" i="23"/>
  <c r="G172" i="23"/>
  <c r="G179" i="23"/>
  <c r="G171" i="23"/>
  <c r="G176" i="23"/>
  <c r="G170" i="23"/>
  <c r="G165" i="23" s="1"/>
  <c r="G62" i="20"/>
  <c r="G57" i="20"/>
  <c r="G56" i="20" s="1"/>
  <c r="E205" i="23"/>
  <c r="I132" i="23"/>
  <c r="S161" i="23"/>
  <c r="S155" i="23"/>
  <c r="S154" i="23"/>
  <c r="S158" i="23"/>
  <c r="S163" i="23"/>
  <c r="S151" i="23"/>
  <c r="S146" i="23" s="1"/>
  <c r="S61" i="20"/>
  <c r="S57" i="20"/>
  <c r="S56" i="20" s="1"/>
  <c r="Y171" i="23"/>
  <c r="N132" i="23"/>
  <c r="E132" i="23"/>
  <c r="O194" i="21"/>
  <c r="K194" i="21"/>
  <c r="K205" i="21"/>
  <c r="R194" i="21"/>
  <c r="J205" i="21"/>
  <c r="Y194" i="21"/>
  <c r="X190" i="19"/>
  <c r="Y229" i="19"/>
  <c r="Y195" i="19"/>
  <c r="Y192" i="19"/>
  <c r="Y191" i="19"/>
  <c r="Y188" i="19"/>
  <c r="Y187" i="19"/>
  <c r="Y185" i="19"/>
  <c r="Y183" i="19"/>
  <c r="Y178" i="19" s="1"/>
  <c r="Y81" i="16"/>
  <c r="Y217" i="19"/>
  <c r="Y80" i="16"/>
  <c r="Y77" i="16"/>
  <c r="Y76" i="16" s="1"/>
  <c r="V229" i="19"/>
  <c r="V195" i="19"/>
  <c r="V192" i="19"/>
  <c r="V191" i="19"/>
  <c r="V190" i="19"/>
  <c r="V188" i="19"/>
  <c r="V187" i="19"/>
  <c r="V185" i="19"/>
  <c r="V183" i="19"/>
  <c r="V81" i="16"/>
  <c r="V77" i="16"/>
  <c r="V76" i="16" s="1"/>
  <c r="F53" i="16"/>
  <c r="P217" i="18"/>
  <c r="P97" i="16"/>
  <c r="P95" i="16" s="1"/>
  <c r="X109" i="4"/>
  <c r="I89" i="16"/>
  <c r="X61" i="4"/>
  <c r="B89" i="16"/>
  <c r="S79" i="16"/>
  <c r="S108" i="4" s="1"/>
  <c r="S110" i="4"/>
  <c r="K5" i="4"/>
  <c r="K3" i="4"/>
  <c r="J79" i="16"/>
  <c r="J100" i="16" s="1"/>
  <c r="J163" i="4" s="1"/>
  <c r="J110" i="4"/>
  <c r="D253" i="15"/>
  <c r="D78" i="12"/>
  <c r="D71" i="12"/>
  <c r="D70" i="12" s="1"/>
  <c r="C100" i="4"/>
  <c r="S78" i="12"/>
  <c r="S71" i="12"/>
  <c r="S70" i="12" s="1"/>
  <c r="S253" i="15"/>
  <c r="J107" i="4"/>
  <c r="C147" i="11"/>
  <c r="C132" i="11"/>
  <c r="C130" i="11"/>
  <c r="C129" i="11"/>
  <c r="C126" i="11"/>
  <c r="C125" i="11"/>
  <c r="C123" i="11"/>
  <c r="C122" i="11"/>
  <c r="C117" i="11" s="1"/>
  <c r="C56" i="8"/>
  <c r="C54" i="8" s="1"/>
  <c r="F117" i="11"/>
  <c r="L53" i="7"/>
  <c r="R54" i="7"/>
  <c r="B42" i="5"/>
  <c r="P153" i="23"/>
  <c r="U179" i="23"/>
  <c r="U176" i="23"/>
  <c r="U172" i="23"/>
  <c r="U170" i="23"/>
  <c r="U62" i="20"/>
  <c r="U57" i="20"/>
  <c r="U56" i="20" s="1"/>
  <c r="O132" i="23"/>
  <c r="E165" i="23"/>
  <c r="R178" i="19"/>
  <c r="D178" i="19"/>
  <c r="M229" i="19"/>
  <c r="M195" i="19"/>
  <c r="M192" i="19"/>
  <c r="M191" i="19"/>
  <c r="M188" i="19"/>
  <c r="M187" i="19"/>
  <c r="M185" i="19"/>
  <c r="M183" i="19"/>
  <c r="M81" i="16"/>
  <c r="M77" i="16"/>
  <c r="M76" i="16" s="1"/>
  <c r="L178" i="19"/>
  <c r="W217" i="19"/>
  <c r="W80" i="16"/>
  <c r="W77" i="16"/>
  <c r="W76" i="16" s="1"/>
  <c r="Y217" i="18"/>
  <c r="Y97" i="16"/>
  <c r="Y95" i="16" s="1"/>
  <c r="H217" i="18"/>
  <c r="H97" i="16"/>
  <c r="H95" i="16" s="1"/>
  <c r="U53" i="16"/>
  <c r="S178" i="19"/>
  <c r="U253" i="15"/>
  <c r="U78" i="12"/>
  <c r="U71" i="12"/>
  <c r="U70" i="12" s="1"/>
  <c r="C5" i="4"/>
  <c r="C3" i="4"/>
  <c r="J178" i="19"/>
  <c r="K78" i="12"/>
  <c r="K71" i="12"/>
  <c r="K70" i="12" s="1"/>
  <c r="K253" i="15"/>
  <c r="J54" i="8"/>
  <c r="J101" i="4"/>
  <c r="B54" i="8"/>
  <c r="B101" i="4"/>
  <c r="G114" i="4" l="1"/>
  <c r="G78" i="20"/>
  <c r="G169" i="4" s="1"/>
  <c r="O114" i="4"/>
  <c r="O78" i="20"/>
  <c r="O169" i="4" s="1"/>
  <c r="O59" i="20"/>
  <c r="L112" i="4"/>
  <c r="L76" i="20"/>
  <c r="L167" i="4" s="1"/>
  <c r="N113" i="4"/>
  <c r="N59" i="20"/>
  <c r="N77" i="20"/>
  <c r="N168" i="4" s="1"/>
  <c r="V113" i="4"/>
  <c r="V77" i="20"/>
  <c r="V168" i="4" s="1"/>
  <c r="V59" i="20"/>
  <c r="H146" i="23"/>
  <c r="B76" i="20"/>
  <c r="B167" i="4" s="1"/>
  <c r="K113" i="4"/>
  <c r="K77" i="20"/>
  <c r="K168" i="4" s="1"/>
  <c r="U109" i="4"/>
  <c r="U79" i="16"/>
  <c r="U108" i="4" s="1"/>
  <c r="V178" i="19"/>
  <c r="N109" i="4"/>
  <c r="N79" i="16"/>
  <c r="N108" i="4" s="1"/>
  <c r="X108" i="4"/>
  <c r="X100" i="16"/>
  <c r="X163" i="4" s="1"/>
  <c r="B105" i="4"/>
  <c r="B75" i="12"/>
  <c r="C75" i="12"/>
  <c r="C104" i="4" s="1"/>
  <c r="C105" i="4"/>
  <c r="D75" i="12"/>
  <c r="D104" i="4" s="1"/>
  <c r="D105" i="4"/>
  <c r="V105" i="4"/>
  <c r="V75" i="12"/>
  <c r="E75" i="12"/>
  <c r="E104" i="4" s="1"/>
  <c r="E105" i="4"/>
  <c r="N47" i="7"/>
  <c r="F75" i="12"/>
  <c r="F105" i="4"/>
  <c r="R75" i="12"/>
  <c r="R105" i="4"/>
  <c r="S105" i="4"/>
  <c r="S75" i="12"/>
  <c r="S104" i="4" s="1"/>
  <c r="T105" i="4"/>
  <c r="T75" i="12"/>
  <c r="T104" i="4" s="1"/>
  <c r="N105" i="4"/>
  <c r="N75" i="12"/>
  <c r="U75" i="12"/>
  <c r="U104" i="4" s="1"/>
  <c r="U105" i="4"/>
  <c r="J73" i="12"/>
  <c r="J102" i="4" s="1"/>
  <c r="X47" i="7"/>
  <c r="Q96" i="12"/>
  <c r="Q157" i="4" s="1"/>
  <c r="Q55" i="4"/>
  <c r="Q130" i="4" s="1"/>
  <c r="G96" i="12"/>
  <c r="G157" i="4" s="1"/>
  <c r="G55" i="4"/>
  <c r="G130" i="4" s="1"/>
  <c r="O96" i="12"/>
  <c r="O157" i="4" s="1"/>
  <c r="O55" i="4"/>
  <c r="O130" i="4" s="1"/>
  <c r="P96" i="12"/>
  <c r="P157" i="4" s="1"/>
  <c r="P55" i="4"/>
  <c r="P130" i="4" s="1"/>
  <c r="E96" i="12"/>
  <c r="E157" i="4" s="1"/>
  <c r="E55" i="4"/>
  <c r="E130" i="4" s="1"/>
  <c r="D96" i="12"/>
  <c r="D157" i="4" s="1"/>
  <c r="D55" i="4"/>
  <c r="L96" i="12"/>
  <c r="L157" i="4" s="1"/>
  <c r="L55" i="4"/>
  <c r="U96" i="12"/>
  <c r="U157" i="4" s="1"/>
  <c r="U55" i="4"/>
  <c r="U130" i="4" s="1"/>
  <c r="T96" i="12"/>
  <c r="T157" i="4" s="1"/>
  <c r="T55" i="4"/>
  <c r="U47" i="7"/>
  <c r="F96" i="12"/>
  <c r="F157" i="4" s="1"/>
  <c r="F55" i="4"/>
  <c r="F130" i="4" s="1"/>
  <c r="P47" i="7"/>
  <c r="S96" i="12"/>
  <c r="S157" i="4" s="1"/>
  <c r="S55" i="4"/>
  <c r="S130" i="4" s="1"/>
  <c r="Y47" i="7"/>
  <c r="G47" i="7"/>
  <c r="B51" i="4"/>
  <c r="V47" i="7"/>
  <c r="L47" i="7"/>
  <c r="R96" i="12"/>
  <c r="R157" i="4" s="1"/>
  <c r="R55" i="4"/>
  <c r="G54" i="8"/>
  <c r="G100" i="4"/>
  <c r="F65" i="8"/>
  <c r="F154" i="4" s="1"/>
  <c r="Y54" i="8"/>
  <c r="Y100" i="4"/>
  <c r="I51" i="4"/>
  <c r="I129" i="4"/>
  <c r="C47" i="7"/>
  <c r="T47" i="7"/>
  <c r="R47" i="7"/>
  <c r="H47" i="7"/>
  <c r="Q47" i="7"/>
  <c r="F47" i="7"/>
  <c r="O47" i="7"/>
  <c r="R41" i="6"/>
  <c r="C5" i="5"/>
  <c r="T43" i="5"/>
  <c r="T44" i="5"/>
  <c r="T45" i="5"/>
  <c r="T46" i="5"/>
  <c r="T47" i="5"/>
  <c r="T42" i="5"/>
  <c r="V42" i="5"/>
  <c r="V43" i="5"/>
  <c r="V44" i="5"/>
  <c r="V45" i="5"/>
  <c r="V46" i="5"/>
  <c r="V47" i="5"/>
  <c r="Y5" i="5"/>
  <c r="W47" i="7"/>
  <c r="T41" i="6"/>
  <c r="W5" i="5"/>
  <c r="H41" i="6"/>
  <c r="I47" i="7"/>
  <c r="J41" i="6"/>
  <c r="B41" i="5"/>
  <c r="O5" i="5"/>
  <c r="O48" i="5" s="1"/>
  <c r="M5" i="5"/>
  <c r="M48" i="5"/>
  <c r="I42" i="5"/>
  <c r="I43" i="5"/>
  <c r="I44" i="5"/>
  <c r="I45" i="5"/>
  <c r="I46" i="5"/>
  <c r="I47" i="5"/>
  <c r="K5" i="5"/>
  <c r="T48" i="5"/>
  <c r="U5" i="5"/>
  <c r="E41" i="6"/>
  <c r="N5" i="5"/>
  <c r="D41" i="6"/>
  <c r="V48" i="5"/>
  <c r="B47" i="7"/>
  <c r="D5" i="5"/>
  <c r="C41" i="6"/>
  <c r="U41" i="6"/>
  <c r="S47" i="7"/>
  <c r="S41" i="6"/>
  <c r="E41" i="5"/>
  <c r="Q43" i="5"/>
  <c r="Q41" i="5" s="1"/>
  <c r="Q47" i="5"/>
  <c r="L43" i="5"/>
  <c r="L44" i="5"/>
  <c r="L45" i="5"/>
  <c r="L46" i="5"/>
  <c r="L47" i="5"/>
  <c r="L42" i="5"/>
  <c r="L41" i="5" s="1"/>
  <c r="K47" i="7"/>
  <c r="R5" i="5"/>
  <c r="R48" i="5" s="1"/>
  <c r="E47" i="7"/>
  <c r="D47" i="7"/>
  <c r="B44" i="5"/>
  <c r="B47" i="5"/>
  <c r="B46" i="5"/>
  <c r="J47" i="7"/>
  <c r="W41" i="6"/>
  <c r="C99" i="4"/>
  <c r="C65" i="8"/>
  <c r="C154" i="4" s="1"/>
  <c r="U73" i="12"/>
  <c r="U102" i="4" s="1"/>
  <c r="U107" i="4"/>
  <c r="U101" i="16"/>
  <c r="U164" i="4" s="1"/>
  <c r="U91" i="16"/>
  <c r="U52" i="16"/>
  <c r="U62" i="4"/>
  <c r="U135" i="4" s="1"/>
  <c r="U165" i="23"/>
  <c r="D107" i="4"/>
  <c r="F101" i="16"/>
  <c r="F164" i="4" s="1"/>
  <c r="F91" i="16"/>
  <c r="F52" i="16"/>
  <c r="F62" i="4"/>
  <c r="F135" i="4" s="1"/>
  <c r="I59" i="20"/>
  <c r="I114" i="4"/>
  <c r="I78" i="20"/>
  <c r="I169" i="4" s="1"/>
  <c r="S128" i="4"/>
  <c r="Y165" i="23"/>
  <c r="Q59" i="20"/>
  <c r="Q114" i="4"/>
  <c r="Q78" i="20"/>
  <c r="Q169" i="4" s="1"/>
  <c r="M117" i="11"/>
  <c r="V101" i="16"/>
  <c r="V164" i="4" s="1"/>
  <c r="V91" i="16"/>
  <c r="V52" i="16"/>
  <c r="V62" i="4"/>
  <c r="V135" i="4" s="1"/>
  <c r="H115" i="4"/>
  <c r="H79" i="20"/>
  <c r="H170" i="4" s="1"/>
  <c r="Y59" i="20"/>
  <c r="Y114" i="4"/>
  <c r="Y78" i="20"/>
  <c r="Y169" i="4" s="1"/>
  <c r="K117" i="11"/>
  <c r="G79" i="16"/>
  <c r="G109" i="4"/>
  <c r="P165" i="23"/>
  <c r="S165" i="23"/>
  <c r="O134" i="4"/>
  <c r="O51" i="4"/>
  <c r="G75" i="12"/>
  <c r="G105" i="4"/>
  <c r="M165" i="23"/>
  <c r="W117" i="11"/>
  <c r="L54" i="8"/>
  <c r="L101" i="4"/>
  <c r="L67" i="8"/>
  <c r="L156" i="4" s="1"/>
  <c r="P134" i="4"/>
  <c r="P51" i="4"/>
  <c r="T102" i="16"/>
  <c r="T165" i="4" s="1"/>
  <c r="T79" i="16"/>
  <c r="T110" i="4"/>
  <c r="O79" i="16"/>
  <c r="O109" i="4"/>
  <c r="O54" i="8"/>
  <c r="O101" i="4"/>
  <c r="O67" i="8"/>
  <c r="O156" i="4" s="1"/>
  <c r="Q115" i="4"/>
  <c r="Q79" i="20"/>
  <c r="Q170" i="4" s="1"/>
  <c r="S73" i="12"/>
  <c r="S102" i="4" s="1"/>
  <c r="S107" i="4"/>
  <c r="I146" i="23"/>
  <c r="L73" i="12"/>
  <c r="L102" i="4" s="1"/>
  <c r="L107" i="4"/>
  <c r="T107" i="4"/>
  <c r="C134" i="4"/>
  <c r="C51" i="4"/>
  <c r="H165" i="23"/>
  <c r="J128" i="4"/>
  <c r="I115" i="4"/>
  <c r="I79" i="20"/>
  <c r="I170" i="4" s="1"/>
  <c r="X165" i="23"/>
  <c r="L117" i="11"/>
  <c r="P75" i="12"/>
  <c r="P105" i="4"/>
  <c r="T178" i="19"/>
  <c r="S101" i="4"/>
  <c r="S67" i="8"/>
  <c r="S156" i="4" s="1"/>
  <c r="Q165" i="23"/>
  <c r="H59" i="20"/>
  <c r="H114" i="4"/>
  <c r="H78" i="20"/>
  <c r="H169" i="4" s="1"/>
  <c r="C128" i="4"/>
  <c r="M79" i="16"/>
  <c r="M108" i="4" s="1"/>
  <c r="M110" i="4"/>
  <c r="M102" i="16"/>
  <c r="M165" i="4" s="1"/>
  <c r="M47" i="7"/>
  <c r="C100" i="16"/>
  <c r="C163" i="4" s="1"/>
  <c r="X146" i="23"/>
  <c r="K146" i="23"/>
  <c r="S117" i="11"/>
  <c r="O117" i="11"/>
  <c r="M73" i="12"/>
  <c r="M102" i="4" s="1"/>
  <c r="M107" i="4"/>
  <c r="X75" i="12"/>
  <c r="X105" i="4"/>
  <c r="B99" i="4"/>
  <c r="B65" i="8"/>
  <c r="B154" i="4" s="1"/>
  <c r="K73" i="12"/>
  <c r="K102" i="4" s="1"/>
  <c r="K107" i="4"/>
  <c r="W79" i="16"/>
  <c r="W109" i="4"/>
  <c r="M178" i="19"/>
  <c r="X134" i="4"/>
  <c r="X51" i="4"/>
  <c r="Y79" i="16"/>
  <c r="Y109" i="4"/>
  <c r="G59" i="20"/>
  <c r="G115" i="4"/>
  <c r="G79" i="20"/>
  <c r="G170" i="4" s="1"/>
  <c r="P146" i="23"/>
  <c r="S99" i="4"/>
  <c r="S65" i="8"/>
  <c r="C146" i="23"/>
  <c r="Y75" i="12"/>
  <c r="Y105" i="4"/>
  <c r="E73" i="12"/>
  <c r="E102" i="4" s="1"/>
  <c r="E107" i="4"/>
  <c r="W134" i="4"/>
  <c r="W51" i="4"/>
  <c r="T54" i="8"/>
  <c r="T101" i="4"/>
  <c r="T67" i="8"/>
  <c r="T156" i="4" s="1"/>
  <c r="J108" i="4"/>
  <c r="N101" i="16"/>
  <c r="N164" i="4" s="1"/>
  <c r="N91" i="16"/>
  <c r="N52" i="16"/>
  <c r="N62" i="4"/>
  <c r="N135" i="4" s="1"/>
  <c r="Y146" i="23"/>
  <c r="I75" i="12"/>
  <c r="I105" i="4"/>
  <c r="Q134" i="4"/>
  <c r="Q51" i="4"/>
  <c r="H79" i="16"/>
  <c r="H110" i="4"/>
  <c r="H102" i="16"/>
  <c r="H165" i="4" s="1"/>
  <c r="I165" i="23"/>
  <c r="D54" i="8"/>
  <c r="D101" i="4"/>
  <c r="D67" i="8"/>
  <c r="D156" i="4" s="1"/>
  <c r="K108" i="4"/>
  <c r="K100" i="16"/>
  <c r="K163" i="4" s="1"/>
  <c r="H75" i="12"/>
  <c r="H105" i="4"/>
  <c r="L79" i="16"/>
  <c r="L109" i="4"/>
  <c r="O75" i="12"/>
  <c r="O105" i="4"/>
  <c r="Q79" i="16"/>
  <c r="Q110" i="4"/>
  <c r="Q102" i="16"/>
  <c r="Q165" i="4" s="1"/>
  <c r="W75" i="12"/>
  <c r="W105" i="4"/>
  <c r="S134" i="4"/>
  <c r="J99" i="4"/>
  <c r="J65" i="8"/>
  <c r="J154" i="4" s="1"/>
  <c r="V79" i="16"/>
  <c r="V108" i="4" s="1"/>
  <c r="V110" i="4"/>
  <c r="V102" i="16"/>
  <c r="V165" i="4" s="1"/>
  <c r="Y110" i="4"/>
  <c r="Y102" i="16"/>
  <c r="Y165" i="4" s="1"/>
  <c r="K99" i="4"/>
  <c r="K65" i="8"/>
  <c r="K154" i="4" s="1"/>
  <c r="E101" i="4"/>
  <c r="E54" i="8"/>
  <c r="E67" i="8"/>
  <c r="E156" i="4" s="1"/>
  <c r="Q146" i="23"/>
  <c r="B128" i="4"/>
  <c r="H178" i="19"/>
  <c r="R99" i="4"/>
  <c r="R65" i="8"/>
  <c r="R154" i="4" s="1"/>
  <c r="D117" i="11"/>
  <c r="E101" i="16"/>
  <c r="E164" i="4" s="1"/>
  <c r="E91" i="16"/>
  <c r="E52" i="16"/>
  <c r="E62" i="4"/>
  <c r="E135" i="4" s="1"/>
  <c r="Q178" i="19"/>
  <c r="C73" i="12"/>
  <c r="C107" i="4"/>
  <c r="S100" i="16"/>
  <c r="S163" i="4" s="1"/>
  <c r="M101" i="16"/>
  <c r="M164" i="4" s="1"/>
  <c r="M91" i="16"/>
  <c r="M52" i="16"/>
  <c r="M62" i="4"/>
  <c r="M135" i="4" s="1"/>
  <c r="C101" i="4"/>
  <c r="C67" i="8"/>
  <c r="C156" i="4" s="1"/>
  <c r="K128" i="4"/>
  <c r="S59" i="20"/>
  <c r="S114" i="4"/>
  <c r="S78" i="20"/>
  <c r="S169" i="4" s="1"/>
  <c r="X110" i="4"/>
  <c r="X102" i="16"/>
  <c r="G134" i="4"/>
  <c r="G51" i="4"/>
  <c r="H134" i="4"/>
  <c r="H51" i="4"/>
  <c r="I79" i="16"/>
  <c r="I110" i="4"/>
  <c r="I102" i="16"/>
  <c r="I165" i="4" s="1"/>
  <c r="U101" i="4"/>
  <c r="U54" i="8"/>
  <c r="U67" i="8"/>
  <c r="U156" i="4" s="1"/>
  <c r="S115" i="4"/>
  <c r="S79" i="20"/>
  <c r="S170" i="4" s="1"/>
  <c r="Q75" i="12"/>
  <c r="Q105" i="4"/>
  <c r="R128" i="4"/>
  <c r="X115" i="4"/>
  <c r="X79" i="20"/>
  <c r="X170" i="4" s="1"/>
  <c r="P79" i="16"/>
  <c r="P110" i="4"/>
  <c r="P102" i="16"/>
  <c r="P165" i="4" s="1"/>
  <c r="U59" i="20"/>
  <c r="U115" i="4"/>
  <c r="U79" i="20"/>
  <c r="U170" i="4" s="1"/>
  <c r="E117" i="11"/>
  <c r="X178" i="19"/>
  <c r="Y115" i="4"/>
  <c r="Y79" i="20"/>
  <c r="Y170" i="4" s="1"/>
  <c r="P59" i="20"/>
  <c r="P114" i="4"/>
  <c r="P78" i="20"/>
  <c r="P169" i="4" s="1"/>
  <c r="J134" i="4"/>
  <c r="J51" i="4"/>
  <c r="M54" i="8"/>
  <c r="M101" i="4"/>
  <c r="M67" i="8"/>
  <c r="M156" i="4" s="1"/>
  <c r="I178" i="19"/>
  <c r="C59" i="20"/>
  <c r="C114" i="4"/>
  <c r="C78" i="20"/>
  <c r="C169" i="4" s="1"/>
  <c r="K101" i="4"/>
  <c r="K67" i="8"/>
  <c r="K156" i="4" s="1"/>
  <c r="U117" i="11"/>
  <c r="P115" i="4"/>
  <c r="P79" i="20"/>
  <c r="P170" i="4" s="1"/>
  <c r="M59" i="20"/>
  <c r="M115" i="4"/>
  <c r="M79" i="20"/>
  <c r="M170" i="4" s="1"/>
  <c r="X59" i="20"/>
  <c r="X114" i="4"/>
  <c r="X78" i="20"/>
  <c r="X169" i="4" s="1"/>
  <c r="W54" i="8"/>
  <c r="W67" i="8"/>
  <c r="W156" i="4" s="1"/>
  <c r="W101" i="4"/>
  <c r="K59" i="20"/>
  <c r="K114" i="4"/>
  <c r="K78" i="20"/>
  <c r="K169" i="4" s="1"/>
  <c r="B108" i="4"/>
  <c r="B100" i="16"/>
  <c r="B163" i="4" s="1"/>
  <c r="P178" i="19"/>
  <c r="V112" i="4" l="1"/>
  <c r="V76" i="20"/>
  <c r="V167" i="4" s="1"/>
  <c r="N112" i="4"/>
  <c r="N76" i="20"/>
  <c r="N167" i="4" s="1"/>
  <c r="O112" i="4"/>
  <c r="O76" i="20"/>
  <c r="O167" i="4" s="1"/>
  <c r="F104" i="4"/>
  <c r="F73" i="12"/>
  <c r="F102" i="4" s="1"/>
  <c r="F98" i="4" s="1"/>
  <c r="R104" i="4"/>
  <c r="R73" i="12"/>
  <c r="R102" i="4" s="1"/>
  <c r="R98" i="4" s="1"/>
  <c r="T73" i="12"/>
  <c r="T102" i="4" s="1"/>
  <c r="B104" i="4"/>
  <c r="B73" i="12"/>
  <c r="B102" i="4" s="1"/>
  <c r="B98" i="4" s="1"/>
  <c r="N104" i="4"/>
  <c r="N73" i="12"/>
  <c r="N102" i="4" s="1"/>
  <c r="N98" i="4" s="1"/>
  <c r="V104" i="4"/>
  <c r="V73" i="12"/>
  <c r="V102" i="4" s="1"/>
  <c r="V98" i="4" s="1"/>
  <c r="D73" i="12"/>
  <c r="D102" i="4" s="1"/>
  <c r="T130" i="4"/>
  <c r="T51" i="4"/>
  <c r="L130" i="4"/>
  <c r="L51" i="4"/>
  <c r="S51" i="4"/>
  <c r="D130" i="4"/>
  <c r="D51" i="4"/>
  <c r="R130" i="4"/>
  <c r="R51" i="4"/>
  <c r="Y99" i="4"/>
  <c r="Y65" i="8"/>
  <c r="Y154" i="4" s="1"/>
  <c r="G65" i="8"/>
  <c r="G154" i="4" s="1"/>
  <c r="G99" i="4"/>
  <c r="D44" i="5"/>
  <c r="D45" i="5"/>
  <c r="D46" i="5"/>
  <c r="D47" i="5"/>
  <c r="D42" i="5"/>
  <c r="D43" i="5"/>
  <c r="O42" i="5"/>
  <c r="O43" i="5"/>
  <c r="O44" i="5"/>
  <c r="O45" i="5"/>
  <c r="O46" i="5"/>
  <c r="O47" i="5"/>
  <c r="D48" i="5"/>
  <c r="W42" i="5"/>
  <c r="W43" i="5"/>
  <c r="W44" i="5"/>
  <c r="W45" i="5"/>
  <c r="W46" i="5"/>
  <c r="W47" i="5"/>
  <c r="Y42" i="5"/>
  <c r="Y43" i="5"/>
  <c r="Y44" i="5"/>
  <c r="Y45" i="5"/>
  <c r="Y46" i="5"/>
  <c r="Y47" i="5"/>
  <c r="U45" i="5"/>
  <c r="U46" i="5"/>
  <c r="U47" i="5"/>
  <c r="U42" i="5"/>
  <c r="U43" i="5"/>
  <c r="U44" i="5"/>
  <c r="V41" i="5"/>
  <c r="W48" i="5"/>
  <c r="Y48" i="5"/>
  <c r="U48" i="5"/>
  <c r="K42" i="5"/>
  <c r="K43" i="5"/>
  <c r="K44" i="5"/>
  <c r="K45" i="5"/>
  <c r="K46" i="5"/>
  <c r="K47" i="5"/>
  <c r="K48" i="5"/>
  <c r="I41" i="5"/>
  <c r="C42" i="5"/>
  <c r="C41" i="5" s="1"/>
  <c r="C43" i="5"/>
  <c r="C44" i="5"/>
  <c r="C45" i="5"/>
  <c r="C46" i="5"/>
  <c r="C47" i="5"/>
  <c r="N42" i="5"/>
  <c r="N43" i="5"/>
  <c r="N44" i="5"/>
  <c r="N45" i="5"/>
  <c r="N46" i="5"/>
  <c r="N47" i="5"/>
  <c r="N48" i="5"/>
  <c r="T41" i="5"/>
  <c r="C48" i="5"/>
  <c r="R46" i="5"/>
  <c r="R47" i="5"/>
  <c r="R42" i="5"/>
  <c r="R43" i="5"/>
  <c r="R44" i="5"/>
  <c r="R45" i="5"/>
  <c r="M45" i="5"/>
  <c r="M46" i="5"/>
  <c r="M47" i="5"/>
  <c r="M42" i="5"/>
  <c r="M43" i="5"/>
  <c r="M44" i="5"/>
  <c r="E89" i="16"/>
  <c r="Q73" i="12"/>
  <c r="Q104" i="4"/>
  <c r="C102" i="4"/>
  <c r="C98" i="4" s="1"/>
  <c r="J98" i="4"/>
  <c r="Q108" i="4"/>
  <c r="Q100" i="16"/>
  <c r="Q163" i="4" s="1"/>
  <c r="H108" i="4"/>
  <c r="H100" i="16"/>
  <c r="H163" i="4" s="1"/>
  <c r="N100" i="16"/>
  <c r="N163" i="4" s="1"/>
  <c r="N61" i="4"/>
  <c r="Y108" i="4"/>
  <c r="Y100" i="16"/>
  <c r="Y163" i="4" s="1"/>
  <c r="O108" i="4"/>
  <c r="O100" i="16"/>
  <c r="O163" i="4" s="1"/>
  <c r="G73" i="12"/>
  <c r="G104" i="4"/>
  <c r="P108" i="4"/>
  <c r="P100" i="16"/>
  <c r="P163" i="4" s="1"/>
  <c r="M112" i="4"/>
  <c r="M76" i="20"/>
  <c r="C112" i="4"/>
  <c r="C76" i="20"/>
  <c r="N89" i="16"/>
  <c r="S154" i="4"/>
  <c r="G108" i="4"/>
  <c r="G100" i="16"/>
  <c r="G163" i="4" s="1"/>
  <c r="U112" i="4"/>
  <c r="U76" i="20"/>
  <c r="O73" i="12"/>
  <c r="O104" i="4"/>
  <c r="T100" i="16"/>
  <c r="T163" i="4" s="1"/>
  <c r="T108" i="4"/>
  <c r="F100" i="16"/>
  <c r="F163" i="4" s="1"/>
  <c r="F61" i="4"/>
  <c r="W65" i="8"/>
  <c r="W154" i="4" s="1"/>
  <c r="W99" i="4"/>
  <c r="K112" i="4"/>
  <c r="K98" i="4" s="1"/>
  <c r="K76" i="20"/>
  <c r="K167" i="4" s="1"/>
  <c r="I108" i="4"/>
  <c r="I100" i="16"/>
  <c r="I163" i="4" s="1"/>
  <c r="M100" i="16"/>
  <c r="M163" i="4" s="1"/>
  <c r="M61" i="4"/>
  <c r="E99" i="4"/>
  <c r="E98" i="4" s="1"/>
  <c r="E65" i="8"/>
  <c r="H112" i="4"/>
  <c r="H76" i="20"/>
  <c r="H167" i="4" s="1"/>
  <c r="L99" i="4"/>
  <c r="L65" i="8"/>
  <c r="V100" i="16"/>
  <c r="V163" i="4" s="1"/>
  <c r="V61" i="4"/>
  <c r="F89" i="16"/>
  <c r="S112" i="4"/>
  <c r="S98" i="4" s="1"/>
  <c r="S76" i="20"/>
  <c r="S167" i="4" s="1"/>
  <c r="M89" i="16"/>
  <c r="W73" i="12"/>
  <c r="W104" i="4"/>
  <c r="D99" i="4"/>
  <c r="D98" i="4" s="1"/>
  <c r="D65" i="8"/>
  <c r="D154" i="4" s="1"/>
  <c r="V89" i="16"/>
  <c r="U100" i="16"/>
  <c r="U163" i="4" s="1"/>
  <c r="U61" i="4"/>
  <c r="I73" i="12"/>
  <c r="I104" i="4"/>
  <c r="M99" i="4"/>
  <c r="M98" i="4" s="1"/>
  <c r="M65" i="8"/>
  <c r="M154" i="4" s="1"/>
  <c r="P112" i="4"/>
  <c r="P76" i="20"/>
  <c r="U99" i="4"/>
  <c r="U65" i="8"/>
  <c r="U154" i="4" s="1"/>
  <c r="X165" i="4"/>
  <c r="E100" i="16"/>
  <c r="E163" i="4" s="1"/>
  <c r="E61" i="4"/>
  <c r="L100" i="16"/>
  <c r="L108" i="4"/>
  <c r="T99" i="4"/>
  <c r="T65" i="8"/>
  <c r="Q112" i="4"/>
  <c r="Q76" i="20"/>
  <c r="U89" i="16"/>
  <c r="X112" i="4"/>
  <c r="X76" i="20"/>
  <c r="X167" i="4" s="1"/>
  <c r="G112" i="4"/>
  <c r="G76" i="20"/>
  <c r="G167" i="4" s="1"/>
  <c r="W108" i="4"/>
  <c r="W100" i="16"/>
  <c r="W163" i="4" s="1"/>
  <c r="X73" i="12"/>
  <c r="X104" i="4"/>
  <c r="O65" i="8"/>
  <c r="O154" i="4" s="1"/>
  <c r="O99" i="4"/>
  <c r="Y112" i="4"/>
  <c r="Y76" i="20"/>
  <c r="H73" i="12"/>
  <c r="H104" i="4"/>
  <c r="Y73" i="12"/>
  <c r="Y104" i="4"/>
  <c r="P73" i="12"/>
  <c r="P104" i="4"/>
  <c r="I112" i="4"/>
  <c r="I76" i="20"/>
  <c r="U98" i="4" l="1"/>
  <c r="R153" i="4"/>
  <c r="Y41" i="5"/>
  <c r="R41" i="5"/>
  <c r="O41" i="5"/>
  <c r="W41" i="5"/>
  <c r="U41" i="5"/>
  <c r="D41" i="5"/>
  <c r="N41" i="5"/>
  <c r="M41" i="5"/>
  <c r="K41" i="5"/>
  <c r="S153" i="4"/>
  <c r="I102" i="4"/>
  <c r="I98" i="4" s="1"/>
  <c r="L154" i="4"/>
  <c r="C167" i="4"/>
  <c r="J153" i="4"/>
  <c r="I167" i="4"/>
  <c r="P102" i="4"/>
  <c r="P98" i="4" s="1"/>
  <c r="Q167" i="4"/>
  <c r="L98" i="4"/>
  <c r="V134" i="4"/>
  <c r="V51" i="4"/>
  <c r="Y102" i="4"/>
  <c r="Y98" i="4" s="1"/>
  <c r="M134" i="4"/>
  <c r="M51" i="4"/>
  <c r="O102" i="4"/>
  <c r="O98" i="4" s="1"/>
  <c r="M167" i="4"/>
  <c r="P167" i="4"/>
  <c r="D153" i="4"/>
  <c r="Y167" i="4"/>
  <c r="E134" i="4"/>
  <c r="E51" i="4"/>
  <c r="C153" i="4"/>
  <c r="G102" i="4"/>
  <c r="G98" i="4" s="1"/>
  <c r="T154" i="4"/>
  <c r="U167" i="4"/>
  <c r="Q102" i="4"/>
  <c r="Q98" i="4" s="1"/>
  <c r="H102" i="4"/>
  <c r="H98" i="4" s="1"/>
  <c r="W102" i="4"/>
  <c r="W98" i="4" s="1"/>
  <c r="X102" i="4"/>
  <c r="X98" i="4" s="1"/>
  <c r="T98" i="4"/>
  <c r="U134" i="4"/>
  <c r="U51" i="4"/>
  <c r="F134" i="4"/>
  <c r="F51" i="4"/>
  <c r="K153" i="4"/>
  <c r="B153" i="4"/>
  <c r="L163" i="4"/>
  <c r="E154" i="4"/>
  <c r="N134" i="4"/>
  <c r="N51" i="4"/>
  <c r="W153" i="4" l="1"/>
  <c r="O153" i="4"/>
  <c r="E153" i="4"/>
  <c r="V153" i="4"/>
  <c r="U153" i="4"/>
  <c r="Q153" i="4"/>
  <c r="I153" i="4"/>
  <c r="H153" i="4"/>
  <c r="M153" i="4"/>
  <c r="N153" i="4"/>
  <c r="T153" i="4"/>
  <c r="G153" i="4"/>
  <c r="L153" i="4"/>
  <c r="P153" i="4"/>
  <c r="F153" i="4"/>
  <c r="X153" i="4"/>
  <c r="Y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<sst xmlns="http://schemas.openxmlformats.org/spreadsheetml/2006/main" count="8364" uniqueCount="3249">
  <si>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</si>
  <si>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</si>
  <si>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</si>
  <si>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</si>
  <si>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</si>
  <si>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</si>
  <si>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</si>
  <si>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</si>
  <si>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</si>
  <si>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</si>
  <si>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</si>
  <si>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</si>
  <si>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</si>
  <si>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</si>
  <si>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</si>
  <si>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</si>
  <si>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</si>
  <si>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</si>
  <si>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</si>
  <si>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</si>
  <si>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</si>
  <si>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</si>
  <si>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</si>
  <si>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</si>
  <si>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</si>
  <si>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</si>
  <si>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</si>
  <si>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</si>
  <si>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</si>
  <si>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</si>
  <si>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</si>
  <si>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</si>
  <si>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</si>
  <si>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</si>
  <si>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</si>
  <si>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</si>
  <si>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</si>
  <si>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</si>
  <si>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</si>
  <si>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</si>
  <si>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</si>
  <si>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</si>
  <si>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</si>
  <si>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</si>
  <si>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</si>
  <si>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</si>
  <si>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</si>
  <si>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</si>
  <si>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</si>
  <si>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</si>
  <si>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</si>
  <si>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</si>
  <si>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</si>
  <si>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</si>
  <si>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</si>
  <si>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</si>
  <si>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</si>
  <si>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</si>
  <si>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</si>
  <si>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</si>
  <si>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</si>
  <si>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</si>
  <si>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</si>
  <si>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</si>
  <si>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</si>
  <si>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</si>
  <si>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</si>
  <si>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</si>
  <si>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</si>
  <si>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</si>
  <si>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</si>
  <si>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</si>
  <si>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</si>
  <si>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</si>
  <si>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</si>
  <si>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</si>
  <si>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</si>
  <si>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</si>
  <si>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</si>
  <si>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</si>
  <si>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</si>
  <si>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</si>
  <si>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</si>
  <si>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</si>
  <si>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</si>
  <si>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</si>
  <si>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</si>
  <si>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</si>
  <si>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</si>
  <si>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</si>
  <si>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</si>
  <si>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</si>
  <si>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</si>
  <si>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</si>
  <si>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</si>
  <si>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</si>
  <si>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</si>
  <si>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</si>
  <si>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</si>
  <si>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</si>
  <si>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</si>
  <si>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</si>
  <si>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</si>
  <si>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</si>
  <si>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</si>
  <si>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</si>
  <si>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</si>
  <si>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</si>
  <si>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</si>
  <si>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</si>
  <si>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</si>
  <si>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PROCESS_EMI.ktCO2.DK.NSI.TOTAL</t>
  </si>
  <si>
    <t>Market shares of CO2 emissions (%)</t>
  </si>
  <si>
    <t>VA.Meuro2023.DK.ISI.BF_BOF</t>
  </si>
  <si>
    <t>VA.Meuro2023.DK.ISI.EAF</t>
  </si>
  <si>
    <t>Physical output (kt steel)</t>
  </si>
  <si>
    <t>OUTPUT.kt.DK.ISI.BF_BOF</t>
  </si>
  <si>
    <t>OUTPUT.kt.DK.ISI.EAF</t>
  </si>
  <si>
    <t>Installed capacity (kt steel production)</t>
  </si>
  <si>
    <t>CAP.kt.DK.ISI.BF_BOF</t>
  </si>
  <si>
    <t>CAP.kt.DK.ISI.EAF</t>
  </si>
  <si>
    <t>Capacity investment (kt steel production)</t>
  </si>
  <si>
    <t>NEWCAP.kt.DK.ISI.BF_BOF</t>
  </si>
  <si>
    <t>NEWCAP.kt.DK.ISI.EAF</t>
  </si>
  <si>
    <t>Decommissioned capacity (kt steel production)</t>
  </si>
  <si>
    <t>Idle capacity (kt steel production)</t>
  </si>
  <si>
    <t>FEC.ktoe.DK.ISI.TOTAL.TOTAL.TOTAL.TOTAL</t>
  </si>
  <si>
    <t>FEC.ktoe.DK.ISI.TOTAL.TOTAL.TOTAL.NONCOKE_SOLIDS</t>
  </si>
  <si>
    <t>FEC.ktoe.DK.ISI.TOTAL.TOTAL.TOTAL.COKE</t>
  </si>
  <si>
    <t>FEC.ktoe.DK.ISI.TOTAL.TOTAL.TOTAL.RFG</t>
  </si>
  <si>
    <t>FEC.ktoe.DK.ISI.TOTAL.TOTAL.TOTAL.LPG</t>
  </si>
  <si>
    <t>FEC.ktoe.DK.ISI.TOTAL.TOTAL.TOTAL.DIESEL</t>
  </si>
  <si>
    <t>FEC.ktoe.DK.ISI.TOTAL.TOTAL.TOTAL.RFO</t>
  </si>
  <si>
    <t>FEC.ktoe.DK.ISI.TOTAL.TOTAL.TOTAL.OTHER</t>
  </si>
  <si>
    <t>FEC.ktoe.DK.ISI.TOTAL.TOTAL.TOTAL.NG</t>
  </si>
  <si>
    <t>FEC.ktoe.DK.ISI.TOTAL.TOTAL.TOTAL.DERIVED</t>
  </si>
  <si>
    <t>FEC.ktoe.DK.ISI.TOTAL.TOTAL.TOTAL.BIOMASS_WASTE</t>
  </si>
  <si>
    <t>FEC.ktoe.DK.ISI.TOTAL.TOTAL.TOTAL.BIOGAS</t>
  </si>
  <si>
    <t>FEC.ktoe.DK.ISI.TOTAL.TOTAL.TOTAL.LIQBIO</t>
  </si>
  <si>
    <t>FEC.ktoe.DK.ISI.TOTAL.TOTAL.TOTAL.SOLAR</t>
  </si>
  <si>
    <t>FEC.ktoe.DK.ISI.TOTAL.TOTAL.TOTAL.GEO</t>
  </si>
  <si>
    <t>FEC.ktoe.DK.ISI.TOTAL.TOTAL.TOTAL.AMBIENT</t>
  </si>
  <si>
    <t>FEC.ktoe.DK.ISI.TOTAL.TOTAL.TOTAL.STEAM_DISTR</t>
  </si>
  <si>
    <t>FEC.ktoe.DK.ISI.TOTAL.TOTAL.TOTAL.ELEC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</si>
  <si>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</si>
  <si>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</si>
  <si>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</si>
  <si>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</si>
  <si>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</si>
  <si>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</si>
  <si>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</si>
  <si>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</si>
  <si>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</si>
  <si>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FEC.ktoe.DK.ISI.BF_BOF.TOTAL.TOTAL.TOTAL</t>
  </si>
  <si>
    <t>FEC.ktoe.DK.ISI.BF_BOF.LIGHT.GENERIC.ELEC</t>
  </si>
  <si>
    <t>FEC.ktoe.DK.ISI.BF_BOF.AIRCOMP.GENERIC.ELEC</t>
  </si>
  <si>
    <t>FEC.ktoe.DK.ISI.BF_BOF.MOTOR.GENERIC.ELEC</t>
  </si>
  <si>
    <t>FEC.ktoe.DK.ISI.BF_BOF.FANS.GENERIC.ELEC</t>
  </si>
  <si>
    <t>FEC.ktoe.DK.ISI.BF_BOF.LOW_ENTH.TOTAL.TOTAL</t>
  </si>
  <si>
    <t>Diesel oil and liquid biofuels</t>
  </si>
  <si>
    <t>FEC.ktoe.DK.ISI.BF_BOF.LOW_ENTH.THERM.DIESEL_LIQBIO</t>
  </si>
  <si>
    <t>FEC.ktoe.DK.ISI.BF_BOF.LOW_ENTH.THERM.NG_BIOGAS</t>
  </si>
  <si>
    <t>FEC.ktoe.DK.ISI.BF_BOF.LOW_ENTH.THERM.SOLAR_GEO</t>
  </si>
  <si>
    <t>FEC.ktoe.DK.ISI.BF_BOF.LOW_ENTH.HP.AMBIENT</t>
  </si>
  <si>
    <t>FEC.ktoe.DK.ISI.BF_BOF.LOW_ENTH.THERM.ELEC</t>
  </si>
  <si>
    <t>Steel: Sinter/Pellet-making</t>
  </si>
  <si>
    <t>FEC.ktoe.DK.ISI.BF_BOF.SINTERING.TOTAL.TOTAL</t>
  </si>
  <si>
    <t>FEC.ktoe.DK.ISI.BF_BOF.SINTERING.THERM.NONCOKE_SOLIDS</t>
  </si>
  <si>
    <t>FEC.ktoe.DK.ISI.BF_BOF.SINTERING.THERM.RFO</t>
  </si>
  <si>
    <t>FEC.ktoe.DK.ISI.BF_BOF.SINTERING.THERM.NG_BIOGAS</t>
  </si>
  <si>
    <t>FEC.ktoe.DK.ISI.BF_BOF.SINTERING.THERM.DERIVED</t>
  </si>
  <si>
    <t>FEC.ktoe.DK.ISI.BF_BOF.SINTERING.THERM.ELEC</t>
  </si>
  <si>
    <t>Steel: Blast /Basic oxygen furnace</t>
  </si>
  <si>
    <t>FEC.ktoe.DK.ISI.BF_BOF.BLAST_FURNACE.TOTAL.TOTAL</t>
  </si>
  <si>
    <t>FEC.ktoe.DK.ISI.BF_BOF.BLAST_FURNACE.THERM.NONCOKE_SOLIDS</t>
  </si>
  <si>
    <t>FEC.ktoe.DK.ISI.BF_BOF.BLAST_FURNACE.THERM.COKE</t>
  </si>
  <si>
    <t>FEC.ktoe.DK.ISI.BF_BOF.BLAST_FURNACE.THERM.RFO</t>
  </si>
  <si>
    <t>FEC.ktoe.DK.ISI.BF_BOF.BLAST_FURNACE.THERM.NG_BIOGAS</t>
  </si>
  <si>
    <t>FEC.ktoe.DK.ISI.BF_BOF.BLAST_FURNACE.THERM.DERIVED</t>
  </si>
  <si>
    <t>Steel: Furnaces, refining and rolling</t>
  </si>
  <si>
    <t>FEC.ktoe.DK.ISI.BF_BOF.REFINING.TOTAL.TOTAL</t>
  </si>
  <si>
    <t>Steel: Furnaces, refining and rolling - Thermal</t>
  </si>
  <si>
    <t>FEC.ktoe.DK.ISI.BF_BOF.REFINING.THERM.TOTAL</t>
  </si>
  <si>
    <t>FEC.ktoe.DK.ISI.BF_BOF.REFINING.THERM.LPG</t>
  </si>
  <si>
    <t>FEC.ktoe.DK.ISI.BF_BOF.REFINING.THERM.DIESEL_LIQBIO</t>
  </si>
  <si>
    <t>FEC.ktoe.DK.ISI.BF_BOF.REFINING.THERM.RFO</t>
  </si>
  <si>
    <t>FEC.ktoe.DK.ISI.BF_BOF.REFINING.THERM.NG_BIOGAS</t>
  </si>
  <si>
    <t>Steel: Furnaces, refining and rolling - Electric</t>
  </si>
  <si>
    <t>FEC.ktoe.DK.ISI.BF_BOF.REFINING.ELEC.ELEC</t>
  </si>
  <si>
    <t>Steel: Product finishing</t>
  </si>
  <si>
    <t>Steel: Product finishing - Thermal</t>
  </si>
  <si>
    <t>FEC.ktoe.DK.ISI.BF_BOF.FINISHING.THERM.TOTAL</t>
  </si>
  <si>
    <t>FEC.ktoe.DK.ISI.BF_BOF.FINISHING.THERM.LPG</t>
  </si>
  <si>
    <t>FEC.ktoe.DK.ISI.BF_BOF.FINISHING.THERM.DIESEL_LIQBIO</t>
  </si>
  <si>
    <t>FEC.ktoe.DK.ISI.BF_BOF.FINISHING.THERM.NG_BIOGAS</t>
  </si>
  <si>
    <t>Steel: Product finishing - Steam</t>
  </si>
  <si>
    <t>FEC.ktoe.DK.ISI.BF_BOF.FINISHING_STEAM.TOTAL.TOTAL</t>
  </si>
  <si>
    <t>FEC.ktoe.DK.ISI.BF_BOF.FINISHING_STEAM.STEAM.NONCOKE_SOLIDS</t>
  </si>
  <si>
    <t>FEC.ktoe.DK.ISI.BF_BOF.FINISHING_STEAM.STEAM.RFG</t>
  </si>
  <si>
    <t>FEC.ktoe.DK.ISI.BF_BOF.FINISHING_STEAM.STEAM.LPG</t>
  </si>
  <si>
    <t>FEC.ktoe.DK.ISI.BF_BOF.FINISHING_STEAM.STEAM.DIESEL_LIQBIO</t>
  </si>
  <si>
    <t>FEC.ktoe.DK.ISI.BF_BOF.FINISHING_STEAM.STEAM.RFO</t>
  </si>
  <si>
    <t>FEC.ktoe.DK.ISI.BF_BOF.FINISHING_STEAM.STEAM.OTHER</t>
  </si>
  <si>
    <t>FEC.ktoe.DK.ISI.BF_BOF.FINISHING_STEAM.STEAM.NG_BIOGAS</t>
  </si>
  <si>
    <t>FEC.ktoe.DK.ISI.BF_BOF.FINISHING_STEAM.STEAM.DERIVED</t>
  </si>
  <si>
    <t>FEC.ktoe.DK.ISI.BF_BOF.FINISHING_STEAM.STEAM.BIOMASS_WASTE</t>
  </si>
  <si>
    <t>FEC.ktoe.DK.ISI.BF_BOF.FINISHING_STEAM.STEAM.STEAM_DISTR</t>
  </si>
  <si>
    <t>Steel: Product finishing - Electric</t>
  </si>
  <si>
    <t>FEC.ktoe.DK.ISI.BF_BOF.FINISHING.ELEC.ELEC</t>
  </si>
  <si>
    <t>FEC.ktoe.DK.ISI.EAF.TOTAL.TOTAL.TOTAL</t>
  </si>
  <si>
    <t>FEC.ktoe.DK.ISI.EAF.LIGHT.GENERIC.ELEC</t>
  </si>
  <si>
    <t>FEC.ktoe.DK.ISI.EAF.AIRCOMP.GENERIC.ELEC</t>
  </si>
  <si>
    <t>FEC.ktoe.DK.ISI.EAF.MOTOR.GENERIC.ELEC</t>
  </si>
  <si>
    <t>FEC.ktoe.DK.ISI.EAF.FANS.GENERIC.ELEC</t>
  </si>
  <si>
    <t>FEC.ktoe.DK.ISI.EAF.LOW_ENTH.TOTAL.TOTAL</t>
  </si>
  <si>
    <t>FEC.ktoe.DK.ISI.EAF.LOW_ENTH.THERM.DIESEL_LIQBIO</t>
  </si>
  <si>
    <t>FEC.ktoe.DK.ISI.EAF.LOW_ENTH.THERM.NG_BIOGAS</t>
  </si>
  <si>
    <t>FEC.ktoe.DK.ISI.EAF.LOW_ENTH.THERM.SOLAR_GEO</t>
  </si>
  <si>
    <t>FEC.ktoe.DK.ISI.EAF.LOW_ENTH.HP.AMBIENT</t>
  </si>
  <si>
    <t>FEC.ktoe.DK.ISI.EAF.LOW_ENTH.THERM.ELEC</t>
  </si>
  <si>
    <t>Steel: Smelters</t>
  </si>
  <si>
    <t>FEC.ktoe.DK.ISI.EAF.SMELTING.TOTAL.TOTAL</t>
  </si>
  <si>
    <t>FEC.ktoe.DK.ISI.EAF.SMELTING.THERM.NONCOKE_SOLIDS</t>
  </si>
  <si>
    <t>FEC.ktoe.DK.ISI.EAF.SMELTING.THERM.RFO</t>
  </si>
  <si>
    <t>FEC.ktoe.DK.ISI.EAF.SMELTING.THERM.NG_BIOGAS</t>
  </si>
  <si>
    <t>FEC.ktoe.DK.ISI.EAF.SMELTING.THERM.DERIVED</t>
  </si>
  <si>
    <t>Steel: Electric arc</t>
  </si>
  <si>
    <t>FEC.ktoe.DK.ISI.EAF.ARC_FURNACE.ELEC.ELEC</t>
  </si>
  <si>
    <t>FEC.ktoe.DK.ISI.EAF.REFINING.TOTAL.TOTAL</t>
  </si>
  <si>
    <t>FEC.ktoe.DK.ISI.EAF.REFINING.THERM.TOTAL</t>
  </si>
  <si>
    <t>FEC.ktoe.DK.ISI.EAF.REFINING.THERM.LPG</t>
  </si>
  <si>
    <t>FEC.ktoe.DK.ISI.EAF.REFINING.THERM.DIESEL_LIQBIO</t>
  </si>
  <si>
    <t>FEC.ktoe.DK.ISI.EAF.REFINING.THERM.RFO</t>
  </si>
  <si>
    <t>FEC.ktoe.DK.ISI.EAF.REFINING.THERM.NG_BIOGAS</t>
  </si>
  <si>
    <t>FEC.ktoe.DK.ISI.EAF.REFINING.ELEC.ELEC</t>
  </si>
  <si>
    <t>FEC.ktoe.DK.ISI.EAF.FINISHING.THERM.TOTAL</t>
  </si>
  <si>
    <t>FEC.ktoe.DK.ISI.EAF.FINISHING.THERM.LPG</t>
  </si>
  <si>
    <t>FEC.ktoe.DK.ISI.EAF.FINISHING.THERM.DIESEL_LIQBIO</t>
  </si>
  <si>
    <t>FEC.ktoe.DK.ISI.EAF.FINISHING.THERM.NG_BIOGAS</t>
  </si>
  <si>
    <t>FEC.ktoe.DK.ISI.EAF.FINISHING_STEAM.TOTAL.TOTAL</t>
  </si>
  <si>
    <t>FEC.ktoe.DK.ISI.EAF.FINISHING_STEAM.STEAM.NONCOKE_SOLIDS</t>
  </si>
  <si>
    <t>FEC.ktoe.DK.ISI.EAF.FINISHING_STEAM.STEAM.RFG</t>
  </si>
  <si>
    <t>FEC.ktoe.DK.ISI.EAF.FINISHING_STEAM.STEAM.LPG</t>
  </si>
  <si>
    <t>FEC.ktoe.DK.ISI.EAF.FINISHING_STEAM.STEAM.DIESEL_LIQBIO</t>
  </si>
  <si>
    <t>FEC.ktoe.DK.ISI.EAF.FINISHING_STEAM.STEAM.RFO</t>
  </si>
  <si>
    <t>FEC.ktoe.DK.ISI.EAF.FINISHING_STEAM.STEAM.OTHER</t>
  </si>
  <si>
    <t>FEC.ktoe.DK.ISI.EAF.FINISHING_STEAM.STEAM.NG_BIOGAS</t>
  </si>
  <si>
    <t>FEC.ktoe.DK.ISI.EAF.FINISHING_STEAM.STEAM.DERIVED</t>
  </si>
  <si>
    <t>FEC.ktoe.DK.ISI.EAF.FINISHING_STEAM.STEAM.BIOMASS_WASTE</t>
  </si>
  <si>
    <t>FEC.ktoe.DK.ISI.EAF.FINISHING_STEAM.STEAM.STEAM_DISTR</t>
  </si>
  <si>
    <t>FEC.ktoe.DK.ISI.EAF.FINISHING.ELEC.ELEC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</si>
  <si>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</si>
  <si>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</si>
  <si>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</si>
  <si>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UED.ktoe.DK.ISI.BF_BOF.TOTAL.TOTAL.TOTAL</t>
  </si>
  <si>
    <t>UED.ktoe.DK.ISI.BF_BOF.LIGHT.GENERIC.ELEC</t>
  </si>
  <si>
    <t>UED.ktoe.DK.ISI.BF_BOF.AIRCOMP.GENERIC.ELEC</t>
  </si>
  <si>
    <t>UED.ktoe.DK.ISI.BF_BOF.MOTOR.GENERIC.ELEC</t>
  </si>
  <si>
    <t>UED.ktoe.DK.ISI.BF_BOF.FANS.GENERIC.ELEC</t>
  </si>
  <si>
    <t>UED.ktoe.DK.ISI.BF_BOF.LOW_ENTH.TOTAL.TOTAL</t>
  </si>
  <si>
    <t>UED.ktoe.DK.ISI.BF_BOF.LOW_ENTH.THERM.DIESEL_LIQBIO</t>
  </si>
  <si>
    <t>UED.ktoe.DK.ISI.BF_BOF.LOW_ENTH.THERM.NG_BIOGAS</t>
  </si>
  <si>
    <t>UED.ktoe.DK.ISI.BF_BOF.LOW_ENTH.THERM.SOLAR_GEO</t>
  </si>
  <si>
    <t>UED.ktoe.DK.ISI.BF_BOF.LOW_ENTH.HP.AMBIENT</t>
  </si>
  <si>
    <t>UED.ktoe.DK.ISI.BF_BOF.LOW_ENTH.THERM.ELEC</t>
  </si>
  <si>
    <t>UED.ktoe.DK.ISI.BF_BOF.SINTERING.TOTAL.TOTAL</t>
  </si>
  <si>
    <t>UED.ktoe.DK.ISI.BF_BOF.SINTERING.THERM.NONCOKE_SOLIDS</t>
  </si>
  <si>
    <t>UED.ktoe.DK.ISI.BF_BOF.SINTERING.THERM.RFO</t>
  </si>
  <si>
    <t>UED.ktoe.DK.ISI.BF_BOF.SINTERING.THERM.NG_BIOGAS</t>
  </si>
  <si>
    <t>UED.ktoe.DK.ISI.BF_BOF.SINTERING.THERM.DERIVED</t>
  </si>
  <si>
    <t>UED.ktoe.DK.ISI.BF_BOF.SINTERING.THERM.ELEC</t>
  </si>
  <si>
    <t>UED.ktoe.DK.ISI.BF_BOF.BLAST_FURNACE.TOTAL.TOTAL</t>
  </si>
  <si>
    <t>UED.ktoe.DK.ISI.BF_BOF.BLAST_FURNACE.THERM.NONCOKE_SOLIDS</t>
  </si>
  <si>
    <t>UED.ktoe.DK.ISI.BF_BOF.BLAST_FURNACE.THERM.COKE</t>
  </si>
  <si>
    <t>UED.ktoe.DK.ISI.BF_BOF.BLAST_FURNACE.THERM.RFO</t>
  </si>
  <si>
    <t>UED.ktoe.DK.ISI.BF_BOF.BLAST_FURNACE.THERM.NG_BIOGAS</t>
  </si>
  <si>
    <t>UED.ktoe.DK.ISI.BF_BOF.BLAST_FURNACE.THERM.DERIVED</t>
  </si>
  <si>
    <t>UED.ktoe.DK.ISI.BF_BOF.REFINING.TOTAL.TOTAL</t>
  </si>
  <si>
    <t>UED.ktoe.DK.ISI.BF_BOF.REFINING.THERM.TOTAL</t>
  </si>
  <si>
    <t>UED.ktoe.DK.ISI.BF_BOF.REFINING.THERM.LPG</t>
  </si>
  <si>
    <t>UED.ktoe.DK.ISI.BF_BOF.REFINING.THERM.DIESEL_LIQBIO</t>
  </si>
  <si>
    <t>UED.ktoe.DK.ISI.BF_BOF.REFINING.THERM.RFO</t>
  </si>
  <si>
    <t>UED.ktoe.DK.ISI.BF_BOF.REFINING.THERM.NG_BIOGAS</t>
  </si>
  <si>
    <t>UED.ktoe.DK.ISI.BF_BOF.REFINING.ELEC.ELEC</t>
  </si>
  <si>
    <t>UED.ktoe.DK.ISI.BF_BOF.FINISHING.THERM.TOTAL</t>
  </si>
  <si>
    <t>UED.ktoe.DK.ISI.BF_BOF.FINISHING.THERM.LPG</t>
  </si>
  <si>
    <t>UED.ktoe.DK.ISI.BF_BOF.FINISHING.THERM.DIESEL_LIQBIO</t>
  </si>
  <si>
    <t>UED.ktoe.DK.ISI.BF_BOF.FINISHING.THERM.NG_BIOGAS</t>
  </si>
  <si>
    <t>UED.ktoe.DK.ISI.BF_BOF.FINISHING_STEAM.TOTAL.TOTAL</t>
  </si>
  <si>
    <t>UED.ktoe.DK.ISI.BF_BOF.FINISHING_STEAM.STEAM.NONCOKE_SOLIDS</t>
  </si>
  <si>
    <t>UED.ktoe.DK.ISI.BF_BOF.FINISHING_STEAM.STEAM.RFG</t>
  </si>
  <si>
    <t>UED.ktoe.DK.ISI.BF_BOF.FINISHING_STEAM.STEAM.LPG</t>
  </si>
  <si>
    <t>UED.ktoe.DK.ISI.BF_BOF.FINISHING_STEAM.STEAM.DIESEL_LIQBIO</t>
  </si>
  <si>
    <t>UED.ktoe.DK.ISI.BF_BOF.FINISHING_STEAM.STEAM.RFO</t>
  </si>
  <si>
    <t>UED.ktoe.DK.ISI.BF_BOF.FINISHING_STEAM.STEAM.OTHER</t>
  </si>
  <si>
    <t>UED.ktoe.DK.ISI.BF_BOF.FINISHING_STEAM.STEAM.NG_BIOGAS</t>
  </si>
  <si>
    <t>UED.ktoe.DK.ISI.BF_BOF.FINISHING_STEAM.STEAM.DERIVED</t>
  </si>
  <si>
    <t>UED.ktoe.DK.ISI.BF_BOF.FINISHING_STEAM.STEAM.BIOMASS_WASTE</t>
  </si>
  <si>
    <t>UED.ktoe.DK.ISI.BF_BOF.FINISHING_STEAM.STEAM.STEAM_DISTR</t>
  </si>
  <si>
    <t>UED.ktoe.DK.ISI.BF_BOF.FINISHING.ELEC.ELEC</t>
  </si>
  <si>
    <t>UED.ktoe.DK.ISI.EAF.TOTAL.TOTAL.TOTAL</t>
  </si>
  <si>
    <t>UED.ktoe.DK.ISI.EAF.LIGHT.GENERIC.ELEC</t>
  </si>
  <si>
    <t>UED.ktoe.DK.ISI.EAF.AIRCOMP.GENERIC.ELEC</t>
  </si>
  <si>
    <t>UED.ktoe.DK.ISI.EAF.MOTOR.GENERIC.ELEC</t>
  </si>
  <si>
    <t>UED.ktoe.DK.ISI.EAF.FANS.GENERIC.ELEC</t>
  </si>
  <si>
    <t>UED.ktoe.DK.ISI.EAF.LOW_ENTH.TOTAL.TOTAL</t>
  </si>
  <si>
    <t>UED.ktoe.DK.ISI.EAF.LOW_ENTH.THERM.DIESEL_LIQBIO</t>
  </si>
  <si>
    <t>UED.ktoe.DK.ISI.EAF.LOW_ENTH.THERM.NG_BIOGAS</t>
  </si>
  <si>
    <t>UED.ktoe.DK.ISI.EAF.LOW_ENTH.THERM.SOLAR_GEO</t>
  </si>
  <si>
    <t>UED.ktoe.DK.ISI.EAF.LOW_ENTH.HP.AMBIENT</t>
  </si>
  <si>
    <t>UED.ktoe.DK.ISI.EAF.LOW_ENTH.THERM.ELEC</t>
  </si>
  <si>
    <t>UED.ktoe.DK.ISI.EAF.SMELTING.TOTAL.TOTAL</t>
  </si>
  <si>
    <t>UED.ktoe.DK.ISI.EAF.SMELTING.THERM.NONCOKE_SOLIDS</t>
  </si>
  <si>
    <t>UED.ktoe.DK.ISI.EAF.SMELTING.THERM.RFO</t>
  </si>
  <si>
    <t>UED.ktoe.DK.ISI.EAF.SMELTING.THERM.NG_BIOGAS</t>
  </si>
  <si>
    <t>UED.ktoe.DK.ISI.EAF.SMELTING.THERM.DERIVED</t>
  </si>
  <si>
    <t>UED.ktoe.DK.ISI.EAF.ARC_FURNACE.ELEC.ELEC</t>
  </si>
  <si>
    <t>UED.ktoe.DK.ISI.EAF.REFINING.TOTAL.TOTAL</t>
  </si>
  <si>
    <t>UED.ktoe.DK.ISI.EAF.REFINING.THERM.TOTAL</t>
  </si>
  <si>
    <t>UED.ktoe.DK.ISI.EAF.REFINING.THERM.LPG</t>
  </si>
  <si>
    <t>UED.ktoe.DK.ISI.EAF.REFINING.THERM.DIESEL_LIQBIO</t>
  </si>
  <si>
    <t>UED.ktoe.DK.ISI.EAF.REFINING.THERM.RFO</t>
  </si>
  <si>
    <t>UED.ktoe.DK.ISI.EAF.REFINING.THERM.NG_BIOGAS</t>
  </si>
  <si>
    <t>UED.ktoe.DK.ISI.EAF.REFINING.ELEC.ELEC</t>
  </si>
  <si>
    <t>UED.ktoe.DK.ISI.EAF.FINISHING.THERM.TOTAL</t>
  </si>
  <si>
    <t>UED.ktoe.DK.ISI.EAF.FINISHING.THERM.LPG</t>
  </si>
  <si>
    <t>UED.ktoe.DK.ISI.EAF.FINISHING.THERM.DIESEL_LIQBIO</t>
  </si>
  <si>
    <t>UED.ktoe.DK.ISI.EAF.FINISHING.THERM.NG_BIOGAS</t>
  </si>
  <si>
    <t>UED.ktoe.DK.ISI.EAF.FINISHING_STEAM.TOTAL.TOTAL</t>
  </si>
  <si>
    <t>UED.ktoe.DK.ISI.EAF.FINISHING_STEAM.STEAM.NONCOKE_SOLIDS</t>
  </si>
  <si>
    <t>UED.ktoe.DK.ISI.EAF.FINISHING_STEAM.STEAM.RFG</t>
  </si>
  <si>
    <t>UED.ktoe.DK.ISI.EAF.FINISHING_STEAM.STEAM.LPG</t>
  </si>
  <si>
    <t>UED.ktoe.DK.ISI.EAF.FINISHING_STEAM.STEAM.DIESEL_LIQBIO</t>
  </si>
  <si>
    <t>UED.ktoe.DK.ISI.EAF.FINISHING_STEAM.STEAM.RFO</t>
  </si>
  <si>
    <t>UED.ktoe.DK.ISI.EAF.FINISHING_STEAM.STEAM.OTHER</t>
  </si>
  <si>
    <t>UED.ktoe.DK.ISI.EAF.FINISHING_STEAM.STEAM.NG_BIOGAS</t>
  </si>
  <si>
    <t>UED.ktoe.DK.ISI.EAF.FINISHING_STEAM.STEAM.DERIVED</t>
  </si>
  <si>
    <t>UED.ktoe.DK.ISI.EAF.FINISHING_STEAM.STEAM.BIOMASS_WASTE</t>
  </si>
  <si>
    <t>UED.ktoe.DK.ISI.EAF.FINISHING_STEAM.STEAM.STEAM_DISTR</t>
  </si>
  <si>
    <t>UED.ktoe.DK.ISI.EAF.FINISHING.ELEC.ELEC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</si>
  <si>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</si>
  <si>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</si>
  <si>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</si>
  <si>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FUEL_EMI.ktCO2.DK.ISI.BF_BOF.LIGHT.GENERIC.ELEC</t>
  </si>
  <si>
    <t>FUEL_EMI.ktCO2.DK.ISI.BF_BOF.AIRCOMP.GENERIC.ELEC</t>
  </si>
  <si>
    <t>FUEL_EMI.ktCO2.DK.ISI.BF_BOF.MOTOR.GENERIC.ELEC</t>
  </si>
  <si>
    <t>FUEL_EMI.ktCO2.DK.ISI.BF_BOF.FANS.GENERIC.ELEC</t>
  </si>
  <si>
    <t>FUEL_EMI.ktCO2.DK.ISI.BF_BOF.LOW_ENTH.TOTAL.TOTAL</t>
  </si>
  <si>
    <t>FUEL_EMI.ktCO2.DK.ISI.BF_BOF.LOW_ENTH.THERM.DIESEL_LIQBIO</t>
  </si>
  <si>
    <t>FUEL_EMI.ktCO2.DK.ISI.BF_BOF.LOW_ENTH.THERM.NG_BIOGAS</t>
  </si>
  <si>
    <t>FUEL_EMI.ktCO2.DK.ISI.BF_BOF.LOW_ENTH.THERM.SOLAR_GEO</t>
  </si>
  <si>
    <t>FUEL_EMI.ktCO2.DK.ISI.BF_BOF.LOW_ENTH.HP.AMBIENT</t>
  </si>
  <si>
    <t>FUEL_EMI.ktCO2.DK.ISI.BF_BOF.LOW_ENTH.THERM.ELEC</t>
  </si>
  <si>
    <t>FUEL_EMI.ktCO2.DK.ISI.BF_BOF.SINTERING.TOTAL.TOTAL</t>
  </si>
  <si>
    <t>FUEL_EMI.ktCO2.DK.ISI.BF_BOF.SINTERING.THERM.NONCOKE_SOLIDS</t>
  </si>
  <si>
    <t>FUEL_EMI.ktCO2.DK.ISI.BF_BOF.SINTERING.THERM.RFO</t>
  </si>
  <si>
    <t>FUEL_EMI.ktCO2.DK.ISI.BF_BOF.SINTERING.THERM.NG_BIOGAS</t>
  </si>
  <si>
    <t>FUEL_EMI.ktCO2.DK.ISI.BF_BOF.SINTERING.THERM.DERIVED</t>
  </si>
  <si>
    <t>FUEL_EMI.ktCO2.DK.ISI.BF_BOF.SINTERING.THERM.ELEC</t>
  </si>
  <si>
    <t>FUEL_EMI.ktCO2.DK.ISI.BF_BOF.BLAST_FURNACE.TOTAL.TOTAL</t>
  </si>
  <si>
    <t>FUEL_EMI.ktCO2.DK.ISI.BF_BOF.BLAST_FURNACE.THERM.NONCOKE_SOLIDS</t>
  </si>
  <si>
    <t>FUEL_EMI.ktCO2.DK.ISI.BF_BOF.BLAST_FURNACE.THERM.COKE</t>
  </si>
  <si>
    <t>FUEL_EMI.ktCO2.DK.ISI.BF_BOF.BLAST_FURNACE.THERM.RFO</t>
  </si>
  <si>
    <t>FUEL_EMI.ktCO2.DK.ISI.BF_BOF.BLAST_FURNACE.THERM.NG_BIOGAS</t>
  </si>
  <si>
    <t>FUEL_EMI.ktCO2.DK.ISI.BF_BOF.BLAST_FURNACE.THERM.DERIVED</t>
  </si>
  <si>
    <t>FUEL_EMI.ktCO2.DK.ISI.BF_BOF.REFINING.TOTAL.TOTAL</t>
  </si>
  <si>
    <t>FUEL_EMI.ktCO2.DK.ISI.BF_BOF.REFINING.THERM.TOTAL</t>
  </si>
  <si>
    <t>FUEL_EMI.ktCO2.DK.ISI.BF_BOF.REFINING.THERM.LPG</t>
  </si>
  <si>
    <t>FUEL_EMI.ktCO2.DK.ISI.BF_BOF.REFINING.THERM.DIESEL_LIQBIO</t>
  </si>
  <si>
    <t>FUEL_EMI.ktCO2.DK.ISI.BF_BOF.REFINING.THERM.RFO</t>
  </si>
  <si>
    <t>FUEL_EMI.ktCO2.DK.ISI.BF_BOF.REFINING.THERM.NG_BIOGAS</t>
  </si>
  <si>
    <t>FUEL_EMI.ktCO2.DK.ISI.BF_BOF.REFINING.ELEC.ELEC</t>
  </si>
  <si>
    <t>FUEL_EMI.ktCO2.DK.ISI.BF_BOF.FINISHING.THERM.TOTAL</t>
  </si>
  <si>
    <t>FUEL_EMI.ktCO2.DK.ISI.BF_BOF.FINISHING.THERM.LPG</t>
  </si>
  <si>
    <t>FUEL_EMI.ktCO2.DK.ISI.BF_BOF.FINISHING.THERM.DIESEL_LIQBIO</t>
  </si>
  <si>
    <t>FUEL_EMI.ktCO2.DK.ISI.BF_BOF.FINISHING.THERM.NG_BIOGAS</t>
  </si>
  <si>
    <t>FUEL_EMI.ktCO2.DK.ISI.BF_BOF.FINISHING_STEAM.TOTAL.TOTAL</t>
  </si>
  <si>
    <t>FUEL_EMI.ktCO2.DK.ISI.BF_BOF.FINISHING_STEAM.STEAM.NONCOKE_SOLIDS</t>
  </si>
  <si>
    <t>FUEL_EMI.ktCO2.DK.ISI.BF_BOF.FINISHING_STEAM.STEAM.RFG</t>
  </si>
  <si>
    <t>FUEL_EMI.ktCO2.DK.ISI.BF_BOF.FINISHING_STEAM.STEAM.LPG</t>
  </si>
  <si>
    <t>FUEL_EMI.ktCO2.DK.ISI.BF_BOF.FINISHING_STEAM.STEAM.DIESEL_LIQBIO</t>
  </si>
  <si>
    <t>FUEL_EMI.ktCO2.DK.ISI.BF_BOF.FINISHING_STEAM.STEAM.RFO</t>
  </si>
  <si>
    <t>FUEL_EMI.ktCO2.DK.ISI.BF_BOF.FINISHING_STEAM.STEAM.OTHER</t>
  </si>
  <si>
    <t>FUEL_EMI.ktCO2.DK.ISI.BF_BOF.FINISHING_STEAM.STEAM.NG_BIOGAS</t>
  </si>
  <si>
    <t>FUEL_EMI.ktCO2.DK.ISI.BF_BOF.FINISHING_STEAM.STEAM.DERIVED</t>
  </si>
  <si>
    <t>FUEL_EMI.ktCO2.DK.ISI.BF_BOF.FINISHING_STEAM.STEAM.BIOMASS_WASTE</t>
  </si>
  <si>
    <t>FUEL_EMI.ktCO2.DK.ISI.BF_BOF.FINISHING_STEAM.STEAM.STEAM_DISTR</t>
  </si>
  <si>
    <t>FUEL_EMI.ktCO2.DK.ISI.BF_BOF.FINISHING.ELEC.ELEC</t>
  </si>
  <si>
    <t>PROCESS_EMI.ktCO2.DK.ISI.BF_BOF</t>
  </si>
  <si>
    <t>FUEL_EMI.ktCO2.DK.ISI.EAF.LIGHT.GENERIC.ELEC</t>
  </si>
  <si>
    <t>FUEL_EMI.ktCO2.DK.ISI.EAF.AIRCOMP.GENERIC.ELEC</t>
  </si>
  <si>
    <t>FUEL_EMI.ktCO2.DK.ISI.EAF.MOTOR.GENERIC.ELEC</t>
  </si>
  <si>
    <t>FUEL_EMI.ktCO2.DK.ISI.EAF.FANS.GENERIC.ELEC</t>
  </si>
  <si>
    <t>FUEL_EMI.ktCO2.DK.ISI.EAF.LOW_ENTH.TOTAL.TOTAL</t>
  </si>
  <si>
    <t>FUEL_EMI.ktCO2.DK.ISI.EAF.LOW_ENTH.THERM.DIESEL_LIQBIO</t>
  </si>
  <si>
    <t>FUEL_EMI.ktCO2.DK.ISI.EAF.LOW_ENTH.THERM.NG_BIOGAS</t>
  </si>
  <si>
    <t>FUEL_EMI.ktCO2.DK.ISI.EAF.LOW_ENTH.THERM.SOLAR_GEO</t>
  </si>
  <si>
    <t>FUEL_EMI.ktCO2.DK.ISI.EAF.LOW_ENTH.HP.AMBIENT</t>
  </si>
  <si>
    <t>FUEL_EMI.ktCO2.DK.ISI.EAF.LOW_ENTH.THERM.ELEC</t>
  </si>
  <si>
    <t>FUEL_EMI.ktCO2.DK.ISI.EAF.SMELTING.TOTAL.TOTAL</t>
  </si>
  <si>
    <t>FUEL_EMI.ktCO2.DK.ISI.EAF.SMELTING.THERM.NONCOKE_SOLIDS</t>
  </si>
  <si>
    <t>FUEL_EMI.ktCO2.DK.ISI.EAF.SMELTING.THERM.RFO</t>
  </si>
  <si>
    <t>FUEL_EMI.ktCO2.DK.ISI.EAF.SMELTING.THERM.NG_BIOGAS</t>
  </si>
  <si>
    <t>FUEL_EMI.ktCO2.DK.ISI.EAF.SMELTING.THERM.DERIVED</t>
  </si>
  <si>
    <t>FUEL_EMI.ktCO2.DK.ISI.EAF.ARC_FURNACE.ELEC.ELEC</t>
  </si>
  <si>
    <t>FUEL_EMI.ktCO2.DK.ISI.EAF.REFINING.TOTAL.TOTAL</t>
  </si>
  <si>
    <t>FUEL_EMI.ktCO2.DK.ISI.EAF.REFINING.THERM.TOTAL</t>
  </si>
  <si>
    <t>FUEL_EMI.ktCO2.DK.ISI.EAF.REFINING.THERM.LPG</t>
  </si>
  <si>
    <t>FUEL_EMI.ktCO2.DK.ISI.EAF.REFINING.THERM.DIESEL_LIQBIO</t>
  </si>
  <si>
    <t>FUEL_EMI.ktCO2.DK.ISI.EAF.REFINING.THERM.RFO</t>
  </si>
  <si>
    <t>FUEL_EMI.ktCO2.DK.ISI.EAF.REFINING.THERM.NG_BIOGAS</t>
  </si>
  <si>
    <t>FUEL_EMI.ktCO2.DK.ISI.EAF.REFINING.ELEC.ELEC</t>
  </si>
  <si>
    <t>FUEL_EMI.ktCO2.DK.ISI.EAF.FINISHING.THERM.TOTAL</t>
  </si>
  <si>
    <t>FUEL_EMI.ktCO2.DK.ISI.EAF.FINISHING.THERM.LPG</t>
  </si>
  <si>
    <t>FUEL_EMI.ktCO2.DK.ISI.EAF.FINISHING.THERM.DIESEL_LIQBIO</t>
  </si>
  <si>
    <t>FUEL_EMI.ktCO2.DK.ISI.EAF.FINISHING.THERM.NG_BIOGAS</t>
  </si>
  <si>
    <t>FUEL_EMI.ktCO2.DK.ISI.EAF.FINISHING_STEAM.TOTAL.TOTAL</t>
  </si>
  <si>
    <t>FUEL_EMI.ktCO2.DK.ISI.EAF.FINISHING_STEAM.STEAM.NONCOKE_SOLIDS</t>
  </si>
  <si>
    <t>FUEL_EMI.ktCO2.DK.ISI.EAF.FINISHING_STEAM.STEAM.RFG</t>
  </si>
  <si>
    <t>FUEL_EMI.ktCO2.DK.ISI.EAF.FINISHING_STEAM.STEAM.LPG</t>
  </si>
  <si>
    <t>FUEL_EMI.ktCO2.DK.ISI.EAF.FINISHING_STEAM.STEAM.DIESEL_LIQBIO</t>
  </si>
  <si>
    <t>FUEL_EMI.ktCO2.DK.ISI.EAF.FINISHING_STEAM.STEAM.RFO</t>
  </si>
  <si>
    <t>FUEL_EMI.ktCO2.DK.ISI.EAF.FINISHING_STEAM.STEAM.OTHER</t>
  </si>
  <si>
    <t>FUEL_EMI.ktCO2.DK.ISI.EAF.FINISHING_STEAM.STEAM.NG_BIOGAS</t>
  </si>
  <si>
    <t>FUEL_EMI.ktCO2.DK.ISI.EAF.FINISHING_STEAM.STEAM.DERIVED</t>
  </si>
  <si>
    <t>FUEL_EMI.ktCO2.DK.ISI.EAF.FINISHING_STEAM.STEAM.BIOMASS_WASTE</t>
  </si>
  <si>
    <t>FUEL_EMI.ktCO2.DK.ISI.EAF.FINISHING_STEAM.STEAM.STEAM_DISTR</t>
  </si>
  <si>
    <t>FUEL_EMI.ktCO2.DK.ISI.EAF.FINISHING.ELEC.ELEC</t>
  </si>
  <si>
    <t>PROCESS_EMI.ktCO2.DK.ISI.EAF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</si>
  <si>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</si>
  <si>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</si>
  <si>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</si>
  <si>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</si>
  <si>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VA.Meuro2023.DK.NFM.ALUMINA</t>
  </si>
  <si>
    <t>VA.Meuro2023.DK.NFM.PRIM_ALU</t>
  </si>
  <si>
    <t>VA.Meuro2023.DK.NFM.SEC_ALU</t>
  </si>
  <si>
    <t>VA.Meuro2023.DK.NFM.OTHER_NFM</t>
  </si>
  <si>
    <t>Physical output (kt)</t>
  </si>
  <si>
    <t>Alumina production (kt)</t>
  </si>
  <si>
    <t>OUTPUT.kt.DK.NFM.ALUMINA</t>
  </si>
  <si>
    <t>Aluminium production (kt)</t>
  </si>
  <si>
    <t>OUTPUT.kt.DK.NFM.PRIM_ALU</t>
  </si>
  <si>
    <t>OUTPUT.kt.DK.NFM.SEC_ALU</t>
  </si>
  <si>
    <t>Other non-ferrous metals (kt lead eq.)</t>
  </si>
  <si>
    <t>OUTPUT.kt.DK.NFM.OTHER_NFM</t>
  </si>
  <si>
    <t>Installed capacity (kt production)</t>
  </si>
  <si>
    <t>CAP.kt.DK.NFM.ALUMINA</t>
  </si>
  <si>
    <t>CAP.kt.DK.NFM.PRIM_ALU</t>
  </si>
  <si>
    <t>CAP.kt.DK.NFM.SEC_ALU</t>
  </si>
  <si>
    <t>CAP.kt.DK.NFM.OTHER_NFM</t>
  </si>
  <si>
    <t>Capacity investment (kt production)</t>
  </si>
  <si>
    <t>NEWCAP.kt.DK.NFM.ALUMINA</t>
  </si>
  <si>
    <t>NEWCAP.kt.DK.NFM.PRIM_ALU</t>
  </si>
  <si>
    <t>NEWCAP.kt.DK.NFM.SEC_ALU</t>
  </si>
  <si>
    <t>NEWCAP.kt.DK.NFM.OTHER_NFM</t>
  </si>
  <si>
    <t>Decommissioned capacity (kt production)</t>
  </si>
  <si>
    <t>Idle capacity (kt production)</t>
  </si>
  <si>
    <t>FEC.ktoe.DK.NFM.TOTAL.TOTAL.TOTAL.TOTAL</t>
  </si>
  <si>
    <t>FEC.ktoe.DK.NFM.TOTAL.TOTAL.TOTAL.SOLIDS</t>
  </si>
  <si>
    <t>FEC.ktoe.DK.NFM.TOTAL.TOTAL.TOTAL.RFG</t>
  </si>
  <si>
    <t>FEC.ktoe.DK.NFM.TOTAL.TOTAL.TOTAL.LPG</t>
  </si>
  <si>
    <t>FEC.ktoe.DK.NFM.TOTAL.TOTAL.TOTAL.DIESEL</t>
  </si>
  <si>
    <t>FEC.ktoe.DK.NFM.TOTAL.TOTAL.TOTAL.RFO</t>
  </si>
  <si>
    <t>FEC.ktoe.DK.NFM.TOTAL.TOTAL.TOTAL.OTHER</t>
  </si>
  <si>
    <t>FEC.ktoe.DK.NFM.TOTAL.TOTAL.TOTAL.NG</t>
  </si>
  <si>
    <t>FEC.ktoe.DK.NFM.TOTAL.TOTAL.TOTAL.DERIVED</t>
  </si>
  <si>
    <t>FEC.ktoe.DK.NFM.TOTAL.TOTAL.TOTAL.BIOMASS_WASTE</t>
  </si>
  <si>
    <t>FEC.ktoe.DK.NFM.TOTAL.TOTAL.TOTAL.BIOGAS</t>
  </si>
  <si>
    <t>FEC.ktoe.DK.NFM.TOTAL.TOTAL.TOTAL.LIQBIO</t>
  </si>
  <si>
    <t>FEC.ktoe.DK.NFM.TOTAL.TOTAL.TOTAL.SOLAR</t>
  </si>
  <si>
    <t>FEC.ktoe.DK.NFM.TOTAL.TOTAL.TOTAL.GEO</t>
  </si>
  <si>
    <t>FEC.ktoe.DK.NFM.TOTAL.TOTAL.TOTAL.AMBIENT</t>
  </si>
  <si>
    <t>FEC.ktoe.DK.NFM.TOTAL.TOTAL.TOTAL.STEAM_DISTR</t>
  </si>
  <si>
    <t>FEC.ktoe.DK.NFM.TOTAL.TOTAL.TOTAL.ELEC</t>
  </si>
  <si>
    <t>FEC.ktoe.DK.NFM.ALUMINA.TOTAL.TOTAL.TOTAL</t>
  </si>
  <si>
    <t>FEC.ktoe.DK.NFM.ALUMINA.LIGHT.GENERIC.ELEC</t>
  </si>
  <si>
    <t>FEC.ktoe.DK.NFM.ALUMINA.AIRCOMP.GENERIC.ELEC</t>
  </si>
  <si>
    <t>FEC.ktoe.DK.NFM.ALUMINA.MOTOR.GENERIC.ELEC</t>
  </si>
  <si>
    <t>FEC.ktoe.DK.NFM.ALUMINA.FANS.GENERIC.ELEC</t>
  </si>
  <si>
    <t>FEC.ktoe.DK.NFM.ALUMINA.LOW_ENTH.TOTAL.TOTAL</t>
  </si>
  <si>
    <t>FEC.ktoe.DK.NFM.ALUMINA.LOW_ENTH.THERM.DIESEL_LIQBIO</t>
  </si>
  <si>
    <t>FEC.ktoe.DK.NFM.ALUMINA.LOW_ENTH.THERM.NG_BIOGAS</t>
  </si>
  <si>
    <t>FEC.ktoe.DK.NFM.ALUMINA.LOW_ENTH.THERM.SOLAR_GEO</t>
  </si>
  <si>
    <t>FEC.ktoe.DK.NFM.ALUMINA.LOW_ENTH.HP.AMBIENT</t>
  </si>
  <si>
    <t>FEC.ktoe.DK.NFM.ALUMINA.LOW_ENTH.THERM.ELEC</t>
  </si>
  <si>
    <t>Alumina production: High-enthalpy heat</t>
  </si>
  <si>
    <t>FEC.ktoe.DK.NFM.ALUMINA.A_PRODUCTION.TOTAL.TOTAL</t>
  </si>
  <si>
    <t>FEC.ktoe.DK.NFM.ALUMINA.A_PRODUCTION.STEAM.SOLIDS</t>
  </si>
  <si>
    <t>FEC.ktoe.DK.NFM.ALUMINA.A_PRODUCTION.STEAM.RFG</t>
  </si>
  <si>
    <t>FEC.ktoe.DK.NFM.ALUMINA.A_PRODUCTION.STEAM.LPG</t>
  </si>
  <si>
    <t>FEC.ktoe.DK.NFM.ALUMINA.A_PRODUCTION.STEAM.DIESEL_LIQBIO</t>
  </si>
  <si>
    <t>FEC.ktoe.DK.NFM.ALUMINA.A_PRODUCTION.STEAM.RFO</t>
  </si>
  <si>
    <t>FEC.ktoe.DK.NFM.ALUMINA.A_PRODUCTION.STEAM.OTHER</t>
  </si>
  <si>
    <t>FEC.ktoe.DK.NFM.ALUMINA.A_PRODUCTION.STEAM.NG_BIOGAS</t>
  </si>
  <si>
    <t>FEC.ktoe.DK.NFM.ALUMINA.A_PRODUCTION.STEAM.DERIVED</t>
  </si>
  <si>
    <t>FEC.ktoe.DK.NFM.ALUMINA.A_PRODUCTION.STEAM.BIOMASS_WASTE</t>
  </si>
  <si>
    <t>FEC.ktoe.DK.NFM.ALUMINA.A_PRODUCTION.STEAM.STEAM_DISTR</t>
  </si>
  <si>
    <t>Alumina production: Refining</t>
  </si>
  <si>
    <t>FEC.ktoe.DK.NFM.ALUMINA.A_REFINING.TOTAL.TOTAL</t>
  </si>
  <si>
    <t>FEC.ktoe.DK.NFM.ALUMINA.A_REFINING.THERM.LPG</t>
  </si>
  <si>
    <t>FEC.ktoe.DK.NFM.ALUMINA.A_REFINING.THERM.DIESEL_LIQBIO</t>
  </si>
  <si>
    <t>FEC.ktoe.DK.NFM.ALUMINA.A_REFINING.THERM.RFO</t>
  </si>
  <si>
    <t>FEC.ktoe.DK.NFM.ALUMINA.A_REFINING.THERM.NG_BIOGAS</t>
  </si>
  <si>
    <t>FEC.ktoe.DK.NFM.ALUMINA.A_REFINING.THERM.ELEC</t>
  </si>
  <si>
    <t>FEC.ktoe.DK.NFM.PRIM_ALU.TOTAL.TOTAL.TOTAL</t>
  </si>
  <si>
    <t>FEC.ktoe.DK.NFM.PRIM_ALU.LIGHT.GENERIC.ELEC</t>
  </si>
  <si>
    <t>FEC.ktoe.DK.NFM.PRIM_ALU.AIRCOMP.GENERIC.ELEC</t>
  </si>
  <si>
    <t>FEC.ktoe.DK.NFM.PRIM_ALU.MOTOR.GENERIC.ELEC</t>
  </si>
  <si>
    <t>FEC.ktoe.DK.NFM.PRIM_ALU.FANS.GENERIC.ELEC</t>
  </si>
  <si>
    <t>FEC.ktoe.DK.NFM.PRIM_ALU.LOW_ENTH.TOTAL.TOTAL</t>
  </si>
  <si>
    <t>FEC.ktoe.DK.NFM.PRIM_ALU.LOW_ENTH.THERM.DIESEL_LIQBIO</t>
  </si>
  <si>
    <t>FEC.ktoe.DK.NFM.PRIM_ALU.LOW_ENTH.THERM.NG_BIOGAS</t>
  </si>
  <si>
    <t>FEC.ktoe.DK.NFM.PRIM_ALU.LOW_ENTH.THERM.SOLAR_GEO</t>
  </si>
  <si>
    <t>FEC.ktoe.DK.NFM.PRIM_ALU.LOW_ENTH.HP.AMBIENT</t>
  </si>
  <si>
    <t>FEC.ktoe.DK.NFM.PRIM_ALU.LOW_ENTH.THERM.ELEC</t>
  </si>
  <si>
    <t>Aluminium electrolysis (smelting)</t>
  </si>
  <si>
    <t>FEC.ktoe.DK.NFM.PRIM_ALU.SMELTING.ELEC.ELEC</t>
  </si>
  <si>
    <t>Aluminium processing  (metallurgy e.g. cast house, reheating)</t>
  </si>
  <si>
    <t>FEC.ktoe.DK.NFM.PRIM_ALU.PROCESSING.TOTAL.TOTAL</t>
  </si>
  <si>
    <t>Aluminium processing - Thermal</t>
  </si>
  <si>
    <t>FEC.ktoe.DK.NFM.PRIM_ALU.PROCESSING.THERM.TOTAL</t>
  </si>
  <si>
    <t>FEC.ktoe.DK.NFM.PRIM_ALU.PROCESSING.THERM.LPG</t>
  </si>
  <si>
    <t>FEC.ktoe.DK.NFM.PRIM_ALU.PROCESSING.THERM.DIESEL_LIQBIO</t>
  </si>
  <si>
    <t>FEC.ktoe.DK.NFM.PRIM_ALU.PROCESSING.THERM.RFO</t>
  </si>
  <si>
    <t>FEC.ktoe.DK.NFM.PRIM_ALU.PROCESSING.THERM.NG_BIOGAS</t>
  </si>
  <si>
    <t>Aluminium processing - Electric</t>
  </si>
  <si>
    <t>FEC.ktoe.DK.NFM.PRIM_ALU.PROCESSING.ELEC.ELEC</t>
  </si>
  <si>
    <t>Aluminium finishing</t>
  </si>
  <si>
    <t>Aluminium finishing - Thermal</t>
  </si>
  <si>
    <t>FEC.ktoe.DK.NFM.PRIM_ALU.FINISHING.THERM.TOTAL</t>
  </si>
  <si>
    <t>FEC.ktoe.DK.NFM.PRIM_ALU.FINISHING.THERM.LPG</t>
  </si>
  <si>
    <t>FEC.ktoe.DK.NFM.PRIM_ALU.FINISHING.THERM.DIESEL_LIQBIO</t>
  </si>
  <si>
    <t>FEC.ktoe.DK.NFM.PRIM_ALU.FINISHING.THERM.NG_BIOGAS</t>
  </si>
  <si>
    <t>Aluminium finishing - Steam</t>
  </si>
  <si>
    <t>FEC.ktoe.DK.NFM.PRIM_ALU.FINISHING_STEAM.TOTAL.TOTAL</t>
  </si>
  <si>
    <t>FEC.ktoe.DK.NFM.PRIM_ALU.FINISHING_STEAM.STEAM.SOLIDS</t>
  </si>
  <si>
    <t>FEC.ktoe.DK.NFM.PRIM_ALU.FINISHING_STEAM.STEAM.RFG</t>
  </si>
  <si>
    <t>FEC.ktoe.DK.NFM.PRIM_ALU.FINISHING_STEAM.STEAM.LPG</t>
  </si>
  <si>
    <t>FEC.ktoe.DK.NFM.PRIM_ALU.FINISHING_STEAM.STEAM.DIESEL_LIQBIO</t>
  </si>
  <si>
    <t>FEC.ktoe.DK.NFM.PRIM_ALU.FINISHING_STEAM.STEAM.RFO</t>
  </si>
  <si>
    <t>FEC.ktoe.DK.NFM.PRIM_ALU.FINISHING_STEAM.STEAM.OTHER</t>
  </si>
  <si>
    <t>FEC.ktoe.DK.NFM.PRIM_ALU.FINISHING_STEAM.STEAM.NG_BIOGAS</t>
  </si>
  <si>
    <t>FEC.ktoe.DK.NFM.PRIM_ALU.FINISHING_STEAM.STEAM.DERIVED</t>
  </si>
  <si>
    <t>FEC.ktoe.DK.NFM.PRIM_ALU.FINISHING_STEAM.STEAM.BIOMASS_WASTE</t>
  </si>
  <si>
    <t>FEC.ktoe.DK.NFM.PRIM_ALU.FINISHING_STEAM.STEAM.STEAM_DISTR</t>
  </si>
  <si>
    <t>Aluminium finishing - Electric</t>
  </si>
  <si>
    <t>FEC.ktoe.DK.NFM.PRIM_ALU.FINISHING.ELEC.ELEC</t>
  </si>
  <si>
    <t>FEC.ktoe.DK.NFM.SEC_ALU.TOTAL.TOTAL.TOTAL</t>
  </si>
  <si>
    <t>FEC.ktoe.DK.NFM.SEC_ALU.LIGHT.GENERIC.ELEC</t>
  </si>
  <si>
    <t>FEC.ktoe.DK.NFM.SEC_ALU.AIRCOMP.GENERIC.ELEC</t>
  </si>
  <si>
    <t>FEC.ktoe.DK.NFM.SEC_ALU.MOTOR.GENERIC.ELEC</t>
  </si>
  <si>
    <t>FEC.ktoe.DK.NFM.SEC_ALU.FANS.GENERIC.ELEC</t>
  </si>
  <si>
    <t>FEC.ktoe.DK.NFM.SEC_ALU.LOW_ENTH.TOTAL.TOTAL</t>
  </si>
  <si>
    <t>FEC.ktoe.DK.NFM.SEC_ALU.LOW_ENTH.THERM.DIESEL_LIQBIO</t>
  </si>
  <si>
    <t>FEC.ktoe.DK.NFM.SEC_ALU.LOW_ENTH.THERM.NG_BIOGAS</t>
  </si>
  <si>
    <t>FEC.ktoe.DK.NFM.SEC_ALU.LOW_ENTH.THERM.SOLAR_GEO</t>
  </si>
  <si>
    <t>FEC.ktoe.DK.NFM.SEC_ALU.LOW_ENTH.HP.AMBIENT</t>
  </si>
  <si>
    <t>FEC.ktoe.DK.NFM.SEC_ALU.LOW_ENTH.THERM.ELEC</t>
  </si>
  <si>
    <t>Secondary aluminium (incl. pre-treatment, remelting)</t>
  </si>
  <si>
    <t>FEC.ktoe.DK.NFM.SEC_ALU.SEC_REMELTING.TOTAL.TOTAL</t>
  </si>
  <si>
    <t>Secondary aluminium - Thermal</t>
  </si>
  <si>
    <t>FEC.ktoe.DK.NFM.SEC_ALU.SEC_REMELTING.THERM.TOTAL</t>
  </si>
  <si>
    <t>FEC.ktoe.DK.NFM.SEC_ALU.SEC_REMELTING.THERM.LPG</t>
  </si>
  <si>
    <t>FEC.ktoe.DK.NFM.SEC_ALU.SEC_REMELTING.THERM.DIESEL_LIQBIO</t>
  </si>
  <si>
    <t>FEC.ktoe.DK.NFM.SEC_ALU.SEC_REMELTING.THERM.RFO</t>
  </si>
  <si>
    <t>FEC.ktoe.DK.NFM.SEC_ALU.SEC_REMELTING.THERM.NG_BIOGAS</t>
  </si>
  <si>
    <t>Secondary aluminium - Electric</t>
  </si>
  <si>
    <t>FEC.ktoe.DK.NFM.SEC_ALU.SEC_REMELTING.ELEC.ELEC</t>
  </si>
  <si>
    <t>FEC.ktoe.DK.NFM.SEC_ALU.SEC_PROCESSING.TOTAL.TOTAL</t>
  </si>
  <si>
    <t>FEC.ktoe.DK.NFM.SEC_ALU.SEC_PROCESSING.THERM.TOTAL</t>
  </si>
  <si>
    <t>FEC.ktoe.DK.NFM.SEC_ALU.SEC_PROCESSING.THERM.LPG</t>
  </si>
  <si>
    <t>FEC.ktoe.DK.NFM.SEC_ALU.SEC_PROCESSING.THERM.DIESEL_LIQBIO</t>
  </si>
  <si>
    <t>FEC.ktoe.DK.NFM.SEC_ALU.SEC_PROCESSING.THERM.RFO</t>
  </si>
  <si>
    <t>FEC.ktoe.DK.NFM.SEC_ALU.SEC_PROCESSING.THERM.NG_BIOGAS</t>
  </si>
  <si>
    <t>FEC.ktoe.DK.NFM.SEC_ALU.SEC_PROCESSING.ELEC.ELEC</t>
  </si>
  <si>
    <t>FEC.ktoe.DK.NFM.SEC_ALU.SEC_FINISHING.THERM.TOTAL</t>
  </si>
  <si>
    <t>FEC.ktoe.DK.NFM.SEC_ALU.SEC_FINISHING.THERM.LPG</t>
  </si>
  <si>
    <t>FEC.ktoe.DK.NFM.SEC_ALU.SEC_FINISHING.THERM.DIESEL_LIQBIO</t>
  </si>
  <si>
    <t>FEC.ktoe.DK.NFM.SEC_ALU.SEC_FINISHING.THERM.NG_BIOGAS</t>
  </si>
  <si>
    <t>FEC.ktoe.DK.NFM.SEC_ALU.SEC_FINISHING_STEAM.TOTAL.TOTAL</t>
  </si>
  <si>
    <t>FEC.ktoe.DK.NFM.SEC_ALU.SEC_FINISHING_STEAM.STEAM.SOLIDS</t>
  </si>
  <si>
    <t>FEC.ktoe.DK.NFM.SEC_ALU.SEC_FINISHING_STEAM.STEAM.RFG</t>
  </si>
  <si>
    <t>FEC.ktoe.DK.NFM.SEC_ALU.SEC_FINISHING_STEAM.STEAM.LPG</t>
  </si>
  <si>
    <t>FEC.ktoe.DK.NFM.SEC_ALU.SEC_FINISHING_STEAM.STEAM.DIESEL_LIQBIO</t>
  </si>
  <si>
    <t>FEC.ktoe.DK.NFM.SEC_ALU.SEC_FINISHING_STEAM.STEAM.RFO</t>
  </si>
  <si>
    <t>FEC.ktoe.DK.NFM.SEC_ALU.SEC_FINISHING_STEAM.STEAM.OTHER</t>
  </si>
  <si>
    <t>FEC.ktoe.DK.NFM.SEC_ALU.SEC_FINISHING_STEAM.STEAM.NG_BIOGAS</t>
  </si>
  <si>
    <t>FEC.ktoe.DK.NFM.SEC_ALU.SEC_FINISHING_STEAM.STEAM.DERIVED</t>
  </si>
  <si>
    <t>FEC.ktoe.DK.NFM.SEC_ALU.SEC_FINISHING_STEAM.STEAM.BIOMASS_WASTE</t>
  </si>
  <si>
    <t>FEC.ktoe.DK.NFM.SEC_ALU.SEC_FINISHING_STEAM.STEAM.STEAM_DISTR</t>
  </si>
  <si>
    <t>FEC.ktoe.DK.NFM.SEC_ALU.SEC_FINISHING.ELEC.ELEC</t>
  </si>
  <si>
    <t>FEC.ktoe.DK.NFM.OTHER_NFM.TOTAL.TOTAL.TOTAL</t>
  </si>
  <si>
    <t>FEC.ktoe.DK.NFM.OTHER_NFM.LIGHT.GENERIC.ELEC</t>
  </si>
  <si>
    <t>FEC.ktoe.DK.NFM.OTHER_NFM.AIRCOMP.GENERIC.ELEC</t>
  </si>
  <si>
    <t>FEC.ktoe.DK.NFM.OTHER_NFM.MOTOR.GENERIC.ELEC</t>
  </si>
  <si>
    <t>FEC.ktoe.DK.NFM.OTHER_NFM.FANS.GENERIC.ELEC</t>
  </si>
  <si>
    <t>FEC.ktoe.DK.NFM.OTHER_NFM.LOW_ENTH.TOTAL.TOTAL</t>
  </si>
  <si>
    <t>FEC.ktoe.DK.NFM.OTHER_NFM.LOW_ENTH.THERM.DIESEL_LIQBIO</t>
  </si>
  <si>
    <t>FEC.ktoe.DK.NFM.OTHER_NFM.LOW_ENTH.THERM.NG_BIOGAS</t>
  </si>
  <si>
    <t>FEC.ktoe.DK.NFM.OTHER_NFM.LOW_ENTH.THERM.SOLAR_GEO</t>
  </si>
  <si>
    <t>FEC.ktoe.DK.NFM.OTHER_NFM.LOW_ENTH.HP.AMBIENT</t>
  </si>
  <si>
    <t>FEC.ktoe.DK.NFM.OTHER_NFM.LOW_ENTH.THERM.ELEC</t>
  </si>
  <si>
    <t>Other Metals: production</t>
  </si>
  <si>
    <t>FEC.ktoe.DK.NFM.OTHER_NFM.OTH_PRODUCTION.TOTAL.TOTAL</t>
  </si>
  <si>
    <t>Metal production - Thermal</t>
  </si>
  <si>
    <t>FEC.ktoe.DK.NFM.OTHER_NFM.OTH_PRODUCTION.THERM.TOTAL</t>
  </si>
  <si>
    <t>FEC.ktoe.DK.NFM.OTHER_NFM.OTH_PRODUCTION.THERM.SOLIDS</t>
  </si>
  <si>
    <t>FEC.ktoe.DK.NFM.OTHER_NFM.OTH_PRODUCTION.THERM.LPG</t>
  </si>
  <si>
    <t>FEC.ktoe.DK.NFM.OTHER_NFM.OTH_PRODUCTION.THERM.DIESEL_LIQBIO</t>
  </si>
  <si>
    <t>FEC.ktoe.DK.NFM.OTHER_NFM.OTH_PRODUCTION.THERM.RFO</t>
  </si>
  <si>
    <t>FEC.ktoe.DK.NFM.OTHER_NFM.OTH_PRODUCTION.THERM.NG_BIOGAS</t>
  </si>
  <si>
    <t>Metal production - Electric</t>
  </si>
  <si>
    <t>FEC.ktoe.DK.NFM.OTHER_NFM.OTH_PRODUCTION.ELEC.ELEC</t>
  </si>
  <si>
    <t>Metal processing  (metallurgy e.g. cast house, reheating)</t>
  </si>
  <si>
    <t>FEC.ktoe.DK.NFM.OTHER_NFM.OTH_PROCESSING.TOTAL.TOTAL</t>
  </si>
  <si>
    <t>Metal processing - Thermal</t>
  </si>
  <si>
    <t>FEC.ktoe.DK.NFM.OTHER_NFM.OTH_PROCESSING.THERM.TOTAL</t>
  </si>
  <si>
    <t>FEC.ktoe.DK.NFM.OTHER_NFM.OTH_PROCESSING.THERM.LPG</t>
  </si>
  <si>
    <t>FEC.ktoe.DK.NFM.OTHER_NFM.OTH_PROCESSING.THERM.DIESEL_LIQBIO</t>
  </si>
  <si>
    <t>FEC.ktoe.DK.NFM.OTHER_NFM.OTH_PROCESSING.THERM.RFO</t>
  </si>
  <si>
    <t>FEC.ktoe.DK.NFM.OTHER_NFM.OTH_PROCESSING.THERM.NG_BIOGAS</t>
  </si>
  <si>
    <t>Metal processing - Electric</t>
  </si>
  <si>
    <t>FEC.ktoe.DK.NFM.OTHER_NFM.OTH_PROCESSING.ELEC.ELEC</t>
  </si>
  <si>
    <t>Metal finishing</t>
  </si>
  <si>
    <t>Metal finishing - Thermal</t>
  </si>
  <si>
    <t>FEC.ktoe.DK.NFM.OTHER_NFM.OTH_FINISHING.THERM.TOTAL</t>
  </si>
  <si>
    <t>FEC.ktoe.DK.NFM.OTHER_NFM.OTH_FINISHING.THERM.LPG</t>
  </si>
  <si>
    <t>FEC.ktoe.DK.NFM.OTHER_NFM.OTH_FINISHING.THERM.DIESEL_LIQBIO</t>
  </si>
  <si>
    <t>FEC.ktoe.DK.NFM.OTHER_NFM.OTH_FINISHING.THERM.NG_BIOGAS</t>
  </si>
  <si>
    <t>Metal finishing - Steam</t>
  </si>
  <si>
    <t>FEC.ktoe.DK.NFM.OTHER_NFM.OTH_FINISHING_STEAM.TOTAL.TOTAL</t>
  </si>
  <si>
    <t>FEC.ktoe.DK.NFM.OTHER_NFM.OTH_FINISHING_STEAM.STEAM.SOLIDS</t>
  </si>
  <si>
    <t>FEC.ktoe.DK.NFM.OTHER_NFM.OTH_FINISHING_STEAM.STEAM.RFG</t>
  </si>
  <si>
    <t>FEC.ktoe.DK.NFM.OTHER_NFM.OTH_FINISHING_STEAM.STEAM.LPG</t>
  </si>
  <si>
    <t>FEC.ktoe.DK.NFM.OTHER_NFM.OTH_FINISHING_STEAM.STEAM.DIESEL_LIQBIO</t>
  </si>
  <si>
    <t>FEC.ktoe.DK.NFM.OTHER_NFM.OTH_FINISHING_STEAM.STEAM.RFO</t>
  </si>
  <si>
    <t>FEC.ktoe.DK.NFM.OTHER_NFM.OTH_FINISHING_STEAM.STEAM.OTHER</t>
  </si>
  <si>
    <t>FEC.ktoe.DK.NFM.OTHER_NFM.OTH_FINISHING_STEAM.STEAM.NG_BIOGAS</t>
  </si>
  <si>
    <t>FEC.ktoe.DK.NFM.OTHER_NFM.OTH_FINISHING_STEAM.STEAM.DERIVED</t>
  </si>
  <si>
    <t>FEC.ktoe.DK.NFM.OTHER_NFM.OTH_FINISHING_STEAM.STEAM.BIOMASS_WASTE</t>
  </si>
  <si>
    <t>FEC.ktoe.DK.NFM.OTHER_NFM.OTH_FINISHING_STEAM.STEAM.STEAM_DISTR</t>
  </si>
  <si>
    <t>Metal finishing - Electric</t>
  </si>
  <si>
    <t>FEC.ktoe.DK.NFM.OTHER_NFM.OTH_FINISHING.ELEC.ELEC</t>
  </si>
  <si>
    <t>UED.ktoe.DK.NFM.ALUMINA.TOTAL.TOTAL.TOTAL</t>
  </si>
  <si>
    <t>UED.ktoe.DK.NFM.ALUMINA.LIGHT.GENERIC.ELEC</t>
  </si>
  <si>
    <t>UED.ktoe.DK.NFM.ALUMINA.AIRCOMP.GENERIC.ELEC</t>
  </si>
  <si>
    <t>UED.ktoe.DK.NFM.ALUMINA.MOTOR.GENERIC.ELEC</t>
  </si>
  <si>
    <t>UED.ktoe.DK.NFM.ALUMINA.FANS.GENERIC.ELEC</t>
  </si>
  <si>
    <t>UED.ktoe.DK.NFM.ALUMINA.LOW_ENTH.TOTAL.TOTAL</t>
  </si>
  <si>
    <t>UED.ktoe.DK.NFM.ALUMINA.LOW_ENTH.THERM.DIESEL_LIQBIO</t>
  </si>
  <si>
    <t>UED.ktoe.DK.NFM.ALUMINA.LOW_ENTH.THERM.NG_BIOGAS</t>
  </si>
  <si>
    <t>UED.ktoe.DK.NFM.ALUMINA.LOW_ENTH.THERM.SOLAR_GEO</t>
  </si>
  <si>
    <t>UED.ktoe.DK.NFM.ALUMINA.LOW_ENTH.HP.AMBIENT</t>
  </si>
  <si>
    <t>UED.ktoe.DK.NFM.ALUMINA.LOW_ENTH.THERM.ELEC</t>
  </si>
  <si>
    <t>UED.ktoe.DK.NFM.ALUMINA.A_PRODUCTION.TOTAL.TOTAL</t>
  </si>
  <si>
    <t>UED.ktoe.DK.NFM.ALUMINA.A_PRODUCTION.STEAM.SOLIDS</t>
  </si>
  <si>
    <t>UED.ktoe.DK.NFM.ALUMINA.A_PRODUCTION.STEAM.RFG</t>
  </si>
  <si>
    <t>UED.ktoe.DK.NFM.ALUMINA.A_PRODUCTION.STEAM.LPG</t>
  </si>
  <si>
    <t>UED.ktoe.DK.NFM.ALUMINA.A_PRODUCTION.STEAM.DIESEL_LIQBIO</t>
  </si>
  <si>
    <t>UED.ktoe.DK.NFM.ALUMINA.A_PRODUCTION.STEAM.RFO</t>
  </si>
  <si>
    <t>UED.ktoe.DK.NFM.ALUMINA.A_PRODUCTION.STEAM.OTHER</t>
  </si>
  <si>
    <t>UED.ktoe.DK.NFM.ALUMINA.A_PRODUCTION.STEAM.NG_BIOGAS</t>
  </si>
  <si>
    <t>UED.ktoe.DK.NFM.ALUMINA.A_PRODUCTION.STEAM.DERIVED</t>
  </si>
  <si>
    <t>UED.ktoe.DK.NFM.ALUMINA.A_PRODUCTION.STEAM.BIOMASS_WASTE</t>
  </si>
  <si>
    <t>UED.ktoe.DK.NFM.ALUMINA.A_PRODUCTION.STEAM.STEAM_DISTR</t>
  </si>
  <si>
    <t>UED.ktoe.DK.NFM.ALUMINA.A_REFINING.TOTAL.TOTAL</t>
  </si>
  <si>
    <t>UED.ktoe.DK.NFM.ALUMINA.A_REFINING.THERM.LPG</t>
  </si>
  <si>
    <t>UED.ktoe.DK.NFM.ALUMINA.A_REFINING.THERM.DIESEL_LIQBIO</t>
  </si>
  <si>
    <t>UED.ktoe.DK.NFM.ALUMINA.A_REFINING.THERM.RFO</t>
  </si>
  <si>
    <t>UED.ktoe.DK.NFM.ALUMINA.A_REFINING.THERM.NG_BIOGAS</t>
  </si>
  <si>
    <t>UED.ktoe.DK.NFM.ALUMINA.A_REFINING.THERM.ELEC</t>
  </si>
  <si>
    <t>UED.ktoe.DK.NFM.PRIM_ALU.TOTAL.TOTAL.TOTAL</t>
  </si>
  <si>
    <t>UED.ktoe.DK.NFM.PRIM_ALU.LIGHT.GENERIC.ELEC</t>
  </si>
  <si>
    <t>UED.ktoe.DK.NFM.PRIM_ALU.AIRCOMP.GENERIC.ELEC</t>
  </si>
  <si>
    <t>UED.ktoe.DK.NFM.PRIM_ALU.MOTOR.GENERIC.ELEC</t>
  </si>
  <si>
    <t>UED.ktoe.DK.NFM.PRIM_ALU.FANS.GENERIC.ELEC</t>
  </si>
  <si>
    <t>UED.ktoe.DK.NFM.PRIM_ALU.LOW_ENTH.TOTAL.TOTAL</t>
  </si>
  <si>
    <t>UED.ktoe.DK.NFM.PRIM_ALU.LOW_ENTH.THERM.DIESEL_LIQBIO</t>
  </si>
  <si>
    <t>UED.ktoe.DK.NFM.PRIM_ALU.LOW_ENTH.THERM.NG_BIOGAS</t>
  </si>
  <si>
    <t>UED.ktoe.DK.NFM.PRIM_ALU.LOW_ENTH.THERM.SOLAR_GEO</t>
  </si>
  <si>
    <t>UED.ktoe.DK.NFM.PRIM_ALU.LOW_ENTH.HP.AMBIENT</t>
  </si>
  <si>
    <t>UED.ktoe.DK.NFM.PRIM_ALU.LOW_ENTH.THERM.ELEC</t>
  </si>
  <si>
    <t>UED.ktoe.DK.NFM.PRIM_ALU.SMELTING.ELEC.ELEC</t>
  </si>
  <si>
    <t>UED.ktoe.DK.NFM.PRIM_ALU.PROCESSING.TOTAL.TOTAL</t>
  </si>
  <si>
    <t>UED.ktoe.DK.NFM.PRIM_ALU.PROCESSING.THERM.TOTAL</t>
  </si>
  <si>
    <t>UED.ktoe.DK.NFM.PRIM_ALU.PROCESSING.THERM.LPG</t>
  </si>
  <si>
    <t>UED.ktoe.DK.NFM.PRIM_ALU.PROCESSING.THERM.DIESEL_LIQBIO</t>
  </si>
  <si>
    <t>UED.ktoe.DK.NFM.PRIM_ALU.PROCESSING.THERM.RFO</t>
  </si>
  <si>
    <t>UED.ktoe.DK.NFM.PRIM_ALU.PROCESSING.THERM.NG_BIOGAS</t>
  </si>
  <si>
    <t>UED.ktoe.DK.NFM.PRIM_ALU.PROCESSING.ELEC.ELEC</t>
  </si>
  <si>
    <t>UED.ktoe.DK.NFM.PRIM_ALU.FINISHING.THERM.TOTAL</t>
  </si>
  <si>
    <t>UED.ktoe.DK.NFM.PRIM_ALU.FINISHING.THERM.LPG</t>
  </si>
  <si>
    <t>UED.ktoe.DK.NFM.PRIM_ALU.FINISHING.THERM.DIESEL_LIQBIO</t>
  </si>
  <si>
    <t>UED.ktoe.DK.NFM.PRIM_ALU.FINISHING.THERM.NG_BIOGAS</t>
  </si>
  <si>
    <t>UED.ktoe.DK.NFM.PRIM_ALU.FINISHING_STEAM.TOTAL.TOTAL</t>
  </si>
  <si>
    <t>UED.ktoe.DK.NFM.PRIM_ALU.FINISHING_STEAM.STEAM.SOLIDS</t>
  </si>
  <si>
    <t>UED.ktoe.DK.NFM.PRIM_ALU.FINISHING_STEAM.STEAM.RFG</t>
  </si>
  <si>
    <t>UED.ktoe.DK.NFM.PRIM_ALU.FINISHING_STEAM.STEAM.LPG</t>
  </si>
  <si>
    <t>UED.ktoe.DK.NFM.PRIM_ALU.FINISHING_STEAM.STEAM.DIESEL_LIQBIO</t>
  </si>
  <si>
    <t>UED.ktoe.DK.NFM.PRIM_ALU.FINISHING_STEAM.STEAM.RFO</t>
  </si>
  <si>
    <t>UED.ktoe.DK.NFM.PRIM_ALU.FINISHING_STEAM.STEAM.OTHER</t>
  </si>
  <si>
    <t>UED.ktoe.DK.NFM.PRIM_ALU.FINISHING_STEAM.STEAM.NG_BIOGAS</t>
  </si>
  <si>
    <t>UED.ktoe.DK.NFM.PRIM_ALU.FINISHING_STEAM.STEAM.DERIVED</t>
  </si>
  <si>
    <t>UED.ktoe.DK.NFM.PRIM_ALU.FINISHING_STEAM.STEAM.BIOMASS_WASTE</t>
  </si>
  <si>
    <t>UED.ktoe.DK.NFM.PRIM_ALU.FINISHING_STEAM.STEAM.STEAM_DISTR</t>
  </si>
  <si>
    <t>UED.ktoe.DK.NFM.PRIM_ALU.FINISHING.ELEC.ELEC</t>
  </si>
  <si>
    <t>UED.ktoe.DK.NFM.SEC_ALU.TOTAL.TOTAL.TOTAL</t>
  </si>
  <si>
    <t>UED.ktoe.DK.NFM.SEC_ALU.LIGHT.GENERIC.ELEC</t>
  </si>
  <si>
    <t>UED.ktoe.DK.NFM.SEC_ALU.AIRCOMP.GENERIC.ELEC</t>
  </si>
  <si>
    <t>UED.ktoe.DK.NFM.SEC_ALU.MOTOR.GENERIC.ELEC</t>
  </si>
  <si>
    <t>UED.ktoe.DK.NFM.SEC_ALU.FANS.GENERIC.ELEC</t>
  </si>
  <si>
    <t>UED.ktoe.DK.NFM.SEC_ALU.LOW_ENTH.TOTAL.TOTAL</t>
  </si>
  <si>
    <t>UED.ktoe.DK.NFM.SEC_ALU.LOW_ENTH.THERM.DIESEL_LIQBIO</t>
  </si>
  <si>
    <t>UED.ktoe.DK.NFM.SEC_ALU.LOW_ENTH.THERM.NG_BIOGAS</t>
  </si>
  <si>
    <t>UED.ktoe.DK.NFM.SEC_ALU.LOW_ENTH.THERM.SOLAR_GEO</t>
  </si>
  <si>
    <t>UED.ktoe.DK.NFM.SEC_ALU.LOW_ENTH.HP.AMBIENT</t>
  </si>
  <si>
    <t>UED.ktoe.DK.NFM.SEC_ALU.LOW_ENTH.THERM.ELEC</t>
  </si>
  <si>
    <t>UED.ktoe.DK.NFM.SEC_ALU.SEC_REMELTING.TOTAL.TOTAL</t>
  </si>
  <si>
    <t>UED.ktoe.DK.NFM.SEC_ALU.SEC_REMELTING.THERM.TOTAL</t>
  </si>
  <si>
    <t>UED.ktoe.DK.NFM.SEC_ALU.SEC_REMELTING.THERM.LPG</t>
  </si>
  <si>
    <t>UED.ktoe.DK.NFM.SEC_ALU.SEC_REMELTING.THERM.DIESEL_LIQBIO</t>
  </si>
  <si>
    <t>UED.ktoe.DK.NFM.SEC_ALU.SEC_REMELTING.THERM.RFO</t>
  </si>
  <si>
    <t>UED.ktoe.DK.NFM.SEC_ALU.SEC_REMELTING.THERM.NG_BIOGAS</t>
  </si>
  <si>
    <t>UED.ktoe.DK.NFM.SEC_ALU.SEC_REMELTING.ELEC.ELEC</t>
  </si>
  <si>
    <t>UED.ktoe.DK.NFM.SEC_ALU.SEC_PROCESSING.TOTAL.TOTAL</t>
  </si>
  <si>
    <t>UED.ktoe.DK.NFM.SEC_ALU.SEC_PROCESSING.THERM.TOTAL</t>
  </si>
  <si>
    <t>UED.ktoe.DK.NFM.SEC_ALU.SEC_PROCESSING.THERM.LPG</t>
  </si>
  <si>
    <t>UED.ktoe.DK.NFM.SEC_ALU.SEC_PROCESSING.THERM.DIESEL_LIQBIO</t>
  </si>
  <si>
    <t>UED.ktoe.DK.NFM.SEC_ALU.SEC_PROCESSING.THERM.RFO</t>
  </si>
  <si>
    <t>UED.ktoe.DK.NFM.SEC_ALU.SEC_PROCESSING.THERM.NG_BIOGAS</t>
  </si>
  <si>
    <t>UED.ktoe.DK.NFM.SEC_ALU.SEC_PROCESSING.ELEC.ELEC</t>
  </si>
  <si>
    <t>UED.ktoe.DK.NFM.SEC_ALU.SEC_FINISHING.THERM.TOTAL</t>
  </si>
  <si>
    <t>UED.ktoe.DK.NFM.SEC_ALU.SEC_FINISHING.THERM.LPG</t>
  </si>
  <si>
    <t>UED.ktoe.DK.NFM.SEC_ALU.SEC_FINISHING.THERM.DIESEL_LIQBIO</t>
  </si>
  <si>
    <t>UED.ktoe.DK.NFM.SEC_ALU.SEC_FINISHING.THERM.NG_BIOGAS</t>
  </si>
  <si>
    <t>UED.ktoe.DK.NFM.SEC_ALU.SEC_FINISHING_STEAM.TOTAL.TOTAL</t>
  </si>
  <si>
    <t>UED.ktoe.DK.NFM.SEC_ALU.SEC_FINISHING_STEAM.STEAM.SOLIDS</t>
  </si>
  <si>
    <t>UED.ktoe.DK.NFM.SEC_ALU.SEC_FINISHING_STEAM.STEAM.RFG</t>
  </si>
  <si>
    <t>UED.ktoe.DK.NFM.SEC_ALU.SEC_FINISHING_STEAM.STEAM.LPG</t>
  </si>
  <si>
    <t>UED.ktoe.DK.NFM.SEC_ALU.SEC_FINISHING_STEAM.STEAM.DIESEL_LIQBIO</t>
  </si>
  <si>
    <t>UED.ktoe.DK.NFM.SEC_ALU.SEC_FINISHING_STEAM.STEAM.RFO</t>
  </si>
  <si>
    <t>UED.ktoe.DK.NFM.SEC_ALU.SEC_FINISHING_STEAM.STEAM.OTHER</t>
  </si>
  <si>
    <t>UED.ktoe.DK.NFM.SEC_ALU.SEC_FINISHING_STEAM.STEAM.NG_BIOGAS</t>
  </si>
  <si>
    <t>UED.ktoe.DK.NFM.SEC_ALU.SEC_FINISHING_STEAM.STEAM.DERIVED</t>
  </si>
  <si>
    <t>UED.ktoe.DK.NFM.SEC_ALU.SEC_FINISHING_STEAM.STEAM.BIOMASS_WASTE</t>
  </si>
  <si>
    <t>UED.ktoe.DK.NFM.SEC_ALU.SEC_FINISHING_STEAM.STEAM.STEAM_DISTR</t>
  </si>
  <si>
    <t>UED.ktoe.DK.NFM.SEC_ALU.SEC_FINISHING.ELEC.ELEC</t>
  </si>
  <si>
    <t>UED.ktoe.DK.NFM.OTHER_NFM.TOTAL.TOTAL.TOTAL</t>
  </si>
  <si>
    <t>UED.ktoe.DK.NFM.OTHER_NFM.LIGHT.GENERIC.ELEC</t>
  </si>
  <si>
    <t>UED.ktoe.DK.NFM.OTHER_NFM.AIRCOMP.GENERIC.ELEC</t>
  </si>
  <si>
    <t>UED.ktoe.DK.NFM.OTHER_NFM.MOTOR.GENERIC.ELEC</t>
  </si>
  <si>
    <t>UED.ktoe.DK.NFM.OTHER_NFM.FANS.GENERIC.ELEC</t>
  </si>
  <si>
    <t>UED.ktoe.DK.NFM.OTHER_NFM.LOW_ENTH.TOTAL.TOTAL</t>
  </si>
  <si>
    <t>UED.ktoe.DK.NFM.OTHER_NFM.LOW_ENTH.THERM.DIESEL_LIQBIO</t>
  </si>
  <si>
    <t>UED.ktoe.DK.NFM.OTHER_NFM.LOW_ENTH.THERM.NG_BIOGAS</t>
  </si>
  <si>
    <t>UED.ktoe.DK.NFM.OTHER_NFM.LOW_ENTH.THERM.SOLAR_GEO</t>
  </si>
  <si>
    <t>UED.ktoe.DK.NFM.OTHER_NFM.LOW_ENTH.HP.AMBIENT</t>
  </si>
  <si>
    <t>UED.ktoe.DK.NFM.OTHER_NFM.LOW_ENTH.THERM.ELEC</t>
  </si>
  <si>
    <t>UED.ktoe.DK.NFM.OTHER_NFM.OTH_PRODUCTION.TOTAL.TOTAL</t>
  </si>
  <si>
    <t>UED.ktoe.DK.NFM.OTHER_NFM.OTH_PRODUCTION.THERM.TOTAL</t>
  </si>
  <si>
    <t>UED.ktoe.DK.NFM.OTHER_NFM.OTH_PRODUCTION.THERM.SOLIDS</t>
  </si>
  <si>
    <t>UED.ktoe.DK.NFM.OTHER_NFM.OTH_PRODUCTION.THERM.LPG</t>
  </si>
  <si>
    <t>UED.ktoe.DK.NFM.OTHER_NFM.OTH_PRODUCTION.THERM.DIESEL_LIQBIO</t>
  </si>
  <si>
    <t>UED.ktoe.DK.NFM.OTHER_NFM.OTH_PRODUCTION.THERM.RFO</t>
  </si>
  <si>
    <t>UED.ktoe.DK.NFM.OTHER_NFM.OTH_PRODUCTION.THERM.NG_BIOGAS</t>
  </si>
  <si>
    <t>UED.ktoe.DK.NFM.OTHER_NFM.OTH_PRODUCTION.ELEC.ELEC</t>
  </si>
  <si>
    <t>UED.ktoe.DK.NFM.OTHER_NFM.OTH_PROCESSING.TOTAL.TOTAL</t>
  </si>
  <si>
    <t>UED.ktoe.DK.NFM.OTHER_NFM.OTH_PROCESSING.THERM.TOTAL</t>
  </si>
  <si>
    <t>UED.ktoe.DK.NFM.OTHER_NFM.OTH_PROCESSING.THERM.LPG</t>
  </si>
  <si>
    <t>UED.ktoe.DK.NFM.OTHER_NFM.OTH_PROCESSING.THERM.DIESEL_LIQBIO</t>
  </si>
  <si>
    <t>UED.ktoe.DK.NFM.OTHER_NFM.OTH_PROCESSING.THERM.RFO</t>
  </si>
  <si>
    <t>UED.ktoe.DK.NFM.OTHER_NFM.OTH_PROCESSING.THERM.NG_BIOGAS</t>
  </si>
  <si>
    <t>UED.ktoe.DK.NFM.OTHER_NFM.OTH_PROCESSING.ELEC.ELEC</t>
  </si>
  <si>
    <t>UED.ktoe.DK.NFM.OTHER_NFM.OTH_FINISHING.THERM.TOTAL</t>
  </si>
  <si>
    <t>UED.ktoe.DK.NFM.OTHER_NFM.OTH_FINISHING.THERM.LPG</t>
  </si>
  <si>
    <t>UED.ktoe.DK.NFM.OTHER_NFM.OTH_FINISHING.THERM.DIESEL_LIQBIO</t>
  </si>
  <si>
    <t>UED.ktoe.DK.NFM.OTHER_NFM.OTH_FINISHING.THERM.NG_BIOGAS</t>
  </si>
  <si>
    <t>UED.ktoe.DK.NFM.OTHER_NFM.OTH_FINISHING_STEAM.TOTAL.TOTAL</t>
  </si>
  <si>
    <t>UED.ktoe.DK.NFM.OTHER_NFM.OTH_FINISHING_STEAM.STEAM.SOLIDS</t>
  </si>
  <si>
    <t>UED.ktoe.DK.NFM.OTHER_NFM.OTH_FINISHING_STEAM.STEAM.RFG</t>
  </si>
  <si>
    <t>UED.ktoe.DK.NFM.OTHER_NFM.OTH_FINISHING_STEAM.STEAM.LPG</t>
  </si>
  <si>
    <t>UED.ktoe.DK.NFM.OTHER_NFM.OTH_FINISHING_STEAM.STEAM.DIESEL_LIQBIO</t>
  </si>
  <si>
    <t>UED.ktoe.DK.NFM.OTHER_NFM.OTH_FINISHING_STEAM.STEAM.RFO</t>
  </si>
  <si>
    <t>UED.ktoe.DK.NFM.OTHER_NFM.OTH_FINISHING_STEAM.STEAM.OTHER</t>
  </si>
  <si>
    <t>UED.ktoe.DK.NFM.OTHER_NFM.OTH_FINISHING_STEAM.STEAM.NG_BIOGAS</t>
  </si>
  <si>
    <t>UED.ktoe.DK.NFM.OTHER_NFM.OTH_FINISHING_STEAM.STEAM.DERIVED</t>
  </si>
  <si>
    <t>UED.ktoe.DK.NFM.OTHER_NFM.OTH_FINISHING_STEAM.STEAM.BIOMASS_WASTE</t>
  </si>
  <si>
    <t>UED.ktoe.DK.NFM.OTHER_NFM.OTH_FINISHING_STEAM.STEAM.STEAM_DISTR</t>
  </si>
  <si>
    <t>UED.ktoe.DK.NFM.OTHER_NFM.OTH_FINISHING.ELEC.ELEC</t>
  </si>
  <si>
    <t>FUEL_EMI.ktCO2.DK.NFM.ALUMINA.TOTAL.TOTAL.TOTAL</t>
  </si>
  <si>
    <t>FUEL_EMI.ktCO2.DK.NFM.ALUMINA.LIGHT.GENERIC.ELEC</t>
  </si>
  <si>
    <t>FUEL_EMI.ktCO2.DK.NFM.ALUMINA.AIRCOMP.GENERIC.ELEC</t>
  </si>
  <si>
    <t>FUEL_EMI.ktCO2.DK.NFM.ALUMINA.MOTOR.GENERIC.ELEC</t>
  </si>
  <si>
    <t>FUEL_EMI.ktCO2.DK.NFM.ALUMINA.FANS.GENERIC.ELEC</t>
  </si>
  <si>
    <t>FUEL_EMI.ktCO2.DK.NFM.ALUMINA.LOW_ENTH.TOTAL.TOTAL</t>
  </si>
  <si>
    <t>FUEL_EMI.ktCO2.DK.NFM.ALUMINA.LOW_ENTH.THERM.DIESEL_LIQBIO</t>
  </si>
  <si>
    <t>FUEL_EMI.ktCO2.DK.NFM.ALUMINA.LOW_ENTH.THERM.NG_BIOGAS</t>
  </si>
  <si>
    <t>FUEL_EMI.ktCO2.DK.NFM.ALUMINA.LOW_ENTH.THERM.SOLAR_GEO</t>
  </si>
  <si>
    <t>FUEL_EMI.ktCO2.DK.NFM.ALUMINA.LOW_ENTH.HP.AMBIENT</t>
  </si>
  <si>
    <t>FUEL_EMI.ktCO2.DK.NFM.ALUMINA.LOW_ENTH.THERM.ELEC</t>
  </si>
  <si>
    <t>FUEL_EMI.ktCO2.DK.NFM.ALUMINA.A_PRODUCTION.TOTAL.TOTAL</t>
  </si>
  <si>
    <t>FUEL_EMI.ktCO2.DK.NFM.ALUMINA.A_PRODUCTION.STEAM.SOLIDS</t>
  </si>
  <si>
    <t>FUEL_EMI.ktCO2.DK.NFM.ALUMINA.A_PRODUCTION.STEAM.RFG</t>
  </si>
  <si>
    <t>FUEL_EMI.ktCO2.DK.NFM.ALUMINA.A_PRODUCTION.STEAM.LPG</t>
  </si>
  <si>
    <t>FUEL_EMI.ktCO2.DK.NFM.ALUMINA.A_PRODUCTION.STEAM.DIESEL_LIQBIO</t>
  </si>
  <si>
    <t>FUEL_EMI.ktCO2.DK.NFM.ALUMINA.A_PRODUCTION.STEAM.RFO</t>
  </si>
  <si>
    <t>FUEL_EMI.ktCO2.DK.NFM.ALUMINA.A_PRODUCTION.STEAM.OTHER</t>
  </si>
  <si>
    <t>FUEL_EMI.ktCO2.DK.NFM.ALUMINA.A_PRODUCTION.STEAM.NG_BIOGAS</t>
  </si>
  <si>
    <t>FUEL_EMI.ktCO2.DK.NFM.ALUMINA.A_PRODUCTION.STEAM.DERIVED</t>
  </si>
  <si>
    <t>FUEL_EMI.ktCO2.DK.NFM.ALUMINA.A_PRODUCTION.STEAM.BIOMASS_WASTE</t>
  </si>
  <si>
    <t>FUEL_EMI.ktCO2.DK.NFM.ALUMINA.A_PRODUCTION.STEAM.STEAM_DISTR</t>
  </si>
  <si>
    <t>FUEL_EMI.ktCO2.DK.NFM.ALUMINA.A_REFINING.TOTAL.TOTAL</t>
  </si>
  <si>
    <t>FUEL_EMI.ktCO2.DK.NFM.ALUMINA.A_REFINING.THERM.LPG</t>
  </si>
  <si>
    <t>FUEL_EMI.ktCO2.DK.NFM.ALUMINA.A_REFINING.THERM.DIESEL_LIQBIO</t>
  </si>
  <si>
    <t>FUEL_EMI.ktCO2.DK.NFM.ALUMINA.A_REFINING.THERM.RFO</t>
  </si>
  <si>
    <t>FUEL_EMI.ktCO2.DK.NFM.ALUMINA.A_REFINING.THERM.NG_BIOGAS</t>
  </si>
  <si>
    <t>FUEL_EMI.ktCO2.DK.NFM.ALUMINA.A_REFINING.THERM.ELEC</t>
  </si>
  <si>
    <t>FUEL_EMI.ktCO2.DK.NFM.PRIM_ALU.LIGHT.GENERIC.ELEC</t>
  </si>
  <si>
    <t>FUEL_EMI.ktCO2.DK.NFM.PRIM_ALU.AIRCOMP.GENERIC.ELEC</t>
  </si>
  <si>
    <t>FUEL_EMI.ktCO2.DK.NFM.PRIM_ALU.MOTOR.GENERIC.ELEC</t>
  </si>
  <si>
    <t>FUEL_EMI.ktCO2.DK.NFM.PRIM_ALU.FANS.GENERIC.ELEC</t>
  </si>
  <si>
    <t>FUEL_EMI.ktCO2.DK.NFM.PRIM_ALU.LOW_ENTH.TOTAL.TOTAL</t>
  </si>
  <si>
    <t>FUEL_EMI.ktCO2.DK.NFM.PRIM_ALU.LOW_ENTH.THERM.DIESEL_LIQBIO</t>
  </si>
  <si>
    <t>FUEL_EMI.ktCO2.DK.NFM.PRIM_ALU.LOW_ENTH.THERM.NG_BIOGAS</t>
  </si>
  <si>
    <t>FUEL_EMI.ktCO2.DK.NFM.PRIM_ALU.LOW_ENTH.THERM.SOLAR_GEO</t>
  </si>
  <si>
    <t>FUEL_EMI.ktCO2.DK.NFM.PRIM_ALU.LOW_ENTH.HP.AMBIENT</t>
  </si>
  <si>
    <t>FUEL_EMI.ktCO2.DK.NFM.PRIM_ALU.LOW_ENTH.THERM.ELEC</t>
  </si>
  <si>
    <t>FUEL_EMI.ktCO2.DK.NFM.PRIM_ALU.SMELTING.ELEC.ELEC</t>
  </si>
  <si>
    <t>FUEL_EMI.ktCO2.DK.NFM.PRIM_ALU.PROCESSING.TOTAL.TOTAL</t>
  </si>
  <si>
    <t>FUEL_EMI.ktCO2.DK.NFM.PRIM_ALU.PROCESSING.THERM.TOTAL</t>
  </si>
  <si>
    <t>FUEL_EMI.ktCO2.DK.NFM.PRIM_ALU.PROCESSING.THERM.LPG</t>
  </si>
  <si>
    <t>FUEL_EMI.ktCO2.DK.NFM.PRIM_ALU.PROCESSING.THERM.DIESEL_LIQBIO</t>
  </si>
  <si>
    <t>FUEL_EMI.ktCO2.DK.NFM.PRIM_ALU.PROCESSING.THERM.RFO</t>
  </si>
  <si>
    <t>FUEL_EMI.ktCO2.DK.NFM.PRIM_ALU.PROCESSING.THERM.NG_BIOGAS</t>
  </si>
  <si>
    <t>FUEL_EMI.ktCO2.DK.NFM.PRIM_ALU.PROCESSING.ELEC.ELEC</t>
  </si>
  <si>
    <t>FUEL_EMI.ktCO2.DK.NFM.PRIM_ALU.FINISHING.THERM.TOTAL</t>
  </si>
  <si>
    <t>FUEL_EMI.ktCO2.DK.NFM.PRIM_ALU.FINISHING.THERM.LPG</t>
  </si>
  <si>
    <t>FUEL_EMI.ktCO2.DK.NFM.PRIM_ALU.FINISHING.THERM.DIESEL_LIQBIO</t>
  </si>
  <si>
    <t>FUEL_EMI.ktCO2.DK.NFM.PRIM_ALU.FINISHING.THERM.NG_BIOGAS</t>
  </si>
  <si>
    <t>FUEL_EMI.ktCO2.DK.NFM.PRIM_ALU.FINISHING_STEAM.TOTAL.TOTAL</t>
  </si>
  <si>
    <t>FUEL_EMI.ktCO2.DK.NFM.PRIM_ALU.FINISHING_STEAM.STEAM.SOLIDS</t>
  </si>
  <si>
    <t>FUEL_EMI.ktCO2.DK.NFM.PRIM_ALU.FINISHING_STEAM.STEAM.RFG</t>
  </si>
  <si>
    <t>FUEL_EMI.ktCO2.DK.NFM.PRIM_ALU.FINISHING_STEAM.STEAM.LPG</t>
  </si>
  <si>
    <t>FUEL_EMI.ktCO2.DK.NFM.PRIM_ALU.FINISHING_STEAM.STEAM.DIESEL_LIQBIO</t>
  </si>
  <si>
    <t>FUEL_EMI.ktCO2.DK.NFM.PRIM_ALU.FINISHING_STEAM.STEAM.RFO</t>
  </si>
  <si>
    <t>FUEL_EMI.ktCO2.DK.NFM.PRIM_ALU.FINISHING_STEAM.STEAM.OTHER</t>
  </si>
  <si>
    <t>FUEL_EMI.ktCO2.DK.NFM.PRIM_ALU.FINISHING_STEAM.STEAM.NG_BIOGAS</t>
  </si>
  <si>
    <t>FUEL_EMI.ktCO2.DK.NFM.PRIM_ALU.FINISHING_STEAM.STEAM.DERIVED</t>
  </si>
  <si>
    <t>FUEL_EMI.ktCO2.DK.NFM.PRIM_ALU.FINISHING_STEAM.STEAM.BIOMASS_WASTE</t>
  </si>
  <si>
    <t>FUEL_EMI.ktCO2.DK.NFM.PRIM_ALU.FINISHING_STEAM.STEAM.STEAM_DISTR</t>
  </si>
  <si>
    <t>FUEL_EMI.ktCO2.DK.NFM.PRIM_ALU.FINISHING.ELEC.ELEC</t>
  </si>
  <si>
    <t>PROCESS_EMI.ktCO2.DK.NFM.PRIM_ALU</t>
  </si>
  <si>
    <t>FUEL_EMI.ktCO2.DK.NFM.SEC_ALU.TOTAL.TOTAL.TOTAL</t>
  </si>
  <si>
    <t>FUEL_EMI.ktCO2.DK.NFM.SEC_ALU.LIGHT.GENERIC.ELEC</t>
  </si>
  <si>
    <t>FUEL_EMI.ktCO2.DK.NFM.SEC_ALU.AIRCOMP.GENERIC.ELEC</t>
  </si>
  <si>
    <t>FUEL_EMI.ktCO2.DK.NFM.SEC_ALU.MOTOR.GENERIC.ELEC</t>
  </si>
  <si>
    <t>FUEL_EMI.ktCO2.DK.NFM.SEC_ALU.FANS.GENERIC.ELEC</t>
  </si>
  <si>
    <t>FUEL_EMI.ktCO2.DK.NFM.SEC_ALU.LOW_ENTH.TOTAL.TOTAL</t>
  </si>
  <si>
    <t>FUEL_EMI.ktCO2.DK.NFM.SEC_ALU.LOW_ENTH.THERM.DIESEL_LIQBIO</t>
  </si>
  <si>
    <t>FUEL_EMI.ktCO2.DK.NFM.SEC_ALU.LOW_ENTH.THERM.NG_BIOGAS</t>
  </si>
  <si>
    <t>FUEL_EMI.ktCO2.DK.NFM.SEC_ALU.LOW_ENTH.THERM.SOLAR_GEO</t>
  </si>
  <si>
    <t>FUEL_EMI.ktCO2.DK.NFM.SEC_ALU.LOW_ENTH.HP.AMBIENT</t>
  </si>
  <si>
    <t>FUEL_EMI.ktCO2.DK.NFM.SEC_ALU.LOW_ENTH.THERM.ELEC</t>
  </si>
  <si>
    <t>FUEL_EMI.ktCO2.DK.NFM.SEC_ALU.SEC_REMELTING.TOTAL.TOTAL</t>
  </si>
  <si>
    <t>FUEL_EMI.ktCO2.DK.NFM.SEC_ALU.SEC_REMELTING.THERM.TOTAL</t>
  </si>
  <si>
    <t>FUEL_EMI.ktCO2.DK.NFM.SEC_ALU.SEC_REMELTING.THERM.LPG</t>
  </si>
  <si>
    <t>FUEL_EMI.ktCO2.DK.NFM.SEC_ALU.SEC_REMELTING.THERM.DIESEL_LIQBIO</t>
  </si>
  <si>
    <t>FUEL_EMI.ktCO2.DK.NFM.SEC_ALU.SEC_REMELTING.THERM.RFO</t>
  </si>
  <si>
    <t>FUEL_EMI.ktCO2.DK.NFM.SEC_ALU.SEC_REMELTING.THERM.NG_BIOGAS</t>
  </si>
  <si>
    <t>FUEL_EMI.ktCO2.DK.NFM.SEC_ALU.SEC_REMELTING.ELEC.ELEC</t>
  </si>
  <si>
    <t>FUEL_EMI.ktCO2.DK.NFM.SEC_ALU.SEC_PROCESSING.TOTAL.TOTAL</t>
  </si>
  <si>
    <t>FUEL_EMI.ktCO2.DK.NFM.SEC_ALU.SEC_PROCESSING.THERM.TOTAL</t>
  </si>
  <si>
    <t>FUEL_EMI.ktCO2.DK.NFM.SEC_ALU.SEC_PROCESSING.THERM.LPG</t>
  </si>
  <si>
    <t>FUEL_EMI.ktCO2.DK.NFM.SEC_ALU.SEC_PROCESSING.THERM.DIESEL_LIQBIO</t>
  </si>
  <si>
    <t>FUEL_EMI.ktCO2.DK.NFM.SEC_ALU.SEC_PROCESSING.THERM.RFO</t>
  </si>
  <si>
    <t>FUEL_EMI.ktCO2.DK.NFM.SEC_ALU.SEC_PROCESSING.THERM.NG_BIOGAS</t>
  </si>
  <si>
    <t>FUEL_EMI.ktCO2.DK.NFM.SEC_ALU.SEC_PROCESSING.ELEC.ELEC</t>
  </si>
  <si>
    <t>FUEL_EMI.ktCO2.DK.NFM.SEC_ALU.SEC_FINISHING.THERM.TOTAL</t>
  </si>
  <si>
    <t>FUEL_EMI.ktCO2.DK.NFM.SEC_ALU.SEC_FINISHING.THERM.LPG</t>
  </si>
  <si>
    <t>FUEL_EMI.ktCO2.DK.NFM.SEC_ALU.SEC_FINISHING.THERM.DIESEL_LIQBIO</t>
  </si>
  <si>
    <t>FUEL_EMI.ktCO2.DK.NFM.SEC_ALU.SEC_FINISHING.THERM.NG_BIOGAS</t>
  </si>
  <si>
    <t>FUEL_EMI.ktCO2.DK.NFM.SEC_ALU.SEC_FINISHING_STEAM.TOTAL.TOTAL</t>
  </si>
  <si>
    <t>FUEL_EMI.ktCO2.DK.NFM.SEC_ALU.SEC_FINISHING_STEAM.STEAM.SOLIDS</t>
  </si>
  <si>
    <t>FUEL_EMI.ktCO2.DK.NFM.SEC_ALU.SEC_FINISHING_STEAM.STEAM.RFG</t>
  </si>
  <si>
    <t>FUEL_EMI.ktCO2.DK.NFM.SEC_ALU.SEC_FINISHING_STEAM.STEAM.LPG</t>
  </si>
  <si>
    <t>FUEL_EMI.ktCO2.DK.NFM.SEC_ALU.SEC_FINISHING_STEAM.STEAM.DIESEL_LIQBIO</t>
  </si>
  <si>
    <t>FUEL_EMI.ktCO2.DK.NFM.SEC_ALU.SEC_FINISHING_STEAM.STEAM.RFO</t>
  </si>
  <si>
    <t>FUEL_EMI.ktCO2.DK.NFM.SEC_ALU.SEC_FINISHING_STEAM.STEAM.OTHER</t>
  </si>
  <si>
    <t>FUEL_EMI.ktCO2.DK.NFM.SEC_ALU.SEC_FINISHING_STEAM.STEAM.NG_BIOGAS</t>
  </si>
  <si>
    <t>FUEL_EMI.ktCO2.DK.NFM.SEC_ALU.SEC_FINISHING_STEAM.STEAM.DERIVED</t>
  </si>
  <si>
    <t>FUEL_EMI.ktCO2.DK.NFM.SEC_ALU.SEC_FINISHING_STEAM.STEAM.BIOMASS_WASTE</t>
  </si>
  <si>
    <t>FUEL_EMI.ktCO2.DK.NFM.SEC_ALU.SEC_FINISHING_STEAM.STEAM.STEAM_DISTR</t>
  </si>
  <si>
    <t>FUEL_EMI.ktCO2.DK.NFM.SEC_ALU.SEC_FINISHING.ELEC.ELEC</t>
  </si>
  <si>
    <t>FUEL_EMI.ktCO2.DK.NFM.OTHER_NFM.LIGHT.GENERIC.ELEC</t>
  </si>
  <si>
    <t>FUEL_EMI.ktCO2.DK.NFM.OTHER_NFM.AIRCOMP.GENERIC.ELEC</t>
  </si>
  <si>
    <t>FUEL_EMI.ktCO2.DK.NFM.OTHER_NFM.MOTOR.GENERIC.ELEC</t>
  </si>
  <si>
    <t>FUEL_EMI.ktCO2.DK.NFM.OTHER_NFM.FANS.GENERIC.ELEC</t>
  </si>
  <si>
    <t>FUEL_EMI.ktCO2.DK.NFM.OTHER_NFM.LOW_ENTH.TOTAL.TOTAL</t>
  </si>
  <si>
    <t>FUEL_EMI.ktCO2.DK.NFM.OTHER_NFM.LOW_ENTH.THERM.DIESEL_LIQBIO</t>
  </si>
  <si>
    <t>FUEL_EMI.ktCO2.DK.NFM.OTHER_NFM.LOW_ENTH.THERM.NG_BIOGAS</t>
  </si>
  <si>
    <t>FUEL_EMI.ktCO2.DK.NFM.OTHER_NFM.LOW_ENTH.THERM.SOLAR_GEO</t>
  </si>
  <si>
    <t>FUEL_EMI.ktCO2.DK.NFM.OTHER_NFM.LOW_ENTH.HP.AMBIENT</t>
  </si>
  <si>
    <t>FUEL_EMI.ktCO2.DK.NFM.OTHER_NFM.LOW_ENTH.THERM.ELEC</t>
  </si>
  <si>
    <t>FUEL_EMI.ktCO2.DK.NFM.OTHER_NFM.OTH_PRODUCTION.TOTAL.TOTAL</t>
  </si>
  <si>
    <t>FUEL_EMI.ktCO2.DK.NFM.OTHER_NFM.OTH_PRODUCTION.THERM.TOTAL</t>
  </si>
  <si>
    <t>FUEL_EMI.ktCO2.DK.NFM.OTHER_NFM.OTH_PRODUCTION.THERM.SOLIDS</t>
  </si>
  <si>
    <t>FUEL_EMI.ktCO2.DK.NFM.OTHER_NFM.OTH_PRODUCTION.THERM.LPG</t>
  </si>
  <si>
    <t>FUEL_EMI.ktCO2.DK.NFM.OTHER_NFM.OTH_PRODUCTION.THERM.DIESEL_LIQBIO</t>
  </si>
  <si>
    <t>FUEL_EMI.ktCO2.DK.NFM.OTHER_NFM.OTH_PRODUCTION.THERM.RFO</t>
  </si>
  <si>
    <t>FUEL_EMI.ktCO2.DK.NFM.OTHER_NFM.OTH_PRODUCTION.THERM.NG_BIOGAS</t>
  </si>
  <si>
    <t>FUEL_EMI.ktCO2.DK.NFM.OTHER_NFM.OTH_PRODUCTION.ELEC.ELEC</t>
  </si>
  <si>
    <t>FUEL_EMI.ktCO2.DK.NFM.OTHER_NFM.OTH_PROCESSING.TOTAL.TOTAL</t>
  </si>
  <si>
    <t>FUEL_EMI.ktCO2.DK.NFM.OTHER_NFM.OTH_PROCESSING.THERM.TOTAL</t>
  </si>
  <si>
    <t>FUEL_EMI.ktCO2.DK.NFM.OTHER_NFM.OTH_PROCESSING.THERM.LPG</t>
  </si>
  <si>
    <t>FUEL_EMI.ktCO2.DK.NFM.OTHER_NFM.OTH_PROCESSING.THERM.DIESEL_LIQBIO</t>
  </si>
  <si>
    <t>FUEL_EMI.ktCO2.DK.NFM.OTHER_NFM.OTH_PROCESSING.THERM.RFO</t>
  </si>
  <si>
    <t>FUEL_EMI.ktCO2.DK.NFM.OTHER_NFM.OTH_PROCESSING.THERM.NG_BIOGAS</t>
  </si>
  <si>
    <t>FUEL_EMI.ktCO2.DK.NFM.OTHER_NFM.OTH_PROCESSING.ELEC.ELEC</t>
  </si>
  <si>
    <t>FUEL_EMI.ktCO2.DK.NFM.OTHER_NFM.OTH_FINISHING.THERM.TOTAL</t>
  </si>
  <si>
    <t>FUEL_EMI.ktCO2.DK.NFM.OTHER_NFM.OTH_FINISHING.THERM.LPG</t>
  </si>
  <si>
    <t>FUEL_EMI.ktCO2.DK.NFM.OTHER_NFM.OTH_FINISHING.THERM.DIESEL_LIQBIO</t>
  </si>
  <si>
    <t>FUEL_EMI.ktCO2.DK.NFM.OTHER_NFM.OTH_FINISHING.THERM.NG_BIOGAS</t>
  </si>
  <si>
    <t>FUEL_EMI.ktCO2.DK.NFM.OTHER_NFM.OTH_FINISHING_STEAM.TOTAL.TOTAL</t>
  </si>
  <si>
    <t>FUEL_EMI.ktCO2.DK.NFM.OTHER_NFM.OTH_FINISHING_STEAM.STEAM.SOLIDS</t>
  </si>
  <si>
    <t>FUEL_EMI.ktCO2.DK.NFM.OTHER_NFM.OTH_FINISHING_STEAM.STEAM.RFG</t>
  </si>
  <si>
    <t>FUEL_EMI.ktCO2.DK.NFM.OTHER_NFM.OTH_FINISHING_STEAM.STEAM.LPG</t>
  </si>
  <si>
    <t>FUEL_EMI.ktCO2.DK.NFM.OTHER_NFM.OTH_FINISHING_STEAM.STEAM.DIESEL_LIQBIO</t>
  </si>
  <si>
    <t>FUEL_EMI.ktCO2.DK.NFM.OTHER_NFM.OTH_FINISHING_STEAM.STEAM.RFO</t>
  </si>
  <si>
    <t>FUEL_EMI.ktCO2.DK.NFM.OTHER_NFM.OTH_FINISHING_STEAM.STEAM.OTHER</t>
  </si>
  <si>
    <t>FUEL_EMI.ktCO2.DK.NFM.OTHER_NFM.OTH_FINISHING_STEAM.STEAM.NG_BIOGAS</t>
  </si>
  <si>
    <t>FUEL_EMI.ktCO2.DK.NFM.OTHER_NFM.OTH_FINISHING_STEAM.STEAM.DERIVED</t>
  </si>
  <si>
    <t>FUEL_EMI.ktCO2.DK.NFM.OTHER_NFM.OTH_FINISHING_STEAM.STEAM.BIOMASS_WASTE</t>
  </si>
  <si>
    <t>FUEL_EMI.ktCO2.DK.NFM.OTHER_NFM.OTH_FINISHING_STEAM.STEAM.STEAM_DISTR</t>
  </si>
  <si>
    <t>FUEL_EMI.ktCO2.DK.NFM.OTHER_NFM.OTH_FINISHING.ELEC.ELEC</t>
  </si>
  <si>
    <t>PROCESS_EMI.ktCO2.DK.NFM.OTHER_NFM</t>
  </si>
  <si>
    <t>Aluminium - primary production (without process emissions)</t>
  </si>
  <si>
    <t>Other non-ferrous metals (without process emissions)</t>
  </si>
  <si>
    <t>Basic and other chemicals</t>
  </si>
  <si>
    <t>VA.Meuro2023.DK.CHI.BASIC_CHEM</t>
  </si>
  <si>
    <t>VA.Meuro2023.DK.CHI.OTHER_CHEM</t>
  </si>
  <si>
    <t>VA.Meuro2023.DK.CHI.PHARM</t>
  </si>
  <si>
    <t>Basic chemicals (kt ethylene eq.)</t>
  </si>
  <si>
    <t>OUTPUT.kt.DK.CHI.BASIC_CHEM</t>
  </si>
  <si>
    <t>Other chemicals (kt ethylene eq.)</t>
  </si>
  <si>
    <t>OUTPUT.kt.DK.CHI.OTHER_CHEM</t>
  </si>
  <si>
    <t>Pharmaceutical products etc. (kt ethylene eq.)</t>
  </si>
  <si>
    <t>OUTPUT.kt.DK.CHI.PHARM</t>
  </si>
  <si>
    <t>CAP.kt.DK.CHI.BASIC_CHEM</t>
  </si>
  <si>
    <t>CAP.kt.DK.CHI.OTHER_CHEM</t>
  </si>
  <si>
    <t>CAP.kt.DK.CHI.PHARM</t>
  </si>
  <si>
    <t>NEWCAP.kt.DK.CHI.BASIC_CHEM</t>
  </si>
  <si>
    <t>NEWCAP.kt.DK.CHI.OTHER_CHEM</t>
  </si>
  <si>
    <t>NEWCAP.kt.DK.CHI.PHARM</t>
  </si>
  <si>
    <t>FEC.ktoe.DK.CHI.TOTAL.TOTAL.TOTAL.TOTAL</t>
  </si>
  <si>
    <t>FEC.ktoe.DK.CHI.TOTAL.TOTAL.TOTAL.SOLIDS</t>
  </si>
  <si>
    <t>FEC.ktoe.DK.CHI.TOTAL.TOTAL.TOTAL.RFG</t>
  </si>
  <si>
    <t>FEC.ktoe.DK.CHI.TOTAL.TOTAL.TOTAL.LPG</t>
  </si>
  <si>
    <t>FEC.ktoe.DK.CHI.TOTAL.TOTAL.TOTAL.DIESEL</t>
  </si>
  <si>
    <t>FEC.ktoe.DK.CHI.TOTAL.TOTAL.TOTAL.RFO</t>
  </si>
  <si>
    <t>FEC.ktoe.DK.CHI.TOTAL.TOTAL.TOTAL.OTHER</t>
  </si>
  <si>
    <t>FEC.ktoe.DK.CHI.TOTAL.TOTAL.TOTAL.NG</t>
  </si>
  <si>
    <t>FEC.ktoe.DK.CHI.TOTAL.TOTAL.TOTAL.DERIVED</t>
  </si>
  <si>
    <t>FEC.ktoe.DK.CHI.TOTAL.TOTAL.TOTAL.BIOMASS_WASTE</t>
  </si>
  <si>
    <t>FEC.ktoe.DK.CHI.TOTAL.TOTAL.TOTAL.BIOGAS</t>
  </si>
  <si>
    <t>FEC.ktoe.DK.CHI.TOTAL.TOTAL.TOTAL.LIQBIO</t>
  </si>
  <si>
    <t>FEC.ktoe.DK.CHI.TOTAL.TOTAL.TOTAL.SOLAR</t>
  </si>
  <si>
    <t>FEC.ktoe.DK.CHI.TOTAL.TOTAL.TOTAL.GEO</t>
  </si>
  <si>
    <t>FEC.ktoe.DK.CHI.TOTAL.TOTAL.TOTAL.AMBIENT</t>
  </si>
  <si>
    <t>FEC.ktoe.DK.CHI.TOTAL.TOTAL.TOTAL.STEAM_DISTR</t>
  </si>
  <si>
    <t>FEC.ktoe.DK.CHI.TOTAL.TOTAL.TOTAL.ELEC</t>
  </si>
  <si>
    <t>Non-energy use in the Chemical industry (ktoe)</t>
  </si>
  <si>
    <t>NONENERGY.ktoe.DK.CHI.TOTAL.TOTAL.TOTAL.TOTAL</t>
  </si>
  <si>
    <t>NONENERGY.ktoe.DK.CHI.TOTAL.TOTAL.TOTAL.SOLIDS</t>
  </si>
  <si>
    <t>NONENERGY.ktoe.DK.CHI.TOTAL.TOTAL.TOTAL.RFG</t>
  </si>
  <si>
    <t>NONENERGY.ktoe.DK.CHI.TOTAL.TOTAL.TOTAL.LPG</t>
  </si>
  <si>
    <t>NONENERGY.ktoe.DK.CHI.TOTAL.TOTAL.TOTAL.DIESEL</t>
  </si>
  <si>
    <t>NONENERGY.ktoe.DK.CHI.TOTAL.TOTAL.TOTAL.RFO</t>
  </si>
  <si>
    <t>NONENERGY.ktoe.DK.CHI.TOTAL.TOTAL.TOTAL.OTHER</t>
  </si>
  <si>
    <t>NONENERGY.ktoe.DK.CHI.TOTAL.TOTAL.TOTAL.NAPHTHA</t>
  </si>
  <si>
    <t>NONENERGY.ktoe.DK.CHI.TOTAL.TOTAL.TOTAL.NG_BIOGAS</t>
  </si>
  <si>
    <t>NONENERGY.ktoe.DK.CHI.TOTAL.TOTAL.TOTAL.DERIVED</t>
  </si>
  <si>
    <t>NONENERGY.ktoe.DK.CHI.TOTAL.TOTAL.TOTAL.BIOMASS_WASTE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</si>
  <si>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</si>
  <si>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</si>
  <si>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</si>
  <si>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</si>
  <si>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</si>
  <si>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FEC.ktoe.DK.CHI.BASIC_CHEM.LIGHT.GENERIC.ELEC</t>
  </si>
  <si>
    <t>FEC.ktoe.DK.CHI.BASIC_CHEM.AIRCOMP.GENERIC.ELEC</t>
  </si>
  <si>
    <t>FEC.ktoe.DK.CHI.BASIC_CHEM.MOTOR.GENERIC.ELEC</t>
  </si>
  <si>
    <t>FEC.ktoe.DK.CHI.BASIC_CHEM.FANS.GENERIC.ELEC</t>
  </si>
  <si>
    <t>FEC.ktoe.DK.CHI.BASIC_CHEM.LOW_ENTH.TOTAL.TOTAL</t>
  </si>
  <si>
    <t>FEC.ktoe.DK.CHI.BASIC_CHEM.LOW_ENTH.THERM.DIESEL_LIQBIO</t>
  </si>
  <si>
    <t>FEC.ktoe.DK.CHI.BASIC_CHEM.LOW_ENTH.THERM.NG_BIOGAS</t>
  </si>
  <si>
    <t>FEC.ktoe.DK.CHI.BASIC_CHEM.LOW_ENTH.THERM.SOLAR_GEO</t>
  </si>
  <si>
    <t>FEC.ktoe.DK.CHI.BASIC_CHEM.LOW_ENTH.HP.AMBIENT</t>
  </si>
  <si>
    <t>FEC.ktoe.DK.CHI.BASIC_CHEM.LOW_ENTH.THERM.ELEC</t>
  </si>
  <si>
    <t>Chemicals: Feedstock (energy used as raw material)</t>
  </si>
  <si>
    <t>Chemicals: Steam processing</t>
  </si>
  <si>
    <t>FEC.ktoe.DK.CHI.BASIC_CHEM.PROCESSING.TOTAL.TOTAL</t>
  </si>
  <si>
    <t>FEC.ktoe.DK.CHI.BASIC_CHEM.PROCESSING.STEAM.SOLIDS</t>
  </si>
  <si>
    <t>FEC.ktoe.DK.CHI.BASIC_CHEM.PROCESSING.STEAM.RFG</t>
  </si>
  <si>
    <t>FEC.ktoe.DK.CHI.BASIC_CHEM.PROCESSING.STEAM.LPG</t>
  </si>
  <si>
    <t>FEC.ktoe.DK.CHI.BASIC_CHEM.PROCESSING.STEAM.DIESEL_LIQBIO</t>
  </si>
  <si>
    <t>FEC.ktoe.DK.CHI.BASIC_CHEM.PROCESSING.STEAM.RFO</t>
  </si>
  <si>
    <t>FEC.ktoe.DK.CHI.BASIC_CHEM.PROCESSING.STEAM.OTHER</t>
  </si>
  <si>
    <t>FEC.ktoe.DK.CHI.BASIC_CHEM.PROCESSING.STEAM.NG_BIOGAS</t>
  </si>
  <si>
    <t>FEC.ktoe.DK.CHI.BASIC_CHEM.PROCESSING.STEAM.DERIVED</t>
  </si>
  <si>
    <t>FEC.ktoe.DK.CHI.BASIC_CHEM.PROCESSING.STEAM.BIOMASS_WASTE</t>
  </si>
  <si>
    <t>FEC.ktoe.DK.CHI.BASIC_CHEM.PROCESSING.STEAM.STEAM_DISTR</t>
  </si>
  <si>
    <t>Chemicals: Furnaces</t>
  </si>
  <si>
    <t>FEC.ktoe.DK.CHI.BASIC_CHEM.PROC_HEAT.TOTAL.TOTAL</t>
  </si>
  <si>
    <t>Chemicals: Furnaces - Thermal</t>
  </si>
  <si>
    <t>FEC.ktoe.DK.CHI.BASIC_CHEM.PROC_HEAT.THERM.TOTAL</t>
  </si>
  <si>
    <t>FEC.ktoe.DK.CHI.BASIC_CHEM.PROC_HEAT.THERM.SOLIDS</t>
  </si>
  <si>
    <t>FEC.ktoe.DK.CHI.BASIC_CHEM.PROC_HEAT.THERM.LPG</t>
  </si>
  <si>
    <t>FEC.ktoe.DK.CHI.BASIC_CHEM.PROC_HEAT.THERM.DIESEL_LIQBIO</t>
  </si>
  <si>
    <t>FEC.ktoe.DK.CHI.BASIC_CHEM.PROC_HEAT.THERM.RFO</t>
  </si>
  <si>
    <t>FEC.ktoe.DK.CHI.BASIC_CHEM.PROC_HEAT.THERM.NG_BIOGAS</t>
  </si>
  <si>
    <t>Chemicals: Furnaces - Electric</t>
  </si>
  <si>
    <t>FEC.ktoe.DK.CHI.BASIC_CHEM.PROC_HEAT.ELEC.ELEC</t>
  </si>
  <si>
    <t>Chemicals: Process cooling</t>
  </si>
  <si>
    <t>Chemicals: Process cooling - Natural gas and biogas</t>
  </si>
  <si>
    <t>FEC.ktoe.DK.CHI.BASIC_CHEM.PROC_COOL.THERM.NG_BIOGAS</t>
  </si>
  <si>
    <t>Chemicals: Process cooling - Steam</t>
  </si>
  <si>
    <t>FEC.ktoe.DK.CHI.BASIC_CHEM.PROC_COOL_STEAM.TOTAL.TOTAL</t>
  </si>
  <si>
    <t>FEC.ktoe.DK.CHI.BASIC_CHEM.PROC_COOL_STEAM.STEAM.SOLIDS</t>
  </si>
  <si>
    <t>FEC.ktoe.DK.CHI.BASIC_CHEM.PROC_COOL_STEAM.STEAM.RFG</t>
  </si>
  <si>
    <t>FEC.ktoe.DK.CHI.BASIC_CHEM.PROC_COOL_STEAM.STEAM.LPG</t>
  </si>
  <si>
    <t>FEC.ktoe.DK.CHI.BASIC_CHEM.PROC_COOL_STEAM.STEAM.DIESEL_LIQBIO</t>
  </si>
  <si>
    <t>FEC.ktoe.DK.CHI.BASIC_CHEM.PROC_COOL_STEAM.STEAM.RFO</t>
  </si>
  <si>
    <t>FEC.ktoe.DK.CHI.BASIC_CHEM.PROC_COOL_STEAM.STEAM.OTHER</t>
  </si>
  <si>
    <t>FEC.ktoe.DK.CHI.BASIC_CHEM.PROC_COOL_STEAM.STEAM.NG_BIOGAS</t>
  </si>
  <si>
    <t>FEC.ktoe.DK.CHI.BASIC_CHEM.PROC_COOL_STEAM.STEAM.DERIVED</t>
  </si>
  <si>
    <t>FEC.ktoe.DK.CHI.BASIC_CHEM.PROC_COOL_STEAM.STEAM.BIOMASS_WASTE</t>
  </si>
  <si>
    <t>FEC.ktoe.DK.CHI.BASIC_CHEM.PROC_COOL_STEAM.STEAM.STEAM_DISTR</t>
  </si>
  <si>
    <t>Chemicals: Process cooling - Electric</t>
  </si>
  <si>
    <t>FEC.ktoe.DK.CHI.BASIC_CHEM.PROC_COOL.ELEC.ELEC</t>
  </si>
  <si>
    <t>Chemicals: Generic electric process</t>
  </si>
  <si>
    <t>FEC.ktoe.DK.CHI.BASIC_CHEM.GENERIC.MECH.ELEC</t>
  </si>
  <si>
    <t>FEC.ktoe.DK.CHI.OTHER_CHEM.TOTAL.TOTAL.TOTAL</t>
  </si>
  <si>
    <t>FEC.ktoe.DK.CHI.OTHER_CHEM.LIGHT.GENERIC.ELEC</t>
  </si>
  <si>
    <t>FEC.ktoe.DK.CHI.OTHER_CHEM.AIRCOMP.GENERIC.ELEC</t>
  </si>
  <si>
    <t>FEC.ktoe.DK.CHI.OTHER_CHEM.MOTOR.GENERIC.ELEC</t>
  </si>
  <si>
    <t>FEC.ktoe.DK.CHI.OTHER_CHEM.FANS.GENERIC.ELEC</t>
  </si>
  <si>
    <t>FEC.ktoe.DK.CHI.OTHER_CHEM.LOW_ENTH.TOTAL.TOTAL</t>
  </si>
  <si>
    <t>FEC.ktoe.DK.CHI.OTHER_CHEM.LOW_ENTH.THERM.DIESEL_LIQBIO</t>
  </si>
  <si>
    <t>FEC.ktoe.DK.CHI.OTHER_CHEM.LOW_ENTH.THERM.NG_BIOGAS</t>
  </si>
  <si>
    <t>FEC.ktoe.DK.CHI.OTHER_CHEM.LOW_ENTH.THERM.SOLAR_GEO</t>
  </si>
  <si>
    <t>FEC.ktoe.DK.CHI.OTHER_CHEM.LOW_ENTH.HP.AMBIENT</t>
  </si>
  <si>
    <t>FEC.ktoe.DK.CHI.OTHER_CHEM.LOW_ENTH.THERM.ELEC</t>
  </si>
  <si>
    <t>Chemicals: High-enthalpy heat processing</t>
  </si>
  <si>
    <t>High-enthalpy heat processing - Steam</t>
  </si>
  <si>
    <t>FEC.ktoe.DK.CHI.OTHER_CHEM.PROCESSING_STEAM.TOTAL.TOTAL</t>
  </si>
  <si>
    <t>FEC.ktoe.DK.CHI.OTHER_CHEM.PROCESSING_STEAM.STEAM.SOLIDS</t>
  </si>
  <si>
    <t>FEC.ktoe.DK.CHI.OTHER_CHEM.PROCESSING_STEAM.STEAM.RFG</t>
  </si>
  <si>
    <t>FEC.ktoe.DK.CHI.OTHER_CHEM.PROCESSING_STEAM.STEAM.LPG</t>
  </si>
  <si>
    <t>FEC.ktoe.DK.CHI.OTHER_CHEM.PROCESSING_STEAM.STEAM.DIESEL_LIQBIO</t>
  </si>
  <si>
    <t>FEC.ktoe.DK.CHI.OTHER_CHEM.PROCESSING_STEAM.STEAM.RFO</t>
  </si>
  <si>
    <t>FEC.ktoe.DK.CHI.OTHER_CHEM.PROCESSING_STEAM.STEAM.OTHER</t>
  </si>
  <si>
    <t>FEC.ktoe.DK.CHI.OTHER_CHEM.PROCESSING_STEAM.STEAM.NG_BIOGAS</t>
  </si>
  <si>
    <t>FEC.ktoe.DK.CHI.OTHER_CHEM.PROCESSING_STEAM.STEAM.DERIVED</t>
  </si>
  <si>
    <t>FEC.ktoe.DK.CHI.OTHER_CHEM.PROCESSING_STEAM.STEAM.BIOMASS_WASTE</t>
  </si>
  <si>
    <t>FEC.ktoe.DK.CHI.OTHER_CHEM.PROCESSING_STEAM.STEAM.STEAM_DISTR</t>
  </si>
  <si>
    <t>High-enthalpy heat processing - Electric (microwave)</t>
  </si>
  <si>
    <t>FEC.ktoe.DK.CHI.OTHER_CHEM.PROCESSING.MICROW.ELEC</t>
  </si>
  <si>
    <t>FEC.ktoe.DK.CHI.OTHER_CHEM.PROC_HEAT.TOTAL.TOTAL</t>
  </si>
  <si>
    <t>FEC.ktoe.DK.CHI.OTHER_CHEM.PROC_HEAT.THERM.TOTAL</t>
  </si>
  <si>
    <t>FEC.ktoe.DK.CHI.OTHER_CHEM.PROC_HEAT.THERM.SOLIDS</t>
  </si>
  <si>
    <t>FEC.ktoe.DK.CHI.OTHER_CHEM.PROC_HEAT.THERM.LPG</t>
  </si>
  <si>
    <t>FEC.ktoe.DK.CHI.OTHER_CHEM.PROC_HEAT.THERM.DIESEL_LIQBIO</t>
  </si>
  <si>
    <t>FEC.ktoe.DK.CHI.OTHER_CHEM.PROC_HEAT.THERM.RFO</t>
  </si>
  <si>
    <t>FEC.ktoe.DK.CHI.OTHER_CHEM.PROC_HEAT.THERM.NG_BIOGAS</t>
  </si>
  <si>
    <t>FEC.ktoe.DK.CHI.OTHER_CHEM.PROC_HEAT.ELEC.ELEC</t>
  </si>
  <si>
    <t>FEC.ktoe.DK.CHI.OTHER_CHEM.PROC_COOL.THERM.NG_BIOGAS</t>
  </si>
  <si>
    <t>FEC.ktoe.DK.CHI.OTHER_CHEM.PROC_COOL_STEAM.TOTAL.TOTAL</t>
  </si>
  <si>
    <t>FEC.ktoe.DK.CHI.OTHER_CHEM.PROC_COOL_STEAM.STEAM.SOLIDS</t>
  </si>
  <si>
    <t>FEC.ktoe.DK.CHI.OTHER_CHEM.PROC_COOL_STEAM.STEAM.RFG</t>
  </si>
  <si>
    <t>FEC.ktoe.DK.CHI.OTHER_CHEM.PROC_COOL_STEAM.STEAM.LPG</t>
  </si>
  <si>
    <t>FEC.ktoe.DK.CHI.OTHER_CHEM.PROC_COOL_STEAM.STEAM.DIESEL_LIQBIO</t>
  </si>
  <si>
    <t>FEC.ktoe.DK.CHI.OTHER_CHEM.PROC_COOL_STEAM.STEAM.RFO</t>
  </si>
  <si>
    <t>FEC.ktoe.DK.CHI.OTHER_CHEM.PROC_COOL_STEAM.STEAM.OTHER</t>
  </si>
  <si>
    <t>FEC.ktoe.DK.CHI.OTHER_CHEM.PROC_COOL_STEAM.STEAM.NG_BIOGAS</t>
  </si>
  <si>
    <t>FEC.ktoe.DK.CHI.OTHER_CHEM.PROC_COOL_STEAM.STEAM.DERIVED</t>
  </si>
  <si>
    <t>FEC.ktoe.DK.CHI.OTHER_CHEM.PROC_COOL_STEAM.STEAM.BIOMASS_WASTE</t>
  </si>
  <si>
    <t>FEC.ktoe.DK.CHI.OTHER_CHEM.PROC_COOL_STEAM.STEAM.STEAM_DISTR</t>
  </si>
  <si>
    <t>FEC.ktoe.DK.CHI.OTHER_CHEM.PROC_COOL.ELEC.ELEC</t>
  </si>
  <si>
    <t>FEC.ktoe.DK.CHI.OTHER_CHEM.GENERIC.MECH.ELEC</t>
  </si>
  <si>
    <t>FEC.ktoe.DK.CHI.PHARM.TOTAL.TOTAL.TOTAL</t>
  </si>
  <si>
    <t>FEC.ktoe.DK.CHI.PHARM.LIGHT.GENERIC.ELEC</t>
  </si>
  <si>
    <t>FEC.ktoe.DK.CHI.PHARM.AIRCOMP.GENERIC.ELEC</t>
  </si>
  <si>
    <t>FEC.ktoe.DK.CHI.PHARM.MOTOR.GENERIC.ELEC</t>
  </si>
  <si>
    <t>FEC.ktoe.DK.CHI.PHARM.FANS.GENERIC.ELEC</t>
  </si>
  <si>
    <t>FEC.ktoe.DK.CHI.PHARM.LOW_ENTH.TOTAL.TOTAL</t>
  </si>
  <si>
    <t>FEC.ktoe.DK.CHI.PHARM.LOW_ENTH.THERM.DIESEL_LIQBIO</t>
  </si>
  <si>
    <t>FEC.ktoe.DK.CHI.PHARM.LOW_ENTH.THERM.NG_BIOGAS</t>
  </si>
  <si>
    <t>FEC.ktoe.DK.CHI.PHARM.LOW_ENTH.THERM.SOLAR_GEO</t>
  </si>
  <si>
    <t>FEC.ktoe.DK.CHI.PHARM.LOW_ENTH.HP.AMBIENT</t>
  </si>
  <si>
    <t>FEC.ktoe.DK.CHI.PHARM.LOW_ENTH.THERM.ELEC</t>
  </si>
  <si>
    <t>FEC.ktoe.DK.CHI.PHARM.PROCESSING_STEAM.TOTAL.TOTAL</t>
  </si>
  <si>
    <t>FEC.ktoe.DK.CHI.PHARM.PROCESSING_STEAM.STEAM.SOLIDS</t>
  </si>
  <si>
    <t>FEC.ktoe.DK.CHI.PHARM.PROCESSING_STEAM.STEAM.RFG</t>
  </si>
  <si>
    <t>FEC.ktoe.DK.CHI.PHARM.PROCESSING_STEAM.STEAM.LPG</t>
  </si>
  <si>
    <t>FEC.ktoe.DK.CHI.PHARM.PROCESSING_STEAM.STEAM.DIESEL_LIQBIO</t>
  </si>
  <si>
    <t>FEC.ktoe.DK.CHI.PHARM.PROCESSING_STEAM.STEAM.RFO</t>
  </si>
  <si>
    <t>FEC.ktoe.DK.CHI.PHARM.PROCESSING_STEAM.STEAM.OTHER</t>
  </si>
  <si>
    <t>FEC.ktoe.DK.CHI.PHARM.PROCESSING_STEAM.STEAM.NG_BIOGAS</t>
  </si>
  <si>
    <t>FEC.ktoe.DK.CHI.PHARM.PROCESSING_STEAM.STEAM.DERIVED</t>
  </si>
  <si>
    <t>FEC.ktoe.DK.CHI.PHARM.PROCESSING_STEAM.STEAM.BIOMASS_WASTE</t>
  </si>
  <si>
    <t>FEC.ktoe.DK.CHI.PHARM.PROCESSING_STEAM.STEAM.STEAM_DISTR</t>
  </si>
  <si>
    <t>FEC.ktoe.DK.CHI.PHARM.PROCESSING.MICROW.ELEC</t>
  </si>
  <si>
    <t>FEC.ktoe.DK.CHI.PHARM.PROC_HEAT.TOTAL.TOTAL</t>
  </si>
  <si>
    <t>FEC.ktoe.DK.CHI.PHARM.PROC_HEAT.THERM.TOTAL</t>
  </si>
  <si>
    <t>FEC.ktoe.DK.CHI.PHARM.PROC_HEAT.THERM.SOLIDS</t>
  </si>
  <si>
    <t>FEC.ktoe.DK.CHI.PHARM.PROC_HEAT.THERM.LPG</t>
  </si>
  <si>
    <t>FEC.ktoe.DK.CHI.PHARM.PROC_HEAT.THERM.DIESEL_LIQBIO</t>
  </si>
  <si>
    <t>FEC.ktoe.DK.CHI.PHARM.PROC_HEAT.THERM.RFO</t>
  </si>
  <si>
    <t>FEC.ktoe.DK.CHI.PHARM.PROC_HEAT.THERM.NG_BIOGAS</t>
  </si>
  <si>
    <t>FEC.ktoe.DK.CHI.PHARM.PROC_HEAT.ELEC.ELEC</t>
  </si>
  <si>
    <t>FEC.ktoe.DK.CHI.PHARM.PROC_COOL.THERM.NG_BIOGAS</t>
  </si>
  <si>
    <t>FEC.ktoe.DK.CHI.PHARM.PROC_COOL_STEAM.TOTAL.TOTAL</t>
  </si>
  <si>
    <t>FEC.ktoe.DK.CHI.PHARM.PROC_COOL_STEAM.STEAM.SOLIDS</t>
  </si>
  <si>
    <t>FEC.ktoe.DK.CHI.PHARM.PROC_COOL_STEAM.STEAM.RFG</t>
  </si>
  <si>
    <t>FEC.ktoe.DK.CHI.PHARM.PROC_COOL_STEAM.STEAM.LPG</t>
  </si>
  <si>
    <t>FEC.ktoe.DK.CHI.PHARM.PROC_COOL_STEAM.STEAM.DIESEL_LIQBIO</t>
  </si>
  <si>
    <t>FEC.ktoe.DK.CHI.PHARM.PROC_COOL_STEAM.STEAM.RFO</t>
  </si>
  <si>
    <t>FEC.ktoe.DK.CHI.PHARM.PROC_COOL_STEAM.STEAM.OTHER</t>
  </si>
  <si>
    <t>FEC.ktoe.DK.CHI.PHARM.PROC_COOL_STEAM.STEAM.NG_BIOGAS</t>
  </si>
  <si>
    <t>FEC.ktoe.DK.CHI.PHARM.PROC_COOL_STEAM.STEAM.DERIVED</t>
  </si>
  <si>
    <t>FEC.ktoe.DK.CHI.PHARM.PROC_COOL_STEAM.STEAM.BIOMASS_WASTE</t>
  </si>
  <si>
    <t>FEC.ktoe.DK.CHI.PHARM.PROC_COOL_STEAM.STEAM.STEAM_DISTR</t>
  </si>
  <si>
    <t>FEC.ktoe.DK.CHI.PHARM.PROC_COOL.ELEC.ELEC</t>
  </si>
  <si>
    <t>FEC.ktoe.DK.CHI.PHARM.GENERIC.MECH.ELEC</t>
  </si>
  <si>
    <t>Chemicals: Process cooling - Natural gas</t>
  </si>
  <si>
    <t>UED.ktoe.DK.CHI.BASIC_CHEM.LIGHT.GENERIC.ELEC</t>
  </si>
  <si>
    <t>UED.ktoe.DK.CHI.BASIC_CHEM.AIRCOMP.GENERIC.ELEC</t>
  </si>
  <si>
    <t>UED.ktoe.DK.CHI.BASIC_CHEM.MOTOR.GENERIC.ELEC</t>
  </si>
  <si>
    <t>UED.ktoe.DK.CHI.BASIC_CHEM.FANS.GENERIC.ELEC</t>
  </si>
  <si>
    <t>UED.ktoe.DK.CHI.BASIC_CHEM.LOW_ENTH.TOTAL.TOTAL</t>
  </si>
  <si>
    <t>UED.ktoe.DK.CHI.BASIC_CHEM.LOW_ENTH.THERM.DIESEL_LIQBIO</t>
  </si>
  <si>
    <t>UED.ktoe.DK.CHI.BASIC_CHEM.LOW_ENTH.THERM.NG_BIOGAS</t>
  </si>
  <si>
    <t>UED.ktoe.DK.CHI.BASIC_CHEM.LOW_ENTH.THERM.SOLAR_GEO</t>
  </si>
  <si>
    <t>UED.ktoe.DK.CHI.BASIC_CHEM.LOW_ENTH.HP.AMBIENT</t>
  </si>
  <si>
    <t>UED.ktoe.DK.CHI.BASIC_CHEM.LOW_ENTH.THERM.ELEC</t>
  </si>
  <si>
    <t>UED.ktoe.DK.CHI.BASIC_CHEM.PROCESSING.TOTAL.TOTAL</t>
  </si>
  <si>
    <t>UED.ktoe.DK.CHI.BASIC_CHEM.PROCESSING.STEAM.SOLIDS</t>
  </si>
  <si>
    <t>UED.ktoe.DK.CHI.BASIC_CHEM.PROCESSING.STEAM.RFG</t>
  </si>
  <si>
    <t>UED.ktoe.DK.CHI.BASIC_CHEM.PROCESSING.STEAM.LPG</t>
  </si>
  <si>
    <t>UED.ktoe.DK.CHI.BASIC_CHEM.PROCESSING.STEAM.DIESEL_LIQBIO</t>
  </si>
  <si>
    <t>UED.ktoe.DK.CHI.BASIC_CHEM.PROCESSING.STEAM.RFO</t>
  </si>
  <si>
    <t>UED.ktoe.DK.CHI.BASIC_CHEM.PROCESSING.STEAM.OTHER</t>
  </si>
  <si>
    <t>UED.ktoe.DK.CHI.BASIC_CHEM.PROCESSING.STEAM.NG_BIOGAS</t>
  </si>
  <si>
    <t>UED.ktoe.DK.CHI.BASIC_CHEM.PROCESSING.STEAM.DERIVED</t>
  </si>
  <si>
    <t>UED.ktoe.DK.CHI.BASIC_CHEM.PROCESSING.STEAM.BIOMASS_WASTE</t>
  </si>
  <si>
    <t>UED.ktoe.DK.CHI.BASIC_CHEM.PROCESSING.STEAM.STEAM_DISTR</t>
  </si>
  <si>
    <t>UED.ktoe.DK.CHI.BASIC_CHEM.PROC_HEAT.TOTAL.TOTAL</t>
  </si>
  <si>
    <t>UED.ktoe.DK.CHI.BASIC_CHEM.PROC_HEAT.THERM.TOTAL</t>
  </si>
  <si>
    <t>UED.ktoe.DK.CHI.BASIC_CHEM.PROC_HEAT.THERM.SOLIDS</t>
  </si>
  <si>
    <t>UED.ktoe.DK.CHI.BASIC_CHEM.PROC_HEAT.THERM.LPG</t>
  </si>
  <si>
    <t>UED.ktoe.DK.CHI.BASIC_CHEM.PROC_HEAT.THERM.DIESEL_LIQBIO</t>
  </si>
  <si>
    <t>UED.ktoe.DK.CHI.BASIC_CHEM.PROC_HEAT.THERM.RFO</t>
  </si>
  <si>
    <t>UED.ktoe.DK.CHI.BASIC_CHEM.PROC_HEAT.THERM.NG_BIOGAS</t>
  </si>
  <si>
    <t>UED.ktoe.DK.CHI.BASIC_CHEM.PROC_HEAT.ELEC.ELEC</t>
  </si>
  <si>
    <t>UED.ktoe.DK.CHI.BASIC_CHEM.PROC_COOL.THERM.NG_BIOGAS</t>
  </si>
  <si>
    <t>UED.ktoe.DK.CHI.BASIC_CHEM.PROC_COOL_STEAM.TOTAL.TOTAL</t>
  </si>
  <si>
    <t>UED.ktoe.DK.CHI.BASIC_CHEM.PROC_COOL_STEAM.STEAM.SOLIDS</t>
  </si>
  <si>
    <t>UED.ktoe.DK.CHI.BASIC_CHEM.PROC_COOL_STEAM.STEAM.RFG</t>
  </si>
  <si>
    <t>UED.ktoe.DK.CHI.BASIC_CHEM.PROC_COOL_STEAM.STEAM.LPG</t>
  </si>
  <si>
    <t>UED.ktoe.DK.CHI.BASIC_CHEM.PROC_COOL_STEAM.STEAM.DIESEL_LIQBIO</t>
  </si>
  <si>
    <t>UED.ktoe.DK.CHI.BASIC_CHEM.PROC_COOL_STEAM.STEAM.RFO</t>
  </si>
  <si>
    <t>UED.ktoe.DK.CHI.BASIC_CHEM.PROC_COOL_STEAM.STEAM.OTHER</t>
  </si>
  <si>
    <t>UED.ktoe.DK.CHI.BASIC_CHEM.PROC_COOL_STEAM.STEAM.NG_BIOGAS</t>
  </si>
  <si>
    <t>UED.ktoe.DK.CHI.BASIC_CHEM.PROC_COOL_STEAM.STEAM.DERIVED</t>
  </si>
  <si>
    <t>UED.ktoe.DK.CHI.BASIC_CHEM.PROC_COOL_STEAM.STEAM.BIOMASS_WASTE</t>
  </si>
  <si>
    <t>UED.ktoe.DK.CHI.BASIC_CHEM.PROC_COOL_STEAM.STEAM.STEAM_DISTR</t>
  </si>
  <si>
    <t>UED.ktoe.DK.CHI.BASIC_CHEM.PROC_COOL.ELEC.ELEC</t>
  </si>
  <si>
    <t>UED.ktoe.DK.CHI.BASIC_CHEM.GENERIC.MECH.ELEC</t>
  </si>
  <si>
    <t>UED.ktoe.DK.CHI.OTHER_CHEM.TOTAL.TOTAL.TOTAL</t>
  </si>
  <si>
    <t>UED.ktoe.DK.CHI.OTHER_CHEM.LIGHT.GENERIC.ELEC</t>
  </si>
  <si>
    <t>UED.ktoe.DK.CHI.OTHER_CHEM.AIRCOMP.GENERIC.ELEC</t>
  </si>
  <si>
    <t>UED.ktoe.DK.CHI.OTHER_CHEM.MOTOR.GENERIC.ELEC</t>
  </si>
  <si>
    <t>UED.ktoe.DK.CHI.OTHER_CHEM.FANS.GENERIC.ELEC</t>
  </si>
  <si>
    <t>UED.ktoe.DK.CHI.OTHER_CHEM.LOW_ENTH.TOTAL.TOTAL</t>
  </si>
  <si>
    <t>UED.ktoe.DK.CHI.OTHER_CHEM.LOW_ENTH.THERM.DIESEL_LIQBIO</t>
  </si>
  <si>
    <t>UED.ktoe.DK.CHI.OTHER_CHEM.LOW_ENTH.THERM.NG_BIOGAS</t>
  </si>
  <si>
    <t>UED.ktoe.DK.CHI.OTHER_CHEM.LOW_ENTH.THERM.SOLAR_GEO</t>
  </si>
  <si>
    <t>UED.ktoe.DK.CHI.OTHER_CHEM.LOW_ENTH.HP.AMBIENT</t>
  </si>
  <si>
    <t>UED.ktoe.DK.CHI.OTHER_CHEM.LOW_ENTH.THERM.ELEC</t>
  </si>
  <si>
    <t>UED.ktoe.DK.CHI.OTHER_CHEM.PROCESSING_STEAM.TOTAL.TOTAL</t>
  </si>
  <si>
    <t>UED.ktoe.DK.CHI.OTHER_CHEM.PROCESSING_STEAM.STEAM.SOLIDS</t>
  </si>
  <si>
    <t>UED.ktoe.DK.CHI.OTHER_CHEM.PROCESSING_STEAM.STEAM.RFG</t>
  </si>
  <si>
    <t>UED.ktoe.DK.CHI.OTHER_CHEM.PROCESSING_STEAM.STEAM.LPG</t>
  </si>
  <si>
    <t>UED.ktoe.DK.CHI.OTHER_CHEM.PROCESSING_STEAM.STEAM.DIESEL_LIQBIO</t>
  </si>
  <si>
    <t>UED.ktoe.DK.CHI.OTHER_CHEM.PROCESSING_STEAM.STEAM.RFO</t>
  </si>
  <si>
    <t>UED.ktoe.DK.CHI.OTHER_CHEM.PROCESSING_STEAM.STEAM.OTHER</t>
  </si>
  <si>
    <t>UED.ktoe.DK.CHI.OTHER_CHEM.PROCESSING_STEAM.STEAM.NG_BIOGAS</t>
  </si>
  <si>
    <t>UED.ktoe.DK.CHI.OTHER_CHEM.PROCESSING_STEAM.STEAM.DERIVED</t>
  </si>
  <si>
    <t>UED.ktoe.DK.CHI.OTHER_CHEM.PROCESSING_STEAM.STEAM.BIOMASS_WASTE</t>
  </si>
  <si>
    <t>UED.ktoe.DK.CHI.OTHER_CHEM.PROCESSING_STEAM.STEAM.STEAM_DISTR</t>
  </si>
  <si>
    <t>UED.ktoe.DK.CHI.OTHER_CHEM.PROCESSING.MICROW.ELEC</t>
  </si>
  <si>
    <t>UED.ktoe.DK.CHI.OTHER_CHEM.PROC_HEAT.TOTAL.TOTAL</t>
  </si>
  <si>
    <t>UED.ktoe.DK.CHI.OTHER_CHEM.PROC_HEAT.THERM.TOTAL</t>
  </si>
  <si>
    <t>UED.ktoe.DK.CHI.OTHER_CHEM.PROC_HEAT.THERM.SOLIDS</t>
  </si>
  <si>
    <t>UED.ktoe.DK.CHI.OTHER_CHEM.PROC_HEAT.THERM.LPG</t>
  </si>
  <si>
    <t>UED.ktoe.DK.CHI.OTHER_CHEM.PROC_HEAT.THERM.DIESEL_LIQBIO</t>
  </si>
  <si>
    <t>UED.ktoe.DK.CHI.OTHER_CHEM.PROC_HEAT.THERM.RFO</t>
  </si>
  <si>
    <t>UED.ktoe.DK.CHI.OTHER_CHEM.PROC_HEAT.THERM.NG_BIOGAS</t>
  </si>
  <si>
    <t>UED.ktoe.DK.CHI.OTHER_CHEM.PROC_HEAT.ELEC.ELEC</t>
  </si>
  <si>
    <t>UED.ktoe.DK.CHI.OTHER_CHEM.PROC_COOL.THERM.NG_BIOGAS</t>
  </si>
  <si>
    <t>UED.ktoe.DK.CHI.OTHER_CHEM.PROC_COOL_STEAM.TOTAL.TOTAL</t>
  </si>
  <si>
    <t>UED.ktoe.DK.CHI.OTHER_CHEM.PROC_COOL_STEAM.STEAM.SOLIDS</t>
  </si>
  <si>
    <t>UED.ktoe.DK.CHI.OTHER_CHEM.PROC_COOL_STEAM.STEAM.RFG</t>
  </si>
  <si>
    <t>UED.ktoe.DK.CHI.OTHER_CHEM.PROC_COOL_STEAM.STEAM.LPG</t>
  </si>
  <si>
    <t>UED.ktoe.DK.CHI.OTHER_CHEM.PROC_COOL_STEAM.STEAM.DIESEL_LIQBIO</t>
  </si>
  <si>
    <t>UED.ktoe.DK.CHI.OTHER_CHEM.PROC_COOL_STEAM.STEAM.RFO</t>
  </si>
  <si>
    <t>UED.ktoe.DK.CHI.OTHER_CHEM.PROC_COOL_STEAM.STEAM.OTHER</t>
  </si>
  <si>
    <t>UED.ktoe.DK.CHI.OTHER_CHEM.PROC_COOL_STEAM.STEAM.NG_BIOGAS</t>
  </si>
  <si>
    <t>UED.ktoe.DK.CHI.OTHER_CHEM.PROC_COOL_STEAM.STEAM.DERIVED</t>
  </si>
  <si>
    <t>UED.ktoe.DK.CHI.OTHER_CHEM.PROC_COOL_STEAM.STEAM.BIOMASS_WASTE</t>
  </si>
  <si>
    <t>UED.ktoe.DK.CHI.OTHER_CHEM.PROC_COOL_STEAM.STEAM.STEAM_DISTR</t>
  </si>
  <si>
    <t>UED.ktoe.DK.CHI.OTHER_CHEM.PROC_COOL.ELEC.ELEC</t>
  </si>
  <si>
    <t>UED.ktoe.DK.CHI.OTHER_CHEM.GENERIC.MECH.ELEC</t>
  </si>
  <si>
    <t>UED.ktoe.DK.CHI.PHARM.TOTAL.TOTAL.TOTAL</t>
  </si>
  <si>
    <t>UED.ktoe.DK.CHI.PHARM.LIGHT.GENERIC.ELEC</t>
  </si>
  <si>
    <t>UED.ktoe.DK.CHI.PHARM.AIRCOMP.GENERIC.ELEC</t>
  </si>
  <si>
    <t>UED.ktoe.DK.CHI.PHARM.MOTOR.GENERIC.ELEC</t>
  </si>
  <si>
    <t>UED.ktoe.DK.CHI.PHARM.FANS.GENERIC.ELEC</t>
  </si>
  <si>
    <t>UED.ktoe.DK.CHI.PHARM.LOW_ENTH.TOTAL.TOTAL</t>
  </si>
  <si>
    <t>UED.ktoe.DK.CHI.PHARM.LOW_ENTH.THERM.DIESEL_LIQBIO</t>
  </si>
  <si>
    <t>UED.ktoe.DK.CHI.PHARM.LOW_ENTH.THERM.NG_BIOGAS</t>
  </si>
  <si>
    <t>UED.ktoe.DK.CHI.PHARM.LOW_ENTH.THERM.SOLAR_GEO</t>
  </si>
  <si>
    <t>UED.ktoe.DK.CHI.PHARM.LOW_ENTH.HP.AMBIENT</t>
  </si>
  <si>
    <t>UED.ktoe.DK.CHI.PHARM.LOW_ENTH.THERM.ELEC</t>
  </si>
  <si>
    <t>UED.ktoe.DK.CHI.PHARM.PROCESSING_STEAM.TOTAL.TOTAL</t>
  </si>
  <si>
    <t>UED.ktoe.DK.CHI.PHARM.PROCESSING_STEAM.STEAM.SOLIDS</t>
  </si>
  <si>
    <t>UED.ktoe.DK.CHI.PHARM.PROCESSING_STEAM.STEAM.RFG</t>
  </si>
  <si>
    <t>UED.ktoe.DK.CHI.PHARM.PROCESSING_STEAM.STEAM.LPG</t>
  </si>
  <si>
    <t>UED.ktoe.DK.CHI.PHARM.PROCESSING_STEAM.STEAM.DIESEL_LIQBIO</t>
  </si>
  <si>
    <t>UED.ktoe.DK.CHI.PHARM.PROCESSING_STEAM.STEAM.RFO</t>
  </si>
  <si>
    <t>UED.ktoe.DK.CHI.PHARM.PROCESSING_STEAM.STEAM.OTHER</t>
  </si>
  <si>
    <t>UED.ktoe.DK.CHI.PHARM.PROCESSING_STEAM.STEAM.NG_BIOGAS</t>
  </si>
  <si>
    <t>UED.ktoe.DK.CHI.PHARM.PROCESSING_STEAM.STEAM.DERIVED</t>
  </si>
  <si>
    <t>UED.ktoe.DK.CHI.PHARM.PROCESSING_STEAM.STEAM.BIOMASS_WASTE</t>
  </si>
  <si>
    <t>UED.ktoe.DK.CHI.PHARM.PROCESSING_STEAM.STEAM.STEAM_DISTR</t>
  </si>
  <si>
    <t>UED.ktoe.DK.CHI.PHARM.PROCESSING.MICROW.ELEC</t>
  </si>
  <si>
    <t>UED.ktoe.DK.CHI.PHARM.PROC_HEAT.TOTAL.TOTAL</t>
  </si>
  <si>
    <t>UED.ktoe.DK.CHI.PHARM.PROC_HEAT.THERM.TOTAL</t>
  </si>
  <si>
    <t>UED.ktoe.DK.CHI.PHARM.PROC_HEAT.THERM.SOLIDS</t>
  </si>
  <si>
    <t>UED.ktoe.DK.CHI.PHARM.PROC_HEAT.THERM.LPG</t>
  </si>
  <si>
    <t>UED.ktoe.DK.CHI.PHARM.PROC_HEAT.THERM.DIESEL_LIQBIO</t>
  </si>
  <si>
    <t>UED.ktoe.DK.CHI.PHARM.PROC_HEAT.THERM.RFO</t>
  </si>
  <si>
    <t>UED.ktoe.DK.CHI.PHARM.PROC_HEAT.THERM.NG_BIOGAS</t>
  </si>
  <si>
    <t>UED.ktoe.DK.CHI.PHARM.PROC_HEAT.ELEC.ELEC</t>
  </si>
  <si>
    <t>UED.ktoe.DK.CHI.PHARM.PROC_COOL.THERM.NG_BIOGAS</t>
  </si>
  <si>
    <t>UED.ktoe.DK.CHI.PHARM.PROC_COOL_STEAM.TOTAL.TOTAL</t>
  </si>
  <si>
    <t>UED.ktoe.DK.CHI.PHARM.PROC_COOL_STEAM.STEAM.SOLIDS</t>
  </si>
  <si>
    <t>UED.ktoe.DK.CHI.PHARM.PROC_COOL_STEAM.STEAM.RFG</t>
  </si>
  <si>
    <t>UED.ktoe.DK.CHI.PHARM.PROC_COOL_STEAM.STEAM.LPG</t>
  </si>
  <si>
    <t>UED.ktoe.DK.CHI.PHARM.PROC_COOL_STEAM.STEAM.DIESEL_LIQBIO</t>
  </si>
  <si>
    <t>UED.ktoe.DK.CHI.PHARM.PROC_COOL_STEAM.STEAM.RFO</t>
  </si>
  <si>
    <t>UED.ktoe.DK.CHI.PHARM.PROC_COOL_STEAM.STEAM.OTHER</t>
  </si>
  <si>
    <t>UED.ktoe.DK.CHI.PHARM.PROC_COOL_STEAM.STEAM.NG_BIOGAS</t>
  </si>
  <si>
    <t>UED.ktoe.DK.CHI.PHARM.PROC_COOL_STEAM.STEAM.DERIVED</t>
  </si>
  <si>
    <t>UED.ktoe.DK.CHI.PHARM.PROC_COOL_STEAM.STEAM.BIOMASS_WASTE</t>
  </si>
  <si>
    <t>UED.ktoe.DK.CHI.PHARM.PROC_COOL_STEAM.STEAM.STEAM_DISTR</t>
  </si>
  <si>
    <t>UED.ktoe.DK.CHI.PHARM.PROC_COOL.ELEC.ELEC</t>
  </si>
  <si>
    <t>UED.ktoe.DK.CHI.PHARM.GENERIC.MECH.ELEC</t>
  </si>
  <si>
    <t>Basic chemicals (energy consumption)</t>
  </si>
  <si>
    <t>FUEL_EMI.ktCO2.DK.CHI.BASIC_CHEM.LIGHT.GENERIC.ELEC</t>
  </si>
  <si>
    <t>FUEL_EMI.ktCO2.DK.CHI.BASIC_CHEM.AIRCOMP.GENERIC.ELEC</t>
  </si>
  <si>
    <t>FUEL_EMI.ktCO2.DK.CHI.BASIC_CHEM.MOTOR.GENERIC.ELEC</t>
  </si>
  <si>
    <t>FUEL_EMI.ktCO2.DK.CHI.BASIC_CHEM.FANS.GENERIC.ELEC</t>
  </si>
  <si>
    <t>FUEL_EMI.ktCO2.DK.CHI.BASIC_CHEM.LOW_ENTH.TOTAL.TOTAL</t>
  </si>
  <si>
    <t>FUEL_EMI.ktCO2.DK.CHI.BASIC_CHEM.LOW_ENTH.THERM.DIESEL_LIQBIO</t>
  </si>
  <si>
    <t>FUEL_EMI.ktCO2.DK.CHI.BASIC_CHEM.LOW_ENTH.THERM.NG_BIOGAS</t>
  </si>
  <si>
    <t>FUEL_EMI.ktCO2.DK.CHI.BASIC_CHEM.LOW_ENTH.THERM.SOLAR_GEO</t>
  </si>
  <si>
    <t>FUEL_EMI.ktCO2.DK.CHI.BASIC_CHEM.LOW_ENTH.HP.AMBIENT</t>
  </si>
  <si>
    <t>FUEL_EMI.ktCO2.DK.CHI.BASIC_CHEM.LOW_ENTH.THERM.ELEC</t>
  </si>
  <si>
    <t>FUEL_EMI.ktCO2.DK.CHI.BASIC_CHEM.PROCESSING.TOTAL.TOTAL</t>
  </si>
  <si>
    <t>FUEL_EMI.ktCO2.DK.CHI.BASIC_CHEM.PROCESSING.STEAM.SOLIDS</t>
  </si>
  <si>
    <t>FUEL_EMI.ktCO2.DK.CHI.BASIC_CHEM.PROCESSING.STEAM.RFG</t>
  </si>
  <si>
    <t>FUEL_EMI.ktCO2.DK.CHI.BASIC_CHEM.PROCESSING.STEAM.LPG</t>
  </si>
  <si>
    <t>FUEL_EMI.ktCO2.DK.CHI.BASIC_CHEM.PROCESSING.STEAM.DIESEL_LIQBIO</t>
  </si>
  <si>
    <t>FUEL_EMI.ktCO2.DK.CHI.BASIC_CHEM.PROCESSING.STEAM.RFO</t>
  </si>
  <si>
    <t>FUEL_EMI.ktCO2.DK.CHI.BASIC_CHEM.PROCESSING.STEAM.OTHER</t>
  </si>
  <si>
    <t>FUEL_EMI.ktCO2.DK.CHI.BASIC_CHEM.PROCESSING.STEAM.NG_BIOGAS</t>
  </si>
  <si>
    <t>FUEL_EMI.ktCO2.DK.CHI.BASIC_CHEM.PROCESSING.STEAM.DERIVED</t>
  </si>
  <si>
    <t>FUEL_EMI.ktCO2.DK.CHI.BASIC_CHEM.PROCESSING.STEAM.BIOMASS_WASTE</t>
  </si>
  <si>
    <t>FUEL_EMI.ktCO2.DK.CHI.BASIC_CHEM.PROCESSING.STEAM.STEAM_DISTR</t>
  </si>
  <si>
    <t>FUEL_EMI.ktCO2.DK.CHI.BASIC_CHEM.PROC_HEAT.TOTAL.TOTAL</t>
  </si>
  <si>
    <t>FUEL_EMI.ktCO2.DK.CHI.BASIC_CHEM.PROC_HEAT.THERM.TOTAL</t>
  </si>
  <si>
    <t>FUEL_EMI.ktCO2.DK.CHI.BASIC_CHEM.PROC_HEAT.THERM.SOLIDS</t>
  </si>
  <si>
    <t>FUEL_EMI.ktCO2.DK.CHI.BASIC_CHEM.PROC_HEAT.THERM.LPG</t>
  </si>
  <si>
    <t>FUEL_EMI.ktCO2.DK.CHI.BASIC_CHEM.PROC_HEAT.THERM.DIESEL_LIQBIO</t>
  </si>
  <si>
    <t>FUEL_EMI.ktCO2.DK.CHI.BASIC_CHEM.PROC_HEAT.THERM.RFO</t>
  </si>
  <si>
    <t>FUEL_EMI.ktCO2.DK.CHI.BASIC_CHEM.PROC_HEAT.THERM.NG_BIOGAS</t>
  </si>
  <si>
    <t>FUEL_EMI.ktCO2.DK.CHI.BASIC_CHEM.PROC_HEAT.ELEC.ELEC</t>
  </si>
  <si>
    <t>FUEL_EMI.ktCO2.DK.CHI.BASIC_CHEM.PROC_COOL.THERM.NG_BIOGAS</t>
  </si>
  <si>
    <t>FUEL_EMI.ktCO2.DK.CHI.BASIC_CHEM.PROC_COOL_STEAM.TOTAL.TOTAL</t>
  </si>
  <si>
    <t>FUEL_EMI.ktCO2.DK.CHI.BASIC_CHEM.PROC_COOL_STEAM.STEAM.SOLIDS</t>
  </si>
  <si>
    <t>FUEL_EMI.ktCO2.DK.CHI.BASIC_CHEM.PROC_COOL_STEAM.STEAM.RFG</t>
  </si>
  <si>
    <t>FUEL_EMI.ktCO2.DK.CHI.BASIC_CHEM.PROC_COOL_STEAM.STEAM.LPG</t>
  </si>
  <si>
    <t>FUEL_EMI.ktCO2.DK.CHI.BASIC_CHEM.PROC_COOL_STEAM.STEAM.DIESEL_LIQBIO</t>
  </si>
  <si>
    <t>FUEL_EMI.ktCO2.DK.CHI.BASIC_CHEM.PROC_COOL_STEAM.STEAM.RFO</t>
  </si>
  <si>
    <t>FUEL_EMI.ktCO2.DK.CHI.BASIC_CHEM.PROC_COOL_STEAM.STEAM.OTHER</t>
  </si>
  <si>
    <t>FUEL_EMI.ktCO2.DK.CHI.BASIC_CHEM.PROC_COOL_STEAM.STEAM.NG_BIOGAS</t>
  </si>
  <si>
    <t>FUEL_EMI.ktCO2.DK.CHI.BASIC_CHEM.PROC_COOL_STEAM.STEAM.DERIVED</t>
  </si>
  <si>
    <t>FUEL_EMI.ktCO2.DK.CHI.BASIC_CHEM.PROC_COOL_STEAM.STEAM.BIOMASS_WASTE</t>
  </si>
  <si>
    <t>FUEL_EMI.ktCO2.DK.CHI.BASIC_CHEM.PROC_COOL_STEAM.STEAM.STEAM_DISTR</t>
  </si>
  <si>
    <t>FUEL_EMI.ktCO2.DK.CHI.BASIC_CHEM.PROC_COOL.ELEC.ELEC</t>
  </si>
  <si>
    <t>FUEL_EMI.ktCO2.DK.CHI.BASIC_CHEM.GENERIC.MECH.ELEC</t>
  </si>
  <si>
    <t>PROCESS_EMI.ktCO2.DK.CHI.BASIC_CHEM</t>
  </si>
  <si>
    <t>FUEL_EMI.ktCO2.DK.CHI.OTHER_CHEM.LIGHT.GENERIC.ELEC</t>
  </si>
  <si>
    <t>FUEL_EMI.ktCO2.DK.CHI.OTHER_CHEM.AIRCOMP.GENERIC.ELEC</t>
  </si>
  <si>
    <t>FUEL_EMI.ktCO2.DK.CHI.OTHER_CHEM.MOTOR.GENERIC.ELEC</t>
  </si>
  <si>
    <t>FUEL_EMI.ktCO2.DK.CHI.OTHER_CHEM.FANS.GENERIC.ELEC</t>
  </si>
  <si>
    <t>FUEL_EMI.ktCO2.DK.CHI.OTHER_CHEM.LOW_ENTH.TOTAL.TOTAL</t>
  </si>
  <si>
    <t>FUEL_EMI.ktCO2.DK.CHI.OTHER_CHEM.LOW_ENTH.THERM.DIESEL_LIQBIO</t>
  </si>
  <si>
    <t>FUEL_EMI.ktCO2.DK.CHI.OTHER_CHEM.LOW_ENTH.THERM.NG_BIOGAS</t>
  </si>
  <si>
    <t>FUEL_EMI.ktCO2.DK.CHI.OTHER_CHEM.LOW_ENTH.THERM.SOLAR_GEO</t>
  </si>
  <si>
    <t>FUEL_EMI.ktCO2.DK.CHI.OTHER_CHEM.LOW_ENTH.HP.AMBIENT</t>
  </si>
  <si>
    <t>FUEL_EMI.ktCO2.DK.CHI.OTHER_CHEM.LOW_ENTH.THERM.ELEC</t>
  </si>
  <si>
    <t>FUEL_EMI.ktCO2.DK.CHI.OTHER_CHEM.PROCESSING_STEAM.TOTAL.TOTAL</t>
  </si>
  <si>
    <t>FUEL_EMI.ktCO2.DK.CHI.OTHER_CHEM.PROCESSING_STEAM.STEAM.SOLIDS</t>
  </si>
  <si>
    <t>FUEL_EMI.ktCO2.DK.CHI.OTHER_CHEM.PROCESSING_STEAM.STEAM.RFG</t>
  </si>
  <si>
    <t>FUEL_EMI.ktCO2.DK.CHI.OTHER_CHEM.PROCESSING_STEAM.STEAM.LPG</t>
  </si>
  <si>
    <t>FUEL_EMI.ktCO2.DK.CHI.OTHER_CHEM.PROCESSING_STEAM.STEAM.DIESEL_LIQBIO</t>
  </si>
  <si>
    <t>FUEL_EMI.ktCO2.DK.CHI.OTHER_CHEM.PROCESSING_STEAM.STEAM.RFO</t>
  </si>
  <si>
    <t>FUEL_EMI.ktCO2.DK.CHI.OTHER_CHEM.PROCESSING_STEAM.STEAM.OTHER</t>
  </si>
  <si>
    <t>FUEL_EMI.ktCO2.DK.CHI.OTHER_CHEM.PROCESSING_STEAM.STEAM.NG_BIOGAS</t>
  </si>
  <si>
    <t>FUEL_EMI.ktCO2.DK.CHI.OTHER_CHEM.PROCESSING_STEAM.STEAM.DERIVED</t>
  </si>
  <si>
    <t>FUEL_EMI.ktCO2.DK.CHI.OTHER_CHEM.PROCESSING_STEAM.STEAM.BIOMASS_WASTE</t>
  </si>
  <si>
    <t>FUEL_EMI.ktCO2.DK.CHI.OTHER_CHEM.PROCESSING_STEAM.STEAM.STEAM_DISTR</t>
  </si>
  <si>
    <t>FUEL_EMI.ktCO2.DK.CHI.OTHER_CHEM.PROCESSING.MICROW.ELEC</t>
  </si>
  <si>
    <t>FUEL_EMI.ktCO2.DK.CHI.OTHER_CHEM.PROC_HEAT.TOTAL.TOTAL</t>
  </si>
  <si>
    <t>FUEL_EMI.ktCO2.DK.CHI.OTHER_CHEM.PROC_HEAT.THERM.TOTAL</t>
  </si>
  <si>
    <t>FUEL_EMI.ktCO2.DK.CHI.OTHER_CHEM.PROC_HEAT.THERM.SOLIDS</t>
  </si>
  <si>
    <t>FUEL_EMI.ktCO2.DK.CHI.OTHER_CHEM.PROC_HEAT.THERM.LPG</t>
  </si>
  <si>
    <t>FUEL_EMI.ktCO2.DK.CHI.OTHER_CHEM.PROC_HEAT.THERM.DIESEL_LIQBIO</t>
  </si>
  <si>
    <t>FUEL_EMI.ktCO2.DK.CHI.OTHER_CHEM.PROC_HEAT.THERM.RFO</t>
  </si>
  <si>
    <t>FUEL_EMI.ktCO2.DK.CHI.OTHER_CHEM.PROC_HEAT.THERM.NG_BIOGAS</t>
  </si>
  <si>
    <t>FUEL_EMI.ktCO2.DK.CHI.OTHER_CHEM.PROC_HEAT.ELEC.ELEC</t>
  </si>
  <si>
    <t>FUEL_EMI.ktCO2.DK.CHI.OTHER_CHEM.PROC_COOL.THERM.NG_BIOGAS</t>
  </si>
  <si>
    <t>FUEL_EMI.ktCO2.DK.CHI.OTHER_CHEM.PROC_COOL_STEAM.TOTAL.TOTAL</t>
  </si>
  <si>
    <t>FUEL_EMI.ktCO2.DK.CHI.OTHER_CHEM.PROC_COOL_STEAM.STEAM.SOLIDS</t>
  </si>
  <si>
    <t>FUEL_EMI.ktCO2.DK.CHI.OTHER_CHEM.PROC_COOL_STEAM.STEAM.RFG</t>
  </si>
  <si>
    <t>FUEL_EMI.ktCO2.DK.CHI.OTHER_CHEM.PROC_COOL_STEAM.STEAM.LPG</t>
  </si>
  <si>
    <t>FUEL_EMI.ktCO2.DK.CHI.OTHER_CHEM.PROC_COOL_STEAM.STEAM.DIESEL_LIQBIO</t>
  </si>
  <si>
    <t>FUEL_EMI.ktCO2.DK.CHI.OTHER_CHEM.PROC_COOL_STEAM.STEAM.RFO</t>
  </si>
  <si>
    <t>FUEL_EMI.ktCO2.DK.CHI.OTHER_CHEM.PROC_COOL_STEAM.STEAM.OTHER</t>
  </si>
  <si>
    <t>FUEL_EMI.ktCO2.DK.CHI.OTHER_CHEM.PROC_COOL_STEAM.STEAM.NG_BIOGAS</t>
  </si>
  <si>
    <t>FUEL_EMI.ktCO2.DK.CHI.OTHER_CHEM.PROC_COOL_STEAM.STEAM.DERIVED</t>
  </si>
  <si>
    <t>FUEL_EMI.ktCO2.DK.CHI.OTHER_CHEM.PROC_COOL_STEAM.STEAM.BIOMASS_WASTE</t>
  </si>
  <si>
    <t>FUEL_EMI.ktCO2.DK.CHI.OTHER_CHEM.PROC_COOL_STEAM.STEAM.STEAM_DISTR</t>
  </si>
  <si>
    <t>FUEL_EMI.ktCO2.DK.CHI.OTHER_CHEM.PROC_COOL.ELEC.ELEC</t>
  </si>
  <si>
    <t>FUEL_EMI.ktCO2.DK.CHI.OTHER_CHEM.GENERIC.MECH.ELEC</t>
  </si>
  <si>
    <t>PROCESS_EMI.ktCO2.DK.CHI.OTHER_CHEM</t>
  </si>
  <si>
    <t>FUEL_EMI.ktCO2.DK.CHI.PHARM.TOTAL.TOTAL.TOTAL</t>
  </si>
  <si>
    <t>FUEL_EMI.ktCO2.DK.CHI.PHARM.LIGHT.GENERIC.ELEC</t>
  </si>
  <si>
    <t>FUEL_EMI.ktCO2.DK.CHI.PHARM.AIRCOMP.GENERIC.ELEC</t>
  </si>
  <si>
    <t>FUEL_EMI.ktCO2.DK.CHI.PHARM.MOTOR.GENERIC.ELEC</t>
  </si>
  <si>
    <t>FUEL_EMI.ktCO2.DK.CHI.PHARM.FANS.GENERIC.ELEC</t>
  </si>
  <si>
    <t>FUEL_EMI.ktCO2.DK.CHI.PHARM.LOW_ENTH.TOTAL.TOTAL</t>
  </si>
  <si>
    <t>FUEL_EMI.ktCO2.DK.CHI.PHARM.LOW_ENTH.THERM.DIESEL_LIQBIO</t>
  </si>
  <si>
    <t>FUEL_EMI.ktCO2.DK.CHI.PHARM.LOW_ENTH.THERM.NG_BIOGAS</t>
  </si>
  <si>
    <t>FUEL_EMI.ktCO2.DK.CHI.PHARM.LOW_ENTH.THERM.SOLAR_GEO</t>
  </si>
  <si>
    <t>FUEL_EMI.ktCO2.DK.CHI.PHARM.LOW_ENTH.HP.AMBIENT</t>
  </si>
  <si>
    <t>FUEL_EMI.ktCO2.DK.CHI.PHARM.LOW_ENTH.THERM.ELEC</t>
  </si>
  <si>
    <t>FUEL_EMI.ktCO2.DK.CHI.PHARM.PROCESSING_STEAM.TOTAL.TOTAL</t>
  </si>
  <si>
    <t>FUEL_EMI.ktCO2.DK.CHI.PHARM.PROCESSING_STEAM.STEAM.SOLIDS</t>
  </si>
  <si>
    <t>FUEL_EMI.ktCO2.DK.CHI.PHARM.PROCESSING_STEAM.STEAM.RFG</t>
  </si>
  <si>
    <t>FUEL_EMI.ktCO2.DK.CHI.PHARM.PROCESSING_STEAM.STEAM.LPG</t>
  </si>
  <si>
    <t>FUEL_EMI.ktCO2.DK.CHI.PHARM.PROCESSING_STEAM.STEAM.DIESEL_LIQBIO</t>
  </si>
  <si>
    <t>FUEL_EMI.ktCO2.DK.CHI.PHARM.PROCESSING_STEAM.STEAM.RFO</t>
  </si>
  <si>
    <t>FUEL_EMI.ktCO2.DK.CHI.PHARM.PROCESSING_STEAM.STEAM.OTHER</t>
  </si>
  <si>
    <t>FUEL_EMI.ktCO2.DK.CHI.PHARM.PROCESSING_STEAM.STEAM.NG_BIOGAS</t>
  </si>
  <si>
    <t>FUEL_EMI.ktCO2.DK.CHI.PHARM.PROCESSING_STEAM.STEAM.DERIVED</t>
  </si>
  <si>
    <t>FUEL_EMI.ktCO2.DK.CHI.PHARM.PROCESSING_STEAM.STEAM.BIOMASS_WASTE</t>
  </si>
  <si>
    <t>FUEL_EMI.ktCO2.DK.CHI.PHARM.PROCESSING_STEAM.STEAM.STEAM_DISTR</t>
  </si>
  <si>
    <t>FUEL_EMI.ktCO2.DK.CHI.PHARM.PROCESSING.MICROW.ELEC</t>
  </si>
  <si>
    <t>FUEL_EMI.ktCO2.DK.CHI.PHARM.PROC_HEAT.TOTAL.TOTAL</t>
  </si>
  <si>
    <t>FUEL_EMI.ktCO2.DK.CHI.PHARM.PROC_HEAT.THERM.TOTAL</t>
  </si>
  <si>
    <t>FUEL_EMI.ktCO2.DK.CHI.PHARM.PROC_HEAT.THERM.SOLIDS</t>
  </si>
  <si>
    <t>FUEL_EMI.ktCO2.DK.CHI.PHARM.PROC_HEAT.THERM.LPG</t>
  </si>
  <si>
    <t>FUEL_EMI.ktCO2.DK.CHI.PHARM.PROC_HEAT.THERM.DIESEL_LIQBIO</t>
  </si>
  <si>
    <t>FUEL_EMI.ktCO2.DK.CHI.PHARM.PROC_HEAT.THERM.RFO</t>
  </si>
  <si>
    <t>FUEL_EMI.ktCO2.DK.CHI.PHARM.PROC_HEAT.THERM.NG_BIOGAS</t>
  </si>
  <si>
    <t>FUEL_EMI.ktCO2.DK.CHI.PHARM.PROC_HEAT.ELEC.ELEC</t>
  </si>
  <si>
    <t>FUEL_EMI.ktCO2.DK.CHI.PHARM.PROC_COOL.THERM.NG_BIOGAS</t>
  </si>
  <si>
    <t>FUEL_EMI.ktCO2.DK.CHI.PHARM.PROC_COOL_STEAM.TOTAL.TOTAL</t>
  </si>
  <si>
    <t>FUEL_EMI.ktCO2.DK.CHI.PHARM.PROC_COOL_STEAM.STEAM.SOLIDS</t>
  </si>
  <si>
    <t>FUEL_EMI.ktCO2.DK.CHI.PHARM.PROC_COOL_STEAM.STEAM.RFG</t>
  </si>
  <si>
    <t>FUEL_EMI.ktCO2.DK.CHI.PHARM.PROC_COOL_STEAM.STEAM.LPG</t>
  </si>
  <si>
    <t>FUEL_EMI.ktCO2.DK.CHI.PHARM.PROC_COOL_STEAM.STEAM.DIESEL_LIQBIO</t>
  </si>
  <si>
    <t>FUEL_EMI.ktCO2.DK.CHI.PHARM.PROC_COOL_STEAM.STEAM.RFO</t>
  </si>
  <si>
    <t>FUEL_EMI.ktCO2.DK.CHI.PHARM.PROC_COOL_STEAM.STEAM.OTHER</t>
  </si>
  <si>
    <t>FUEL_EMI.ktCO2.DK.CHI.PHARM.PROC_COOL_STEAM.STEAM.NG_BIOGAS</t>
  </si>
  <si>
    <t>FUEL_EMI.ktCO2.DK.CHI.PHARM.PROC_COOL_STEAM.STEAM.DERIVED</t>
  </si>
  <si>
    <t>FUEL_EMI.ktCO2.DK.CHI.PHARM.PROC_COOL_STEAM.STEAM.BIOMASS_WASTE</t>
  </si>
  <si>
    <t>FUEL_EMI.ktCO2.DK.CHI.PHARM.PROC_COOL_STEAM.STEAM.STEAM_DISTR</t>
  </si>
  <si>
    <t>FUEL_EMI.ktCO2.DK.CHI.PHARM.PROC_COOL.ELEC.ELEC</t>
  </si>
  <si>
    <t>FUEL_EMI.ktCO2.DK.CHI.PHARM.GENERIC.MECH.ELEC</t>
  </si>
  <si>
    <t>Basic chemicals (over energy consumption, without process emissions)</t>
  </si>
  <si>
    <t>Other chemicals (without process emissions)</t>
  </si>
  <si>
    <t>VA.Meuro2023.DK.NMM.CEM</t>
  </si>
  <si>
    <t>VA.Meuro2023.DK.NMM.CER</t>
  </si>
  <si>
    <t>VA.Meuro2023.DK.NMM.GLASS</t>
  </si>
  <si>
    <t>Cement (kt)</t>
  </si>
  <si>
    <t>OUTPUT.kt.DK.NMM.CEM</t>
  </si>
  <si>
    <t>Ceramics &amp; other NMM (kt bricks eq.)</t>
  </si>
  <si>
    <t>OUTPUT.kt.DK.NMM.CER</t>
  </si>
  <si>
    <t>Glass production  (kt)</t>
  </si>
  <si>
    <t>OUTPUT.kt.DK.NMM.GLASS</t>
  </si>
  <si>
    <t>CAP.kt.DK.NMM.CEM</t>
  </si>
  <si>
    <t>CAP.kt.DK.NMM.CER</t>
  </si>
  <si>
    <t>CAP.kt.DK.NMM.GLASS</t>
  </si>
  <si>
    <t>NEWCAP.kt.DK.NMM.CEM</t>
  </si>
  <si>
    <t>NEWCAP.kt.DK.NMM.CER</t>
  </si>
  <si>
    <t>NEWCAP.kt.DK.NMM.GLASS</t>
  </si>
  <si>
    <t>FEC.ktoe.DK.NMM.TOTAL.TOTAL.TOTAL.TOTAL</t>
  </si>
  <si>
    <t>FEC.ktoe.DK.NMM.TOTAL.TOTAL.TOTAL.SOLIDS</t>
  </si>
  <si>
    <t>FEC.ktoe.DK.NMM.TOTAL.TOTAL.TOTAL.RFG</t>
  </si>
  <si>
    <t>FEC.ktoe.DK.NMM.TOTAL.TOTAL.TOTAL.LPG</t>
  </si>
  <si>
    <t>FEC.ktoe.DK.NMM.TOTAL.TOTAL.TOTAL.DIESEL</t>
  </si>
  <si>
    <t>FEC.ktoe.DK.NMM.TOTAL.TOTAL.TOTAL.RFO</t>
  </si>
  <si>
    <t>FEC.ktoe.DK.NMM.TOTAL.TOTAL.TOTAL.OTHER</t>
  </si>
  <si>
    <t>FEC.ktoe.DK.NMM.TOTAL.TOTAL.TOTAL.NG</t>
  </si>
  <si>
    <t>FEC.ktoe.DK.NMM.TOTAL.TOTAL.TOTAL.DERIVED</t>
  </si>
  <si>
    <t>FEC.ktoe.DK.NMM.TOTAL.TOTAL.TOTAL.BIOMASS_WASTE</t>
  </si>
  <si>
    <t>FEC.ktoe.DK.NMM.TOTAL.TOTAL.TOTAL.BIOGAS</t>
  </si>
  <si>
    <t>FEC.ktoe.DK.NMM.TOTAL.TOTAL.TOTAL.LIQBIO</t>
  </si>
  <si>
    <t>FEC.ktoe.DK.NMM.TOTAL.TOTAL.TOTAL.SOLAR</t>
  </si>
  <si>
    <t>FEC.ktoe.DK.NMM.TOTAL.TOTAL.TOTAL.GEO</t>
  </si>
  <si>
    <t>FEC.ktoe.DK.NMM.TOTAL.TOTAL.TOTAL.AMBIENT</t>
  </si>
  <si>
    <t>FEC.ktoe.DK.NMM.TOTAL.TOTAL.TOTAL.STEAM_DISTR</t>
  </si>
  <si>
    <t>FEC.ktoe.DK.NMM.TOTAL.TOTAL.TOTAL.ELEC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</si>
  <si>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</si>
  <si>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</si>
  <si>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</si>
  <si>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FEC.ktoe.DK.NMM.CEM.TOTAL.TOTAL.TOTAL</t>
  </si>
  <si>
    <t>FEC.ktoe.DK.NMM.CEM.LIGHT.GENERIC.ELEC</t>
  </si>
  <si>
    <t>FEC.ktoe.DK.NMM.CEM.AIRCOMP.GENERIC.ELEC</t>
  </si>
  <si>
    <t>FEC.ktoe.DK.NMM.CEM.MOTOR.GENERIC.ELEC</t>
  </si>
  <si>
    <t>FEC.ktoe.DK.NMM.CEM.FANS.GENERIC.ELEC</t>
  </si>
  <si>
    <t>FEC.ktoe.DK.NMM.CEM.LOW_ENTH.TOTAL.TOTAL</t>
  </si>
  <si>
    <t>FEC.ktoe.DK.NMM.CEM.LOW_ENTH.THERM.DIESEL_LIQBIO</t>
  </si>
  <si>
    <t>FEC.ktoe.DK.NMM.CEM.LOW_ENTH.THERM.NG_BIOGAS</t>
  </si>
  <si>
    <t>FEC.ktoe.DK.NMM.CEM.LOW_ENTH.THERM.SOLAR_GEO</t>
  </si>
  <si>
    <t>FEC.ktoe.DK.NMM.CEM.LOW_ENTH.HP.AMBIENT</t>
  </si>
  <si>
    <t>FEC.ktoe.DK.NMM.CEM.LOW_ENTH.THERM.ELEC</t>
  </si>
  <si>
    <t>Cement: Grinding, milling of raw material</t>
  </si>
  <si>
    <t>FEC.ktoe.DK.NMM.CEM.GRINDING_RAW.MECH.ELEC</t>
  </si>
  <si>
    <t>Cement: Pre-heating and pre-calcination</t>
  </si>
  <si>
    <t>FEC.ktoe.DK.NMM.CEM.PREHEAT.TOTAL.TOTAL</t>
  </si>
  <si>
    <t>FEC.ktoe.DK.NMM.CEM.PREHEAT.THERM.SOLIDS</t>
  </si>
  <si>
    <t>FEC.ktoe.DK.NMM.CEM.PREHEAT.THERM.LPG</t>
  </si>
  <si>
    <t>FEC.ktoe.DK.NMM.CEM.PREHEAT.THERM.DIESEL_LIQBIO</t>
  </si>
  <si>
    <t>FEC.ktoe.DK.NMM.CEM.PREHEAT.THERM.RFO</t>
  </si>
  <si>
    <t>FEC.ktoe.DK.NMM.CEM.PREHEAT.THERM.OTHER</t>
  </si>
  <si>
    <t>FEC.ktoe.DK.NMM.CEM.PREHEAT.THERM.NG_BIOGAS</t>
  </si>
  <si>
    <t>FEC.ktoe.DK.NMM.CEM.PREHEAT.THERM.BIOMASS_WASTE</t>
  </si>
  <si>
    <t>Cement: Clinker production (kilns)</t>
  </si>
  <si>
    <t>FEC.ktoe.DK.NMM.CEM.KILN.TOTAL.TOTAL</t>
  </si>
  <si>
    <t>FEC.ktoe.DK.NMM.CEM.KILN.THERM.SOLIDS</t>
  </si>
  <si>
    <t>FEC.ktoe.DK.NMM.CEM.KILN.THERM.LPG</t>
  </si>
  <si>
    <t>FEC.ktoe.DK.NMM.CEM.KILN.THERM.DIESEL_LIQBIO</t>
  </si>
  <si>
    <t>FEC.ktoe.DK.NMM.CEM.KILN.THERM.RFO</t>
  </si>
  <si>
    <t>FEC.ktoe.DK.NMM.CEM.KILN.THERM.OTHER</t>
  </si>
  <si>
    <t>FEC.ktoe.DK.NMM.CEM.KILN.THERM.NG_BIOGAS</t>
  </si>
  <si>
    <t>FEC.ktoe.DK.NMM.CEM.KILN.THERM.BIOMASS_WASTE</t>
  </si>
  <si>
    <t>Cement: Grinding, packaging and precasting</t>
  </si>
  <si>
    <t>Cement: Grinding, packaging and precasting (electricity)</t>
  </si>
  <si>
    <t>FEC.ktoe.DK.NMM.CEM.PRECAST.MECH.ELEC</t>
  </si>
  <si>
    <t>Cement: Precasting - Steam</t>
  </si>
  <si>
    <t>FEC.ktoe.DK.NMM.CEM.PRECAST_STEAM.TOTAL.TOTAL</t>
  </si>
  <si>
    <t>FEC.ktoe.DK.NMM.CEM.PRECAST_STEAM.STEAM.SOLIDS</t>
  </si>
  <si>
    <t>FEC.ktoe.DK.NMM.CEM.PRECAST_STEAM.STEAM.RFG</t>
  </si>
  <si>
    <t>FEC.ktoe.DK.NMM.CEM.PRECAST_STEAM.STEAM.LPG</t>
  </si>
  <si>
    <t>FEC.ktoe.DK.NMM.CEM.PRECAST_STEAM.STEAM.DIESEL_LIQBIO</t>
  </si>
  <si>
    <t>FEC.ktoe.DK.NMM.CEM.PRECAST_STEAM.STEAM.RFO</t>
  </si>
  <si>
    <t>FEC.ktoe.DK.NMM.CEM.PRECAST_STEAM.STEAM.OTHER</t>
  </si>
  <si>
    <t>FEC.ktoe.DK.NMM.CEM.PRECAST_STEAM.STEAM.NG_BIOGAS</t>
  </si>
  <si>
    <t>FEC.ktoe.DK.NMM.CEM.PRECAST_STEAM.STEAM.DERIVED</t>
  </si>
  <si>
    <t>FEC.ktoe.DK.NMM.CEM.PRECAST_STEAM.STEAM.BIOMASS_WASTE</t>
  </si>
  <si>
    <t>FEC.ktoe.DK.NMM.CEM.PRECAST_STEAM.STEAM.STEAM_DISTR</t>
  </si>
  <si>
    <t>FEC.ktoe.DK.NMM.CER.TOTAL.TOTAL.TOTAL</t>
  </si>
  <si>
    <t>FEC.ktoe.DK.NMM.CER.LIGHT.GENERIC.ELEC</t>
  </si>
  <si>
    <t>FEC.ktoe.DK.NMM.CER.AIRCOMP.GENERIC.ELEC</t>
  </si>
  <si>
    <t>FEC.ktoe.DK.NMM.CER.MOTOR.GENERIC.ELEC</t>
  </si>
  <si>
    <t>FEC.ktoe.DK.NMM.CER.FANS.GENERIC.ELEC</t>
  </si>
  <si>
    <t>FEC.ktoe.DK.NMM.CER.LOW_ENTH.TOTAL.TOTAL</t>
  </si>
  <si>
    <t>FEC.ktoe.DK.NMM.CER.LOW_ENTH.THERM.DIESEL_LIQBIO</t>
  </si>
  <si>
    <t>FEC.ktoe.DK.NMM.CER.LOW_ENTH.THERM.NG_BIOGAS</t>
  </si>
  <si>
    <t>FEC.ktoe.DK.NMM.CER.LOW_ENTH.THERM.SOLAR_GEO</t>
  </si>
  <si>
    <t>FEC.ktoe.DK.NMM.CER.LOW_ENTH.HP.AMBIENT</t>
  </si>
  <si>
    <t>FEC.ktoe.DK.NMM.CER.LOW_ENTH.THERM.ELEC</t>
  </si>
  <si>
    <t>Ceramics: Mixing of raw material</t>
  </si>
  <si>
    <t>FEC.ktoe.DK.NMM.CER.MIXING.MECH.ELEC</t>
  </si>
  <si>
    <t>Ceramics: Drying and sintering of raw material</t>
  </si>
  <si>
    <t>Ceramics: Thermal drying and sintering</t>
  </si>
  <si>
    <t>FEC.ktoe.DK.NMM.CER.DRYING.TOTAL.TOTAL</t>
  </si>
  <si>
    <t>FEC.ktoe.DK.NMM.CER.DRYING.THERM.SOLIDS</t>
  </si>
  <si>
    <t>FEC.ktoe.DK.NMM.CER.DRYING.THERM.LPG</t>
  </si>
  <si>
    <t>FEC.ktoe.DK.NMM.CER.DRYING.THERM.DIESEL_LIQBIO</t>
  </si>
  <si>
    <t>FEC.ktoe.DK.NMM.CER.DRYING.THERM.RFO</t>
  </si>
  <si>
    <t>FEC.ktoe.DK.NMM.CER.DRYING.THERM.NG_BIOGAS</t>
  </si>
  <si>
    <t>Ceramics: Steam drying and sintering</t>
  </si>
  <si>
    <t>FEC.ktoe.DK.NMM.CER.DRYING_STEAM.TOTAL.TOTAL</t>
  </si>
  <si>
    <t>FEC.ktoe.DK.NMM.CER.DRYING_STEAM.STEAM.SOLIDS</t>
  </si>
  <si>
    <t>FEC.ktoe.DK.NMM.CER.DRYING_STEAM.STEAM.RFG</t>
  </si>
  <si>
    <t>FEC.ktoe.DK.NMM.CER.DRYING_STEAM.STEAM.LPG</t>
  </si>
  <si>
    <t>FEC.ktoe.DK.NMM.CER.DRYING_STEAM.STEAM.DIESEL_LIQBIO</t>
  </si>
  <si>
    <t>FEC.ktoe.DK.NMM.CER.DRYING_STEAM.STEAM.RFO</t>
  </si>
  <si>
    <t>FEC.ktoe.DK.NMM.CER.DRYING_STEAM.STEAM.OTHER</t>
  </si>
  <si>
    <t>FEC.ktoe.DK.NMM.CER.DRYING_STEAM.STEAM.NG_BIOGAS</t>
  </si>
  <si>
    <t>FEC.ktoe.DK.NMM.CER.DRYING_STEAM.STEAM.DERIVED</t>
  </si>
  <si>
    <t>FEC.ktoe.DK.NMM.CER.DRYING_STEAM.STEAM.BIOMASS_WASTE</t>
  </si>
  <si>
    <t>FEC.ktoe.DK.NMM.CER.DRYING_STEAM.STEAM.STEAM_DISTR</t>
  </si>
  <si>
    <t>Ceramics: Microwave drying and sintering</t>
  </si>
  <si>
    <t>FEC.ktoe.DK.NMM.CER.DRYING_MICROW.MICROW.ELEC</t>
  </si>
  <si>
    <t>Ceramics: Primary production process</t>
  </si>
  <si>
    <t>Ceramics: Thermal kiln</t>
  </si>
  <si>
    <t>FEC.ktoe.DK.NMM.CER.KILN_THERM.TOTAL.TOTAL</t>
  </si>
  <si>
    <t>FEC.ktoe.DK.NMM.CER.KILN_THERM.THERM.SOLIDS</t>
  </si>
  <si>
    <t>FEC.ktoe.DK.NMM.CER.KILN_THERM.THERM.LPG</t>
  </si>
  <si>
    <t>FEC.ktoe.DK.NMM.CER.KILN_THERM.THERM.DIESEL_LIQBIO</t>
  </si>
  <si>
    <t>FEC.ktoe.DK.NMM.CER.KILN_THERM.THERM.RFO</t>
  </si>
  <si>
    <t>FEC.ktoe.DK.NMM.CER.KILN_THERM.THERM.OTHER</t>
  </si>
  <si>
    <t>FEC.ktoe.DK.NMM.CER.KILN_THERM.THERM.NG_BIOGAS</t>
  </si>
  <si>
    <t>FEC.ktoe.DK.NMM.CER.KILN_THERM.THERM.BIOMASS_WASTE</t>
  </si>
  <si>
    <t>Ceramics: Electric kiln</t>
  </si>
  <si>
    <t>FEC.ktoe.DK.NMM.CER.KILN_ELEC.ELEC.ELEC</t>
  </si>
  <si>
    <t>Ceramics: Product finishing</t>
  </si>
  <si>
    <t>Ceramics: Thermal furnace</t>
  </si>
  <si>
    <t>FEC.ktoe.DK.NMM.CER.FINISHING.TOTAL.TOTAL</t>
  </si>
  <si>
    <t>FEC.ktoe.DK.NMM.CER.FINISHING.THERM.SOLIDS</t>
  </si>
  <si>
    <t>FEC.ktoe.DK.NMM.CER.FINISHING.THERM.LPG</t>
  </si>
  <si>
    <t>FEC.ktoe.DK.NMM.CER.FINISHING.THERM.DIESEL_LIQBIO</t>
  </si>
  <si>
    <t>FEC.ktoe.DK.NMM.CER.FINISHING.THERM.RFO</t>
  </si>
  <si>
    <t>FEC.ktoe.DK.NMM.CER.FINISHING.THERM.NG_BIOGAS</t>
  </si>
  <si>
    <t>Ceramics: Electric furnace</t>
  </si>
  <si>
    <t>FEC.ktoe.DK.NMM.CER.FINISHING_ELEC.ELEC.ELEC</t>
  </si>
  <si>
    <t>FEC.ktoe.DK.NMM.GLASS.TOTAL.TOTAL.TOTAL</t>
  </si>
  <si>
    <t>FEC.ktoe.DK.NMM.GLASS.LIGHT.GENERIC.ELEC</t>
  </si>
  <si>
    <t>FEC.ktoe.DK.NMM.GLASS.AIRCOMP.GENERIC.ELEC</t>
  </si>
  <si>
    <t>FEC.ktoe.DK.NMM.GLASS.MOTOR.GENERIC.ELEC</t>
  </si>
  <si>
    <t>FEC.ktoe.DK.NMM.GLASS.FANS.GENERIC.ELEC</t>
  </si>
  <si>
    <t>FEC.ktoe.DK.NMM.GLASS.LOW_ENTH.TOTAL.TOTAL</t>
  </si>
  <si>
    <t>FEC.ktoe.DK.NMM.GLASS.LOW_ENTH.THERM.DIESEL_LIQBIO</t>
  </si>
  <si>
    <t>FEC.ktoe.DK.NMM.GLASS.LOW_ENTH.THERM.NG_BIOGAS</t>
  </si>
  <si>
    <t>FEC.ktoe.DK.NMM.GLASS.LOW_ENTH.THERM.SOLAR_GEO</t>
  </si>
  <si>
    <t>FEC.ktoe.DK.NMM.GLASS.LOW_ENTH.HP.AMBIENT</t>
  </si>
  <si>
    <t>FEC.ktoe.DK.NMM.GLASS.LOW_ENTH.THERM.ELEC</t>
  </si>
  <si>
    <t>Glass: Melting tank</t>
  </si>
  <si>
    <t>Glass: Thermal melting tank</t>
  </si>
  <si>
    <t>FEC.ktoe.DK.NMM.GLASS.MELTING.TOTAL.TOTAL</t>
  </si>
  <si>
    <t>FEC.ktoe.DK.NMM.GLASS.MELTING.THERM.SOLIDS</t>
  </si>
  <si>
    <t>FEC.ktoe.DK.NMM.GLASS.MELTING.THERM.LPG</t>
  </si>
  <si>
    <t>FEC.ktoe.DK.NMM.GLASS.MELTING.THERM.DIESEL_LIQBIO</t>
  </si>
  <si>
    <t>FEC.ktoe.DK.NMM.GLASS.MELTING.THERM.RFO</t>
  </si>
  <si>
    <t>FEC.ktoe.DK.NMM.GLASS.MELTING.THERM.NG_BIOGAS</t>
  </si>
  <si>
    <t>Glass: Electric melting tank</t>
  </si>
  <si>
    <t>FEC.ktoe.DK.NMM.GLASS.MELTING_ELEC.ELEC.ELEC</t>
  </si>
  <si>
    <t>Glass: Forming</t>
  </si>
  <si>
    <t>FEC.ktoe.DK.NMM.GLASS.FORMING.ELEC.ELEC</t>
  </si>
  <si>
    <t>Glass: Annealing</t>
  </si>
  <si>
    <t>Glass: Annealing - thermal</t>
  </si>
  <si>
    <t>FEC.ktoe.DK.NMM.GLASS.ANNEALING.TOTAL.TOTAL</t>
  </si>
  <si>
    <t>FEC.ktoe.DK.NMM.GLASS.ANNEALING.THERM.SOLIDS</t>
  </si>
  <si>
    <t>FEC.ktoe.DK.NMM.GLASS.ANNEALING.THERM.LPG</t>
  </si>
  <si>
    <t>FEC.ktoe.DK.NMM.GLASS.ANNEALING.THERM.DIESEL_LIQBIO</t>
  </si>
  <si>
    <t>FEC.ktoe.DK.NMM.GLASS.ANNEALING.THERM.RFO</t>
  </si>
  <si>
    <t>FEC.ktoe.DK.NMM.GLASS.ANNEALING.THERM.NG_BIOGAS</t>
  </si>
  <si>
    <t>Glass: Annealing - electric</t>
  </si>
  <si>
    <t>FEC.ktoe.DK.NMM.GLASS.ANNEALING_ELEC.ELEC.ELEC</t>
  </si>
  <si>
    <t>Glass: Finishing processes</t>
  </si>
  <si>
    <t>FEC.ktoe.DK.NMM.GLASS.FINISHING.ELEC.ELEC</t>
  </si>
  <si>
    <t>Cement: Grinding, packaging - electric</t>
  </si>
  <si>
    <t>Cement: Precasting - steam</t>
  </si>
  <si>
    <t>UED.ktoe.DK.NMM.CEM.TOTAL.TOTAL.TOTAL</t>
  </si>
  <si>
    <t>UED.ktoe.DK.NMM.CEM.LIGHT.GENERIC.ELEC</t>
  </si>
  <si>
    <t>UED.ktoe.DK.NMM.CEM.AIRCOMP.GENERIC.ELEC</t>
  </si>
  <si>
    <t>UED.ktoe.DK.NMM.CEM.MOTOR.GENERIC.ELEC</t>
  </si>
  <si>
    <t>UED.ktoe.DK.NMM.CEM.FANS.GENERIC.ELEC</t>
  </si>
  <si>
    <t>UED.ktoe.DK.NMM.CEM.LOW_ENTH.TOTAL.TOTAL</t>
  </si>
  <si>
    <t>UED.ktoe.DK.NMM.CEM.LOW_ENTH.THERM.DIESEL_LIQBIO</t>
  </si>
  <si>
    <t>UED.ktoe.DK.NMM.CEM.LOW_ENTH.THERM.NG_BIOGAS</t>
  </si>
  <si>
    <t>UED.ktoe.DK.NMM.CEM.LOW_ENTH.THERM.SOLAR_GEO</t>
  </si>
  <si>
    <t>UED.ktoe.DK.NMM.CEM.LOW_ENTH.HP.AMBIENT</t>
  </si>
  <si>
    <t>UED.ktoe.DK.NMM.CEM.LOW_ENTH.THERM.ELEC</t>
  </si>
  <si>
    <t>UED.ktoe.DK.NMM.CEM.GRINDING_RAW.MECH.ELEC</t>
  </si>
  <si>
    <t>UED.ktoe.DK.NMM.CEM.PREHEAT.TOTAL.TOTAL</t>
  </si>
  <si>
    <t>UED.ktoe.DK.NMM.CEM.PREHEAT.THERM.SOLIDS</t>
  </si>
  <si>
    <t>UED.ktoe.DK.NMM.CEM.PREHEAT.THERM.LPG</t>
  </si>
  <si>
    <t>UED.ktoe.DK.NMM.CEM.PREHEAT.THERM.DIESEL_LIQBIO</t>
  </si>
  <si>
    <t>UED.ktoe.DK.NMM.CEM.PREHEAT.THERM.RFO</t>
  </si>
  <si>
    <t>UED.ktoe.DK.NMM.CEM.PREHEAT.THERM.OTHER</t>
  </si>
  <si>
    <t>UED.ktoe.DK.NMM.CEM.PREHEAT.THERM.NG_BIOGAS</t>
  </si>
  <si>
    <t>UED.ktoe.DK.NMM.CEM.PREHEAT.THERM.BIOMASS_WASTE</t>
  </si>
  <si>
    <t>UED.ktoe.DK.NMM.CEM.KILN.TOTAL.TOTAL</t>
  </si>
  <si>
    <t>UED.ktoe.DK.NMM.CEM.KILN.THERM.SOLIDS</t>
  </si>
  <si>
    <t>UED.ktoe.DK.NMM.CEM.KILN.THERM.LPG</t>
  </si>
  <si>
    <t>UED.ktoe.DK.NMM.CEM.KILN.THERM.DIESEL_LIQBIO</t>
  </si>
  <si>
    <t>UED.ktoe.DK.NMM.CEM.KILN.THERM.RFO</t>
  </si>
  <si>
    <t>UED.ktoe.DK.NMM.CEM.KILN.THERM.OTHER</t>
  </si>
  <si>
    <t>UED.ktoe.DK.NMM.CEM.KILN.THERM.NG_BIOGAS</t>
  </si>
  <si>
    <t>UED.ktoe.DK.NMM.CEM.KILN.THERM.BIOMASS_WASTE</t>
  </si>
  <si>
    <t>UED.ktoe.DK.NMM.CEM.PRECAST.MECH.ELEC</t>
  </si>
  <si>
    <t>UED.ktoe.DK.NMM.CEM.PRECAST_STEAM.TOTAL.TOTAL</t>
  </si>
  <si>
    <t>UED.ktoe.DK.NMM.CEM.PRECAST_STEAM.STEAM.SOLIDS</t>
  </si>
  <si>
    <t>UED.ktoe.DK.NMM.CEM.PRECAST_STEAM.STEAM.RFG</t>
  </si>
  <si>
    <t>UED.ktoe.DK.NMM.CEM.PRECAST_STEAM.STEAM.LPG</t>
  </si>
  <si>
    <t>UED.ktoe.DK.NMM.CEM.PRECAST_STEAM.STEAM.DIESEL_LIQBIO</t>
  </si>
  <si>
    <t>UED.ktoe.DK.NMM.CEM.PRECAST_STEAM.STEAM.RFO</t>
  </si>
  <si>
    <t>UED.ktoe.DK.NMM.CEM.PRECAST_STEAM.STEAM.OTHER</t>
  </si>
  <si>
    <t>UED.ktoe.DK.NMM.CEM.PRECAST_STEAM.STEAM.NG_BIOGAS</t>
  </si>
  <si>
    <t>UED.ktoe.DK.NMM.CEM.PRECAST_STEAM.STEAM.DERIVED</t>
  </si>
  <si>
    <t>UED.ktoe.DK.NMM.CEM.PRECAST_STEAM.STEAM.BIOMASS_WASTE</t>
  </si>
  <si>
    <t>UED.ktoe.DK.NMM.CEM.PRECAST_STEAM.STEAM.STEAM_DISTR</t>
  </si>
  <si>
    <t>UED.ktoe.DK.NMM.CER.TOTAL.TOTAL.TOTAL</t>
  </si>
  <si>
    <t>UED.ktoe.DK.NMM.CER.LIGHT.GENERIC.ELEC</t>
  </si>
  <si>
    <t>UED.ktoe.DK.NMM.CER.AIRCOMP.GENERIC.ELEC</t>
  </si>
  <si>
    <t>UED.ktoe.DK.NMM.CER.MOTOR.GENERIC.ELEC</t>
  </si>
  <si>
    <t>UED.ktoe.DK.NMM.CER.FANS.GENERIC.ELEC</t>
  </si>
  <si>
    <t>UED.ktoe.DK.NMM.CER.LOW_ENTH.TOTAL.TOTAL</t>
  </si>
  <si>
    <t>UED.ktoe.DK.NMM.CER.LOW_ENTH.THERM.DIESEL_LIQBIO</t>
  </si>
  <si>
    <t>UED.ktoe.DK.NMM.CER.LOW_ENTH.THERM.NG_BIOGAS</t>
  </si>
  <si>
    <t>UED.ktoe.DK.NMM.CER.LOW_ENTH.THERM.SOLAR_GEO</t>
  </si>
  <si>
    <t>UED.ktoe.DK.NMM.CER.LOW_ENTH.HP.AMBIENT</t>
  </si>
  <si>
    <t>UED.ktoe.DK.NMM.CER.LOW_ENTH.THERM.ELEC</t>
  </si>
  <si>
    <t>UED.ktoe.DK.NMM.CER.MIXING.MECH.ELEC</t>
  </si>
  <si>
    <t>UED.ktoe.DK.NMM.CER.DRYING.TOTAL.TOTAL</t>
  </si>
  <si>
    <t>UED.ktoe.DK.NMM.CER.DRYING.THERM.SOLIDS</t>
  </si>
  <si>
    <t>UED.ktoe.DK.NMM.CER.DRYING.THERM.LPG</t>
  </si>
  <si>
    <t>UED.ktoe.DK.NMM.CER.DRYING.THERM.DIESEL_LIQBIO</t>
  </si>
  <si>
    <t>UED.ktoe.DK.NMM.CER.DRYING.THERM.RFO</t>
  </si>
  <si>
    <t>UED.ktoe.DK.NMM.CER.DRYING.THERM.NG_BIOGAS</t>
  </si>
  <si>
    <t>UED.ktoe.DK.NMM.CER.DRYING_STEAM.TOTAL.TOTAL</t>
  </si>
  <si>
    <t>UED.ktoe.DK.NMM.CER.DRYING_STEAM.STEAM.SOLIDS</t>
  </si>
  <si>
    <t>UED.ktoe.DK.NMM.CER.DRYING_STEAM.STEAM.RFG</t>
  </si>
  <si>
    <t>UED.ktoe.DK.NMM.CER.DRYING_STEAM.STEAM.LPG</t>
  </si>
  <si>
    <t>UED.ktoe.DK.NMM.CER.DRYING_STEAM.STEAM.DIESEL_LIQBIO</t>
  </si>
  <si>
    <t>UED.ktoe.DK.NMM.CER.DRYING_STEAM.STEAM.RFO</t>
  </si>
  <si>
    <t>UED.ktoe.DK.NMM.CER.DRYING_STEAM.STEAM.OTHER</t>
  </si>
  <si>
    <t>UED.ktoe.DK.NMM.CER.DRYING_STEAM.STEAM.NG_BIOGAS</t>
  </si>
  <si>
    <t>UED.ktoe.DK.NMM.CER.DRYING_STEAM.STEAM.DERIVED</t>
  </si>
  <si>
    <t>UED.ktoe.DK.NMM.CER.DRYING_STEAM.STEAM.BIOMASS_WASTE</t>
  </si>
  <si>
    <t>UED.ktoe.DK.NMM.CER.DRYING_STEAM.STEAM.STEAM_DISTR</t>
  </si>
  <si>
    <t>UED.ktoe.DK.NMM.CER.DRYING_MICROW.MICROW.ELEC</t>
  </si>
  <si>
    <t>UED.ktoe.DK.NMM.CER.KILN_THERM.TOTAL.TOTAL</t>
  </si>
  <si>
    <t>UED.ktoe.DK.NMM.CER.KILN_THERM.THERM.SOLIDS</t>
  </si>
  <si>
    <t>UED.ktoe.DK.NMM.CER.KILN_THERM.THERM.LPG</t>
  </si>
  <si>
    <t>UED.ktoe.DK.NMM.CER.KILN_THERM.THERM.DIESEL_LIQBIO</t>
  </si>
  <si>
    <t>UED.ktoe.DK.NMM.CER.KILN_THERM.THERM.RFO</t>
  </si>
  <si>
    <t>UED.ktoe.DK.NMM.CER.KILN_THERM.THERM.OTHER</t>
  </si>
  <si>
    <t>UED.ktoe.DK.NMM.CER.KILN_THERM.THERM.NG_BIOGAS</t>
  </si>
  <si>
    <t>UED.ktoe.DK.NMM.CER.KILN_THERM.THERM.BIOMASS_WASTE</t>
  </si>
  <si>
    <t>UED.ktoe.DK.NMM.CER.KILN_ELEC.ELEC.ELEC</t>
  </si>
  <si>
    <t>UED.ktoe.DK.NMM.CER.FINISHING.TOTAL.TOTAL</t>
  </si>
  <si>
    <t>UED.ktoe.DK.NMM.CER.FINISHING.THERM.SOLIDS</t>
  </si>
  <si>
    <t>UED.ktoe.DK.NMM.CER.FINISHING.THERM.LPG</t>
  </si>
  <si>
    <t>UED.ktoe.DK.NMM.CER.FINISHING.THERM.DIESEL_LIQBIO</t>
  </si>
  <si>
    <t>UED.ktoe.DK.NMM.CER.FINISHING.THERM.RFO</t>
  </si>
  <si>
    <t>UED.ktoe.DK.NMM.CER.FINISHING.THERM.NG_BIOGAS</t>
  </si>
  <si>
    <t>UED.ktoe.DK.NMM.CER.FINISHING_ELEC.ELEC.ELEC</t>
  </si>
  <si>
    <t>UED.ktoe.DK.NMM.GLASS.TOTAL.TOTAL.TOTAL</t>
  </si>
  <si>
    <t>UED.ktoe.DK.NMM.GLASS.LIGHT.GENERIC.ELEC</t>
  </si>
  <si>
    <t>UED.ktoe.DK.NMM.GLASS.AIRCOMP.GENERIC.ELEC</t>
  </si>
  <si>
    <t>UED.ktoe.DK.NMM.GLASS.MOTOR.GENERIC.ELEC</t>
  </si>
  <si>
    <t>UED.ktoe.DK.NMM.GLASS.FANS.GENERIC.ELEC</t>
  </si>
  <si>
    <t>UED.ktoe.DK.NMM.GLASS.LOW_ENTH.TOTAL.TOTAL</t>
  </si>
  <si>
    <t>UED.ktoe.DK.NMM.GLASS.LOW_ENTH.THERM.DIESEL_LIQBIO</t>
  </si>
  <si>
    <t>UED.ktoe.DK.NMM.GLASS.LOW_ENTH.THERM.NG_BIOGAS</t>
  </si>
  <si>
    <t>UED.ktoe.DK.NMM.GLASS.LOW_ENTH.THERM.SOLAR_GEO</t>
  </si>
  <si>
    <t>UED.ktoe.DK.NMM.GLASS.LOW_ENTH.HP.AMBIENT</t>
  </si>
  <si>
    <t>UED.ktoe.DK.NMM.GLASS.LOW_ENTH.THERM.ELEC</t>
  </si>
  <si>
    <t>UED.ktoe.DK.NMM.GLASS.MELTING.TOTAL.TOTAL</t>
  </si>
  <si>
    <t>UED.ktoe.DK.NMM.GLASS.MELTING.THERM.SOLIDS</t>
  </si>
  <si>
    <t>UED.ktoe.DK.NMM.GLASS.MELTING.THERM.LPG</t>
  </si>
  <si>
    <t>UED.ktoe.DK.NMM.GLASS.MELTING.THERM.DIESEL_LIQBIO</t>
  </si>
  <si>
    <t>UED.ktoe.DK.NMM.GLASS.MELTING.THERM.RFO</t>
  </si>
  <si>
    <t>UED.ktoe.DK.NMM.GLASS.MELTING.THERM.NG_BIOGAS</t>
  </si>
  <si>
    <t>UED.ktoe.DK.NMM.GLASS.MELTING_ELEC.ELEC.ELEC</t>
  </si>
  <si>
    <t>UED.ktoe.DK.NMM.GLASS.FORMING.ELEC.ELEC</t>
  </si>
  <si>
    <t>UED.ktoe.DK.NMM.GLASS.ANNEALING.TOTAL.TOTAL</t>
  </si>
  <si>
    <t>UED.ktoe.DK.NMM.GLASS.ANNEALING.THERM.SOLIDS</t>
  </si>
  <si>
    <t>UED.ktoe.DK.NMM.GLASS.ANNEALING.THERM.LPG</t>
  </si>
  <si>
    <t>UED.ktoe.DK.NMM.GLASS.ANNEALING.THERM.DIESEL_LIQBIO</t>
  </si>
  <si>
    <t>UED.ktoe.DK.NMM.GLASS.ANNEALING.THERM.RFO</t>
  </si>
  <si>
    <t>UED.ktoe.DK.NMM.GLASS.ANNEALING.THERM.NG_BIOGAS</t>
  </si>
  <si>
    <t>UED.ktoe.DK.NMM.GLASS.ANNEALING_ELEC.ELEC.ELEC</t>
  </si>
  <si>
    <t>UED.ktoe.DK.NMM.GLASS.FINISHING.ELEC.ELEC</t>
  </si>
  <si>
    <t>FUEL_EMI.ktCO2.DK.NMM.CEM.LIGHT.GENERIC.ELEC</t>
  </si>
  <si>
    <t>FUEL_EMI.ktCO2.DK.NMM.CEM.AIRCOMP.GENERIC.ELEC</t>
  </si>
  <si>
    <t>FUEL_EMI.ktCO2.DK.NMM.CEM.MOTOR.GENERIC.ELEC</t>
  </si>
  <si>
    <t>FUEL_EMI.ktCO2.DK.NMM.CEM.FANS.GENERIC.ELEC</t>
  </si>
  <si>
    <t>FUEL_EMI.ktCO2.DK.NMM.CEM.LOW_ENTH.TOTAL.TOTAL</t>
  </si>
  <si>
    <t>FUEL_EMI.ktCO2.DK.NMM.CEM.LOW_ENTH.THERM.DIESEL_LIQBIO</t>
  </si>
  <si>
    <t>FUEL_EMI.ktCO2.DK.NMM.CEM.LOW_ENTH.THERM.NG_BIOGAS</t>
  </si>
  <si>
    <t>FUEL_EMI.ktCO2.DK.NMM.CEM.LOW_ENTH.THERM.SOLAR_GEO</t>
  </si>
  <si>
    <t>FUEL_EMI.ktCO2.DK.NMM.CEM.LOW_ENTH.HP.AMBIENT</t>
  </si>
  <si>
    <t>FUEL_EMI.ktCO2.DK.NMM.CEM.LOW_ENTH.THERM.ELEC</t>
  </si>
  <si>
    <t>FUEL_EMI.ktCO2.DK.NMM.CEM.GRINDING_RAW.MECH.ELEC</t>
  </si>
  <si>
    <t>FUEL_EMI.ktCO2.DK.NMM.CEM.PREHEAT.TOTAL.TOTAL</t>
  </si>
  <si>
    <t>FUEL_EMI.ktCO2.DK.NMM.CEM.PREHEAT.THERM.SOLIDS</t>
  </si>
  <si>
    <t>FUEL_EMI.ktCO2.DK.NMM.CEM.PREHEAT.THERM.LPG</t>
  </si>
  <si>
    <t>FUEL_EMI.ktCO2.DK.NMM.CEM.PREHEAT.THERM.DIESEL_LIQBIO</t>
  </si>
  <si>
    <t>FUEL_EMI.ktCO2.DK.NMM.CEM.PREHEAT.THERM.RFO</t>
  </si>
  <si>
    <t>FUEL_EMI.ktCO2.DK.NMM.CEM.PREHEAT.THERM.OTHER</t>
  </si>
  <si>
    <t>FUEL_EMI.ktCO2.DK.NMM.CEM.PREHEAT.THERM.NG_BIOGAS</t>
  </si>
  <si>
    <t>FUEL_EMI.ktCO2.DK.NMM.CEM.PREHEAT.THERM.BIOMASS_WASTE</t>
  </si>
  <si>
    <t>FUEL_EMI.ktCO2.DK.NMM.CEM.KILN.TOTAL.TOTAL</t>
  </si>
  <si>
    <t>FUEL_EMI.ktCO2.DK.NMM.CEM.KILN.THERM.SOLIDS</t>
  </si>
  <si>
    <t>FUEL_EMI.ktCO2.DK.NMM.CEM.KILN.THERM.LPG</t>
  </si>
  <si>
    <t>FUEL_EMI.ktCO2.DK.NMM.CEM.KILN.THERM.DIESEL_LIQBIO</t>
  </si>
  <si>
    <t>FUEL_EMI.ktCO2.DK.NMM.CEM.KILN.THERM.RFO</t>
  </si>
  <si>
    <t>FUEL_EMI.ktCO2.DK.NMM.CEM.KILN.THERM.OTHER</t>
  </si>
  <si>
    <t>FUEL_EMI.ktCO2.DK.NMM.CEM.KILN.THERM.NG_BIOGAS</t>
  </si>
  <si>
    <t>FUEL_EMI.ktCO2.DK.NMM.CEM.KILN.THERM.BIOMASS_WASTE</t>
  </si>
  <si>
    <t>FUEL_EMI.ktCO2.DK.NMM.CEM.PRECAST.MECH.ELEC</t>
  </si>
  <si>
    <t>FUEL_EMI.ktCO2.DK.NMM.CEM.PRECAST_STEAM.TOTAL.TOTAL</t>
  </si>
  <si>
    <t>FUEL_EMI.ktCO2.DK.NMM.CEM.PRECAST_STEAM.STEAM.SOLIDS</t>
  </si>
  <si>
    <t>FUEL_EMI.ktCO2.DK.NMM.CEM.PRECAST_STEAM.STEAM.RFG</t>
  </si>
  <si>
    <t>FUEL_EMI.ktCO2.DK.NMM.CEM.PRECAST_STEAM.STEAM.LPG</t>
  </si>
  <si>
    <t>FUEL_EMI.ktCO2.DK.NMM.CEM.PRECAST_STEAM.STEAM.DIESEL_LIQBIO</t>
  </si>
  <si>
    <t>FUEL_EMI.ktCO2.DK.NMM.CEM.PRECAST_STEAM.STEAM.RFO</t>
  </si>
  <si>
    <t>FUEL_EMI.ktCO2.DK.NMM.CEM.PRECAST_STEAM.STEAM.OTHER</t>
  </si>
  <si>
    <t>FUEL_EMI.ktCO2.DK.NMM.CEM.PRECAST_STEAM.STEAM.NG_BIOGAS</t>
  </si>
  <si>
    <t>FUEL_EMI.ktCO2.DK.NMM.CEM.PRECAST_STEAM.STEAM.DERIVED</t>
  </si>
  <si>
    <t>FUEL_EMI.ktCO2.DK.NMM.CEM.PRECAST_STEAM.STEAM.BIOMASS_WASTE</t>
  </si>
  <si>
    <t>FUEL_EMI.ktCO2.DK.NMM.CEM.PRECAST_STEAM.STEAM.STEAM_DISTR</t>
  </si>
  <si>
    <t>PROCESS_EMI.ktCO2.DK.NMM.CEM</t>
  </si>
  <si>
    <t>FUEL_EMI.ktCO2.DK.NMM.CER.LIGHT.GENERIC.ELEC</t>
  </si>
  <si>
    <t>FUEL_EMI.ktCO2.DK.NMM.CER.AIRCOMP.GENERIC.ELEC</t>
  </si>
  <si>
    <t>FUEL_EMI.ktCO2.DK.NMM.CER.MOTOR.GENERIC.ELEC</t>
  </si>
  <si>
    <t>FUEL_EMI.ktCO2.DK.NMM.CER.FANS.GENERIC.ELEC</t>
  </si>
  <si>
    <t>FUEL_EMI.ktCO2.DK.NMM.CER.LOW_ENTH.TOTAL.TOTAL</t>
  </si>
  <si>
    <t>FUEL_EMI.ktCO2.DK.NMM.CER.LOW_ENTH.THERM.DIESEL_LIQBIO</t>
  </si>
  <si>
    <t>FUEL_EMI.ktCO2.DK.NMM.CER.LOW_ENTH.THERM.NG_BIOGAS</t>
  </si>
  <si>
    <t>FUEL_EMI.ktCO2.DK.NMM.CER.LOW_ENTH.THERM.SOLAR_GEO</t>
  </si>
  <si>
    <t>FUEL_EMI.ktCO2.DK.NMM.CER.LOW_ENTH.HP.AMBIENT</t>
  </si>
  <si>
    <t>FUEL_EMI.ktCO2.DK.NMM.CER.LOW_ENTH.THERM.ELEC</t>
  </si>
  <si>
    <t>FUEL_EMI.ktCO2.DK.NMM.CER.MIXING.MECH.ELEC</t>
  </si>
  <si>
    <t>FUEL_EMI.ktCO2.DK.NMM.CER.DRYING.TOTAL.TOTAL</t>
  </si>
  <si>
    <t>FUEL_EMI.ktCO2.DK.NMM.CER.DRYING.THERM.SOLIDS</t>
  </si>
  <si>
    <t>FUEL_EMI.ktCO2.DK.NMM.CER.DRYING.THERM.LPG</t>
  </si>
  <si>
    <t>FUEL_EMI.ktCO2.DK.NMM.CER.DRYING.THERM.DIESEL_LIQBIO</t>
  </si>
  <si>
    <t>FUEL_EMI.ktCO2.DK.NMM.CER.DRYING.THERM.RFO</t>
  </si>
  <si>
    <t>FUEL_EMI.ktCO2.DK.NMM.CER.DRYING.THERM.NG_BIOGAS</t>
  </si>
  <si>
    <t>FUEL_EMI.ktCO2.DK.NMM.CER.DRYING_STEAM.TOTAL.TOTAL</t>
  </si>
  <si>
    <t>FUEL_EMI.ktCO2.DK.NMM.CER.DRYING_STEAM.STEAM.SOLIDS</t>
  </si>
  <si>
    <t>FUEL_EMI.ktCO2.DK.NMM.CER.DRYING_STEAM.STEAM.RFG</t>
  </si>
  <si>
    <t>FUEL_EMI.ktCO2.DK.NMM.CER.DRYING_STEAM.STEAM.LPG</t>
  </si>
  <si>
    <t>FUEL_EMI.ktCO2.DK.NMM.CER.DRYING_STEAM.STEAM.DIESEL_LIQBIO</t>
  </si>
  <si>
    <t>FUEL_EMI.ktCO2.DK.NMM.CER.DRYING_STEAM.STEAM.RFO</t>
  </si>
  <si>
    <t>FUEL_EMI.ktCO2.DK.NMM.CER.DRYING_STEAM.STEAM.OTHER</t>
  </si>
  <si>
    <t>FUEL_EMI.ktCO2.DK.NMM.CER.DRYING_STEAM.STEAM.NG_BIOGAS</t>
  </si>
  <si>
    <t>FUEL_EMI.ktCO2.DK.NMM.CER.DRYING_STEAM.STEAM.DERIVED</t>
  </si>
  <si>
    <t>FUEL_EMI.ktCO2.DK.NMM.CER.DRYING_STEAM.STEAM.BIOMASS_WASTE</t>
  </si>
  <si>
    <t>FUEL_EMI.ktCO2.DK.NMM.CER.DRYING_STEAM.STEAM.STEAM_DISTR</t>
  </si>
  <si>
    <t>FUEL_EMI.ktCO2.DK.NMM.CER.DRYING_MICROW.MICROW.ELEC</t>
  </si>
  <si>
    <t>FUEL_EMI.ktCO2.DK.NMM.CER.KILN_THERM.TOTAL.TOTAL</t>
  </si>
  <si>
    <t>FUEL_EMI.ktCO2.DK.NMM.CER.KILN_THERM.THERM.SOLIDS</t>
  </si>
  <si>
    <t>FUEL_EMI.ktCO2.DK.NMM.CER.KILN_THERM.THERM.LPG</t>
  </si>
  <si>
    <t>FUEL_EMI.ktCO2.DK.NMM.CER.KILN_THERM.THERM.DIESEL_LIQBIO</t>
  </si>
  <si>
    <t>FUEL_EMI.ktCO2.DK.NMM.CER.KILN_THERM.THERM.RFO</t>
  </si>
  <si>
    <t>FUEL_EMI.ktCO2.DK.NMM.CER.KILN_THERM.THERM.OTHER</t>
  </si>
  <si>
    <t>FUEL_EMI.ktCO2.DK.NMM.CER.KILN_THERM.THERM.NG_BIOGAS</t>
  </si>
  <si>
    <t>FUEL_EMI.ktCO2.DK.NMM.CER.KILN_THERM.THERM.BIOMASS_WASTE</t>
  </si>
  <si>
    <t>FUEL_EMI.ktCO2.DK.NMM.CER.KILN_ELEC.ELEC.ELEC</t>
  </si>
  <si>
    <t>FUEL_EMI.ktCO2.DK.NMM.CER.FINISHING.TOTAL.TOTAL</t>
  </si>
  <si>
    <t>FUEL_EMI.ktCO2.DK.NMM.CER.FINISHING.THERM.SOLIDS</t>
  </si>
  <si>
    <t>FUEL_EMI.ktCO2.DK.NMM.CER.FINISHING.THERM.LPG</t>
  </si>
  <si>
    <t>FUEL_EMI.ktCO2.DK.NMM.CER.FINISHING.THERM.DIESEL_LIQBIO</t>
  </si>
  <si>
    <t>FUEL_EMI.ktCO2.DK.NMM.CER.FINISHING.THERM.RFO</t>
  </si>
  <si>
    <t>FUEL_EMI.ktCO2.DK.NMM.CER.FINISHING.THERM.NG_BIOGAS</t>
  </si>
  <si>
    <t>FUEL_EMI.ktCO2.DK.NMM.CER.FINISHING_ELEC.ELEC.ELEC</t>
  </si>
  <si>
    <t>PROCESS_EMI.ktCO2.DK.NMM.CER</t>
  </si>
  <si>
    <t>FUEL_EMI.ktCO2.DK.NMM.GLASS.LIGHT.GENERIC.ELEC</t>
  </si>
  <si>
    <t>FUEL_EMI.ktCO2.DK.NMM.GLASS.AIRCOMP.GENERIC.ELEC</t>
  </si>
  <si>
    <t>FUEL_EMI.ktCO2.DK.NMM.GLASS.MOTOR.GENERIC.ELEC</t>
  </si>
  <si>
    <t>FUEL_EMI.ktCO2.DK.NMM.GLASS.FANS.GENERIC.ELEC</t>
  </si>
  <si>
    <t>FUEL_EMI.ktCO2.DK.NMM.GLASS.LOW_ENTH.TOTAL.TOTAL</t>
  </si>
  <si>
    <t>FUEL_EMI.ktCO2.DK.NMM.GLASS.LOW_ENTH.THERM.DIESEL_LIQBIO</t>
  </si>
  <si>
    <t>FUEL_EMI.ktCO2.DK.NMM.GLASS.LOW_ENTH.THERM.NG_BIOGAS</t>
  </si>
  <si>
    <t>FUEL_EMI.ktCO2.DK.NMM.GLASS.LOW_ENTH.THERM.SOLAR_GEO</t>
  </si>
  <si>
    <t>FUEL_EMI.ktCO2.DK.NMM.GLASS.LOW_ENTH.HP.AMBIENT</t>
  </si>
  <si>
    <t>FUEL_EMI.ktCO2.DK.NMM.GLASS.LOW_ENTH.THERM.ELEC</t>
  </si>
  <si>
    <t>FUEL_EMI.ktCO2.DK.NMM.GLASS.MELTING.TOTAL.TOTAL</t>
  </si>
  <si>
    <t>FUEL_EMI.ktCO2.DK.NMM.GLASS.MELTING.THERM.SOLIDS</t>
  </si>
  <si>
    <t>FUEL_EMI.ktCO2.DK.NMM.GLASS.MELTING.THERM.LPG</t>
  </si>
  <si>
    <t>FUEL_EMI.ktCO2.DK.NMM.GLASS.MELTING.THERM.DIESEL_LIQBIO</t>
  </si>
  <si>
    <t>FUEL_EMI.ktCO2.DK.NMM.GLASS.MELTING.THERM.RFO</t>
  </si>
  <si>
    <t>FUEL_EMI.ktCO2.DK.NMM.GLASS.MELTING.THERM.NG_BIOGAS</t>
  </si>
  <si>
    <t>FUEL_EMI.ktCO2.DK.NMM.GLASS.MELTING_ELEC.ELEC.ELEC</t>
  </si>
  <si>
    <t>FUEL_EMI.ktCO2.DK.NMM.GLASS.FORMING.ELEC.ELEC</t>
  </si>
  <si>
    <t>FUEL_EMI.ktCO2.DK.NMM.GLASS.ANNEALING.TOTAL.TOTAL</t>
  </si>
  <si>
    <t>FUEL_EMI.ktCO2.DK.NMM.GLASS.ANNEALING.THERM.SOLIDS</t>
  </si>
  <si>
    <t>FUEL_EMI.ktCO2.DK.NMM.GLASS.ANNEALING.THERM.LPG</t>
  </si>
  <si>
    <t>FUEL_EMI.ktCO2.DK.NMM.GLASS.ANNEALING.THERM.DIESEL_LIQBIO</t>
  </si>
  <si>
    <t>FUEL_EMI.ktCO2.DK.NMM.GLASS.ANNEALING.THERM.RFO</t>
  </si>
  <si>
    <t>FUEL_EMI.ktCO2.DK.NMM.GLASS.ANNEALING.THERM.NG_BIOGAS</t>
  </si>
  <si>
    <t>FUEL_EMI.ktCO2.DK.NMM.GLASS.ANNEALING_ELEC.ELEC.ELEC</t>
  </si>
  <si>
    <t>FUEL_EMI.ktCO2.DK.NMM.GLASS.FINISHING.ELEC.ELEC</t>
  </si>
  <si>
    <t>PROCESS_EMI.ktCO2.DK.NMM.GLASS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</si>
  <si>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</si>
  <si>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</si>
  <si>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</si>
  <si>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</si>
  <si>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</si>
  <si>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VA.Meuro2023.DK.PPA.PULP</t>
  </si>
  <si>
    <t>VA.Meuro2023.DK.PPA.PAPER</t>
  </si>
  <si>
    <t>VA.Meuro2023.DK.PPA.PRINT</t>
  </si>
  <si>
    <t>Pulp production (kt)</t>
  </si>
  <si>
    <t>OUTPUT.kt.DK.PPA.PULP</t>
  </si>
  <si>
    <t>Paper production  (kt)</t>
  </si>
  <si>
    <t>OUTPUT.kt.DK.PPA.PAPER</t>
  </si>
  <si>
    <t>Printing and media reproduction (kt paper eq.)</t>
  </si>
  <si>
    <t>OUTPUT.kt.DK.PPA.PRINT</t>
  </si>
  <si>
    <t>CAP.kt.DK.PPA.PULP</t>
  </si>
  <si>
    <t>CAP.kt.DK.PPA.PAPER</t>
  </si>
  <si>
    <t>CAP.kt.DK.PPA.PRINT</t>
  </si>
  <si>
    <t>NEWCAP.kt.DK.PPA.PULP</t>
  </si>
  <si>
    <t>NEWCAP.kt.DK.PPA.PAPER</t>
  </si>
  <si>
    <t>NEWCAP.kt.DK.PPA.PRINT</t>
  </si>
  <si>
    <t>FEC.ktoe.DK.PPA.TOTAL.TOTAL.TOTAL.TOTAL</t>
  </si>
  <si>
    <t>FEC.ktoe.DK.PPA.TOTAL.TOTAL.TOTAL.SOLIDS</t>
  </si>
  <si>
    <t>FEC.ktoe.DK.PPA.TOTAL.TOTAL.TOTAL.RFG</t>
  </si>
  <si>
    <t>FEC.ktoe.DK.PPA.TOTAL.TOTAL.TOTAL.LPG</t>
  </si>
  <si>
    <t>FEC.ktoe.DK.PPA.TOTAL.TOTAL.TOTAL.DIESEL</t>
  </si>
  <si>
    <t>FEC.ktoe.DK.PPA.TOTAL.TOTAL.TOTAL.RFO</t>
  </si>
  <si>
    <t>FEC.ktoe.DK.PPA.TOTAL.TOTAL.TOTAL.OTHER</t>
  </si>
  <si>
    <t>FEC.ktoe.DK.PPA.TOTAL.TOTAL.TOTAL.NG</t>
  </si>
  <si>
    <t>FEC.ktoe.DK.PPA.TOTAL.TOTAL.TOTAL.DERIVED</t>
  </si>
  <si>
    <t>FEC.ktoe.DK.PPA.TOTAL.TOTAL.TOTAL.BIOMASS_WASTE</t>
  </si>
  <si>
    <t>FEC.ktoe.DK.PPA.TOTAL.TOTAL.TOTAL.BIOGAS</t>
  </si>
  <si>
    <t>FEC.ktoe.DK.PPA.TOTAL.TOTAL.TOTAL.LIQBIO</t>
  </si>
  <si>
    <t>FEC.ktoe.DK.PPA.TOTAL.TOTAL.TOTAL.SOLAR</t>
  </si>
  <si>
    <t>FEC.ktoe.DK.PPA.TOTAL.TOTAL.TOTAL.GEO</t>
  </si>
  <si>
    <t>FEC.ktoe.DK.PPA.TOTAL.TOTAL.TOTAL.AMBIENT</t>
  </si>
  <si>
    <t>FEC.ktoe.DK.PPA.TOTAL.TOTAL.TOTAL.STEAM_DISTR</t>
  </si>
  <si>
    <t>FEC.ktoe.DK.PPA.TOTAL.TOTAL.TOTAL.ELEC</t>
  </si>
  <si>
    <t>FEC.ktoe.DK.PPA.PULP.TOTAL.TOTAL.TOTAL</t>
  </si>
  <si>
    <t>FEC.ktoe.DK.PPA.PULP.LIGHT.GENERIC.ELEC</t>
  </si>
  <si>
    <t>FEC.ktoe.DK.PPA.PULP.AIRCOMP.GENERIC.ELEC</t>
  </si>
  <si>
    <t>FEC.ktoe.DK.PPA.PULP.MOTOR.GENERIC.ELEC</t>
  </si>
  <si>
    <t>FEC.ktoe.DK.PPA.PULP.FANS.GENERIC.ELEC</t>
  </si>
  <si>
    <t>FEC.ktoe.DK.PPA.PULP.LOW_ENTH.TOTAL.TOTAL</t>
  </si>
  <si>
    <t>FEC.ktoe.DK.PPA.PULP.LOW_ENTH.THERM.DIESEL_LIQBIO</t>
  </si>
  <si>
    <t>FEC.ktoe.DK.PPA.PULP.LOW_ENTH.THERM.NG_BIOGAS</t>
  </si>
  <si>
    <t>FEC.ktoe.DK.PPA.PULP.LOW_ENTH.THERM.SOLAR_GEO</t>
  </si>
  <si>
    <t>FEC.ktoe.DK.PPA.PULP.LOW_ENTH.HP.AMBIENT</t>
  </si>
  <si>
    <t>FEC.ktoe.DK.PPA.PULP.LOW_ENTH.THERM.ELEC</t>
  </si>
  <si>
    <t>Pulp: Wood preparation, grinding</t>
  </si>
  <si>
    <t>FEC.ktoe.DK.PPA.PULP.PREPARATION.MECH.ELEC</t>
  </si>
  <si>
    <t>Pulp: Pulping</t>
  </si>
  <si>
    <t>Pulp: Pulping thermal</t>
  </si>
  <si>
    <t>FEC.ktoe.DK.PPA.PULP.PULPING.TOTAL.TOTAL</t>
  </si>
  <si>
    <t>FEC.ktoe.DK.PPA.PULP.PULPING.STEAM.SOLIDS</t>
  </si>
  <si>
    <t>FEC.ktoe.DK.PPA.PULP.PULPING.STEAM.RFG</t>
  </si>
  <si>
    <t>FEC.ktoe.DK.PPA.PULP.PULPING.STEAM.LPG</t>
  </si>
  <si>
    <t>FEC.ktoe.DK.PPA.PULP.PULPING.STEAM.DIESEL_LIQBIO</t>
  </si>
  <si>
    <t>FEC.ktoe.DK.PPA.PULP.PULPING.STEAM.RFO</t>
  </si>
  <si>
    <t>FEC.ktoe.DK.PPA.PULP.PULPING.STEAM.OTHER</t>
  </si>
  <si>
    <t>FEC.ktoe.DK.PPA.PULP.PULPING.STEAM.NG_BIOGAS</t>
  </si>
  <si>
    <t>FEC.ktoe.DK.PPA.PULP.PULPING.STEAM.DERIVED</t>
  </si>
  <si>
    <t>FEC.ktoe.DK.PPA.PULP.PULPING.STEAM.BIOMASS_WASTE</t>
  </si>
  <si>
    <t>FEC.ktoe.DK.PPA.PULP.PULPING.STEAM.STEAM_DISTR</t>
  </si>
  <si>
    <t>Pulp: Pulping electric</t>
  </si>
  <si>
    <t>FEC.ktoe.DK.PPA.PULP.PULPING_MECH.MECH.ELEC</t>
  </si>
  <si>
    <t>Pulp: Cleaning</t>
  </si>
  <si>
    <t>FEC.ktoe.DK.PPA.PULP.BLEACHING.THERM.ELEC</t>
  </si>
  <si>
    <t>FEC.ktoe.DK.PPA.PAPER.TOTAL.TOTAL.TOTAL</t>
  </si>
  <si>
    <t>FEC.ktoe.DK.PPA.PAPER.LIGHT.GENERIC.ELEC</t>
  </si>
  <si>
    <t>FEC.ktoe.DK.PPA.PAPER.AIRCOMP.GENERIC.ELEC</t>
  </si>
  <si>
    <t>FEC.ktoe.DK.PPA.PAPER.MOTOR.GENERIC.ELEC</t>
  </si>
  <si>
    <t>FEC.ktoe.DK.PPA.PAPER.FANS.GENERIC.ELEC</t>
  </si>
  <si>
    <t>FEC.ktoe.DK.PPA.PAPER.LOW_ENTH.TOTAL.TOTAL</t>
  </si>
  <si>
    <t>FEC.ktoe.DK.PPA.PAPER.LOW_ENTH.THERM.DIESEL_LIQBIO</t>
  </si>
  <si>
    <t>FEC.ktoe.DK.PPA.PAPER.LOW_ENTH.THERM.NG_BIOGAS</t>
  </si>
  <si>
    <t>FEC.ktoe.DK.PPA.PAPER.LOW_ENTH.THERM.SOLAR_GEO</t>
  </si>
  <si>
    <t>FEC.ktoe.DK.PPA.PAPER.LOW_ENTH.HP.AMBIENT</t>
  </si>
  <si>
    <t>FEC.ktoe.DK.PPA.PAPER.LOW_ENTH.THERM.ELEC</t>
  </si>
  <si>
    <t>Paper: Stock preparation</t>
  </si>
  <si>
    <t>Paper: Stock preparation - Thermal</t>
  </si>
  <si>
    <t>FEC.ktoe.DK.PPA.PAPER.PREPARATION.TOTAL.TOTAL</t>
  </si>
  <si>
    <t>FEC.ktoe.DK.PPA.PAPER.PREPARATION.THERM.SOLIDS</t>
  </si>
  <si>
    <t>FEC.ktoe.DK.PPA.PAPER.PREPARATION.THERM.RFG</t>
  </si>
  <si>
    <t>FEC.ktoe.DK.PPA.PAPER.PREPARATION.THERM.LPG</t>
  </si>
  <si>
    <t>FEC.ktoe.DK.PPA.PAPER.PREPARATION.THERM.DIESEL_LIQBIO</t>
  </si>
  <si>
    <t>FEC.ktoe.DK.PPA.PAPER.PREPARATION.THERM.RFO</t>
  </si>
  <si>
    <t>FEC.ktoe.DK.PPA.PAPER.PREPARATION.THERM.OTHER</t>
  </si>
  <si>
    <t>FEC.ktoe.DK.PPA.PAPER.PREPARATION.THERM.NG_BIOGAS</t>
  </si>
  <si>
    <t>FEC.ktoe.DK.PPA.PAPER.PREPARATION.THERM.DERIVED</t>
  </si>
  <si>
    <t>FEC.ktoe.DK.PPA.PAPER.PREPARATION.THERM.BIOMASS_WASTE</t>
  </si>
  <si>
    <t>FEC.ktoe.DK.PPA.PAPER.PREPARATION.THERM.STEAM_DISTR</t>
  </si>
  <si>
    <t>Paper: Stock preparation - Mechanical</t>
  </si>
  <si>
    <t>FEC.ktoe.DK.PPA.PAPER.PREPARATION_ELEC.MECH.ELEC</t>
  </si>
  <si>
    <t>Paper: Paper machine</t>
  </si>
  <si>
    <t>Paper: Paper machine - Steam use</t>
  </si>
  <si>
    <t>FEC.ktoe.DK.PPA.PAPER.PAPER_MACHINE.TOTAL.TOTAL</t>
  </si>
  <si>
    <t>FEC.ktoe.DK.PPA.PAPER.PAPER_MACHINE.STEAM.SOLIDS</t>
  </si>
  <si>
    <t>FEC.ktoe.DK.PPA.PAPER.PAPER_MACHINE.STEAM.RFG</t>
  </si>
  <si>
    <t>FEC.ktoe.DK.PPA.PAPER.PAPER_MACHINE.STEAM.LPG</t>
  </si>
  <si>
    <t>FEC.ktoe.DK.PPA.PAPER.PAPER_MACHINE.STEAM.DIESEL_LIQBIO</t>
  </si>
  <si>
    <t>FEC.ktoe.DK.PPA.PAPER.PAPER_MACHINE.STEAM.RFO</t>
  </si>
  <si>
    <t>FEC.ktoe.DK.PPA.PAPER.PAPER_MACHINE.STEAM.OTHER</t>
  </si>
  <si>
    <t>FEC.ktoe.DK.PPA.PAPER.PAPER_MACHINE.STEAM.NG_BIOGAS</t>
  </si>
  <si>
    <t>FEC.ktoe.DK.PPA.PAPER.PAPER_MACHINE.STEAM.DERIVED</t>
  </si>
  <si>
    <t>FEC.ktoe.DK.PPA.PAPER.PAPER_MACHINE.STEAM.BIOMASS_WASTE</t>
  </si>
  <si>
    <t>FEC.ktoe.DK.PPA.PAPER.PAPER_MACHINE.STEAM.STEAM_DISTR</t>
  </si>
  <si>
    <t>Paper: Paper machine - Electricity</t>
  </si>
  <si>
    <t>FEC.ktoe.DK.PPA.PAPER.PAPER_MACHINE_ELEC.ELEC.ELEC</t>
  </si>
  <si>
    <t>Paper: Product finishing</t>
  </si>
  <si>
    <t>Paper: Product finishing - Steam use</t>
  </si>
  <si>
    <t>FEC.ktoe.DK.PPA.PAPER.FINISHING.TOTAL.TOTAL</t>
  </si>
  <si>
    <t>FEC.ktoe.DK.PPA.PAPER.FINISHING.STEAM.SOLIDS</t>
  </si>
  <si>
    <t>FEC.ktoe.DK.PPA.PAPER.FINISHING.STEAM.RFG</t>
  </si>
  <si>
    <t>FEC.ktoe.DK.PPA.PAPER.FINISHING.STEAM.LPG</t>
  </si>
  <si>
    <t>FEC.ktoe.DK.PPA.PAPER.FINISHING.STEAM.DIESEL_LIQBIO</t>
  </si>
  <si>
    <t>FEC.ktoe.DK.PPA.PAPER.FINISHING.STEAM.RFO</t>
  </si>
  <si>
    <t>FEC.ktoe.DK.PPA.PAPER.FINISHING.STEAM.OTHER</t>
  </si>
  <si>
    <t>FEC.ktoe.DK.PPA.PAPER.FINISHING.STEAM.NG_BIOGAS</t>
  </si>
  <si>
    <t>FEC.ktoe.DK.PPA.PAPER.FINISHING.STEAM.DERIVED</t>
  </si>
  <si>
    <t>FEC.ktoe.DK.PPA.PAPER.FINISHING.STEAM.BIOMASS_WASTE</t>
  </si>
  <si>
    <t>FEC.ktoe.DK.PPA.PAPER.FINISHING.STEAM.STEAM_DISTR</t>
  </si>
  <si>
    <t>Paper: Product finishing - Electricity</t>
  </si>
  <si>
    <t>FEC.ktoe.DK.PPA.PAPER.FINISHING_ELEC.ELEC.ELEC</t>
  </si>
  <si>
    <t>FEC.ktoe.DK.PPA.PRINT.TOTAL.TOTAL.TOTAL</t>
  </si>
  <si>
    <t>FEC.ktoe.DK.PPA.PRINT.LIGHT.GENERIC.ELEC</t>
  </si>
  <si>
    <t>FEC.ktoe.DK.PPA.PRINT.AIRCOMP.GENERIC.ELEC</t>
  </si>
  <si>
    <t>FEC.ktoe.DK.PPA.PRINT.MOTOR.GENERIC.ELEC</t>
  </si>
  <si>
    <t>FEC.ktoe.DK.PPA.PRINT.FANS.GENERIC.ELEC</t>
  </si>
  <si>
    <t>FEC.ktoe.DK.PPA.PRINT.LOW_ENTH.TOTAL.TOTAL</t>
  </si>
  <si>
    <t>FEC.ktoe.DK.PPA.PRINT.LOW_ENTH.THERM.DIESEL_LIQBIO</t>
  </si>
  <si>
    <t>FEC.ktoe.DK.PPA.PRINT.LOW_ENTH.THERM.NG_BIOGAS</t>
  </si>
  <si>
    <t>FEC.ktoe.DK.PPA.PRINT.LOW_ENTH.THERM.SOLAR_GEO</t>
  </si>
  <si>
    <t>FEC.ktoe.DK.PPA.PRINT.LOW_ENTH.HP.AMBIENT</t>
  </si>
  <si>
    <t>FEC.ktoe.DK.PPA.PRINT.LOW_ENTH.THERM.ELEC</t>
  </si>
  <si>
    <t>Printing and publishing</t>
  </si>
  <si>
    <t>FEC.ktoe.DK.PPA.PRINT.PRINTING.MECH.ELEC</t>
  </si>
  <si>
    <t>UED.ktoe.DK.PPA.PULP.TOTAL.TOTAL.TOTAL</t>
  </si>
  <si>
    <t>UED.ktoe.DK.PPA.PULP.LIGHT.GENERIC.ELEC</t>
  </si>
  <si>
    <t>UED.ktoe.DK.PPA.PULP.AIRCOMP.GENERIC.ELEC</t>
  </si>
  <si>
    <t>UED.ktoe.DK.PPA.PULP.MOTOR.GENERIC.ELEC</t>
  </si>
  <si>
    <t>UED.ktoe.DK.PPA.PULP.FANS.GENERIC.ELEC</t>
  </si>
  <si>
    <t>UED.ktoe.DK.PPA.PULP.LOW_ENTH.TOTAL.TOTAL</t>
  </si>
  <si>
    <t>UED.ktoe.DK.PPA.PULP.LOW_ENTH.THERM.DIESEL_LIQBIO</t>
  </si>
  <si>
    <t>UED.ktoe.DK.PPA.PULP.LOW_ENTH.THERM.NG_BIOGAS</t>
  </si>
  <si>
    <t>UED.ktoe.DK.PPA.PULP.LOW_ENTH.THERM.SOLAR_GEO</t>
  </si>
  <si>
    <t>UED.ktoe.DK.PPA.PULP.LOW_ENTH.HP.AMBIENT</t>
  </si>
  <si>
    <t>UED.ktoe.DK.PPA.PULP.LOW_ENTH.THERM.ELEC</t>
  </si>
  <si>
    <t>UED.ktoe.DK.PPA.PULP.PREPARATION.MECH.ELEC</t>
  </si>
  <si>
    <t>UED.ktoe.DK.PPA.PULP.PULPING.TOTAL.TOTAL</t>
  </si>
  <si>
    <t>UED.ktoe.DK.PPA.PULP.PULPING.STEAM.SOLIDS</t>
  </si>
  <si>
    <t>UED.ktoe.DK.PPA.PULP.PULPING.STEAM.RFG</t>
  </si>
  <si>
    <t>UED.ktoe.DK.PPA.PULP.PULPING.STEAM.LPG</t>
  </si>
  <si>
    <t>UED.ktoe.DK.PPA.PULP.PULPING.STEAM.DIESEL_LIQBIO</t>
  </si>
  <si>
    <t>UED.ktoe.DK.PPA.PULP.PULPING.STEAM.RFO</t>
  </si>
  <si>
    <t>UED.ktoe.DK.PPA.PULP.PULPING.STEAM.OTHER</t>
  </si>
  <si>
    <t>UED.ktoe.DK.PPA.PULP.PULPING.STEAM.NG_BIOGAS</t>
  </si>
  <si>
    <t>UED.ktoe.DK.PPA.PULP.PULPING.STEAM.DERIVED</t>
  </si>
  <si>
    <t>UED.ktoe.DK.PPA.PULP.PULPING.STEAM.BIOMASS_WASTE</t>
  </si>
  <si>
    <t>UED.ktoe.DK.PPA.PULP.PULPING.STEAM.STEAM_DISTR</t>
  </si>
  <si>
    <t>UED.ktoe.DK.PPA.PULP.PULPING_MECH.MECH.ELEC</t>
  </si>
  <si>
    <t>UED.ktoe.DK.PPA.PULP.BLEACHING.THERM.ELEC</t>
  </si>
  <si>
    <t>UED.ktoe.DK.PPA.PAPER.TOTAL.TOTAL.TOTAL</t>
  </si>
  <si>
    <t>UED.ktoe.DK.PPA.PAPER.LIGHT.GENERIC.ELEC</t>
  </si>
  <si>
    <t>UED.ktoe.DK.PPA.PAPER.AIRCOMP.GENERIC.ELEC</t>
  </si>
  <si>
    <t>UED.ktoe.DK.PPA.PAPER.MOTOR.GENERIC.ELEC</t>
  </si>
  <si>
    <t>UED.ktoe.DK.PPA.PAPER.FANS.GENERIC.ELEC</t>
  </si>
  <si>
    <t>UED.ktoe.DK.PPA.PAPER.LOW_ENTH.TOTAL.TOTAL</t>
  </si>
  <si>
    <t>UED.ktoe.DK.PPA.PAPER.LOW_ENTH.THERM.DIESEL_LIQBIO</t>
  </si>
  <si>
    <t>UED.ktoe.DK.PPA.PAPER.LOW_ENTH.THERM.NG_BIOGAS</t>
  </si>
  <si>
    <t>UED.ktoe.DK.PPA.PAPER.LOW_ENTH.THERM.SOLAR_GEO</t>
  </si>
  <si>
    <t>UED.ktoe.DK.PPA.PAPER.LOW_ENTH.HP.AMBIENT</t>
  </si>
  <si>
    <t>UED.ktoe.DK.PPA.PAPER.LOW_ENTH.THERM.ELEC</t>
  </si>
  <si>
    <t>UED.ktoe.DK.PPA.PAPER.PREPARATION.TOTAL.TOTAL</t>
  </si>
  <si>
    <t>UED.ktoe.DK.PPA.PAPER.PREPARATION.THERM.SOLIDS</t>
  </si>
  <si>
    <t>UED.ktoe.DK.PPA.PAPER.PREPARATION.THERM.RFG</t>
  </si>
  <si>
    <t>UED.ktoe.DK.PPA.PAPER.PREPARATION.THERM.LPG</t>
  </si>
  <si>
    <t>UED.ktoe.DK.PPA.PAPER.PREPARATION.THERM.DIESEL_LIQBIO</t>
  </si>
  <si>
    <t>UED.ktoe.DK.PPA.PAPER.PREPARATION.THERM.RFO</t>
  </si>
  <si>
    <t>UED.ktoe.DK.PPA.PAPER.PREPARATION.THERM.OTHER</t>
  </si>
  <si>
    <t>UED.ktoe.DK.PPA.PAPER.PREPARATION.THERM.NG_BIOGAS</t>
  </si>
  <si>
    <t>UED.ktoe.DK.PPA.PAPER.PREPARATION.THERM.DERIVED</t>
  </si>
  <si>
    <t>UED.ktoe.DK.PPA.PAPER.PREPARATION.THERM.BIOMASS_WASTE</t>
  </si>
  <si>
    <t>UED.ktoe.DK.PPA.PAPER.PREPARATION.THERM.STEAM_DISTR</t>
  </si>
  <si>
    <t>UED.ktoe.DK.PPA.PAPER.PREPARATION_ELEC.MECH.ELEC</t>
  </si>
  <si>
    <t>UED.ktoe.DK.PPA.PAPER.PAPER_MACHINE.TOTAL.TOTAL</t>
  </si>
  <si>
    <t>UED.ktoe.DK.PPA.PAPER.PAPER_MACHINE.STEAM.SOLIDS</t>
  </si>
  <si>
    <t>UED.ktoe.DK.PPA.PAPER.PAPER_MACHINE.STEAM.RFG</t>
  </si>
  <si>
    <t>UED.ktoe.DK.PPA.PAPER.PAPER_MACHINE.STEAM.LPG</t>
  </si>
  <si>
    <t>UED.ktoe.DK.PPA.PAPER.PAPER_MACHINE.STEAM.DIESEL_LIQBIO</t>
  </si>
  <si>
    <t>UED.ktoe.DK.PPA.PAPER.PAPER_MACHINE.STEAM.RFO</t>
  </si>
  <si>
    <t>UED.ktoe.DK.PPA.PAPER.PAPER_MACHINE.STEAM.OTHER</t>
  </si>
  <si>
    <t>UED.ktoe.DK.PPA.PAPER.PAPER_MACHINE.STEAM.NG_BIOGAS</t>
  </si>
  <si>
    <t>UED.ktoe.DK.PPA.PAPER.PAPER_MACHINE.STEAM.DERIVED</t>
  </si>
  <si>
    <t>UED.ktoe.DK.PPA.PAPER.PAPER_MACHINE.STEAM.BIOMASS_WASTE</t>
  </si>
  <si>
    <t>UED.ktoe.DK.PPA.PAPER.PAPER_MACHINE.STEAM.STEAM_DISTR</t>
  </si>
  <si>
    <t>UED.ktoe.DK.PPA.PAPER.PAPER_MACHINE_ELEC.ELEC.ELEC</t>
  </si>
  <si>
    <t>UED.ktoe.DK.PPA.PAPER.FINISHING.TOTAL.TOTAL</t>
  </si>
  <si>
    <t>UED.ktoe.DK.PPA.PAPER.FINISHING.STEAM.SOLIDS</t>
  </si>
  <si>
    <t>UED.ktoe.DK.PPA.PAPER.FINISHING.STEAM.RFG</t>
  </si>
  <si>
    <t>UED.ktoe.DK.PPA.PAPER.FINISHING.STEAM.LPG</t>
  </si>
  <si>
    <t>UED.ktoe.DK.PPA.PAPER.FINISHING.STEAM.DIESEL_LIQBIO</t>
  </si>
  <si>
    <t>UED.ktoe.DK.PPA.PAPER.FINISHING.STEAM.RFO</t>
  </si>
  <si>
    <t>UED.ktoe.DK.PPA.PAPER.FINISHING.STEAM.OTHER</t>
  </si>
  <si>
    <t>UED.ktoe.DK.PPA.PAPER.FINISHING.STEAM.NG_BIOGAS</t>
  </si>
  <si>
    <t>UED.ktoe.DK.PPA.PAPER.FINISHING.STEAM.DERIVED</t>
  </si>
  <si>
    <t>UED.ktoe.DK.PPA.PAPER.FINISHING.STEAM.BIOMASS_WASTE</t>
  </si>
  <si>
    <t>UED.ktoe.DK.PPA.PAPER.FINISHING.STEAM.STEAM_DISTR</t>
  </si>
  <si>
    <t>UED.ktoe.DK.PPA.PAPER.FINISHING_ELEC.ELEC.ELEC</t>
  </si>
  <si>
    <t>UED.ktoe.DK.PPA.PRINT.TOTAL.TOTAL.TOTAL</t>
  </si>
  <si>
    <t>UED.ktoe.DK.PPA.PRINT.LIGHT.GENERIC.ELEC</t>
  </si>
  <si>
    <t>UED.ktoe.DK.PPA.PRINT.AIRCOMP.GENERIC.ELEC</t>
  </si>
  <si>
    <t>UED.ktoe.DK.PPA.PRINT.MOTOR.GENERIC.ELEC</t>
  </si>
  <si>
    <t>UED.ktoe.DK.PPA.PRINT.FANS.GENERIC.ELEC</t>
  </si>
  <si>
    <t>UED.ktoe.DK.PPA.PRINT.LOW_ENTH.TOTAL.TOTAL</t>
  </si>
  <si>
    <t>UED.ktoe.DK.PPA.PRINT.LOW_ENTH.THERM.DIESEL_LIQBIO</t>
  </si>
  <si>
    <t>UED.ktoe.DK.PPA.PRINT.LOW_ENTH.THERM.NG_BIOGAS</t>
  </si>
  <si>
    <t>UED.ktoe.DK.PPA.PRINT.LOW_ENTH.THERM.SOLAR_GEO</t>
  </si>
  <si>
    <t>UED.ktoe.DK.PPA.PRINT.LOW_ENTH.HP.AMBIENT</t>
  </si>
  <si>
    <t>UED.ktoe.DK.PPA.PRINT.LOW_ENTH.THERM.ELEC</t>
  </si>
  <si>
    <t>UED.ktoe.DK.PPA.PRINT.PRINTING.MECH.ELEC</t>
  </si>
  <si>
    <t>FUEL_EMI.ktCO2.DK.PPA.PULP.TOTAL.TOTAL.TOTAL</t>
  </si>
  <si>
    <t>FUEL_EMI.ktCO2.DK.PPA.PULP.LIGHT.GENERIC.ELEC</t>
  </si>
  <si>
    <t>FUEL_EMI.ktCO2.DK.PPA.PULP.AIRCOMP.GENERIC.ELEC</t>
  </si>
  <si>
    <t>FUEL_EMI.ktCO2.DK.PPA.PULP.MOTOR.GENERIC.ELEC</t>
  </si>
  <si>
    <t>FUEL_EMI.ktCO2.DK.PPA.PULP.FANS.GENERIC.ELEC</t>
  </si>
  <si>
    <t>FUEL_EMI.ktCO2.DK.PPA.PULP.LOW_ENTH.TOTAL.TOTAL</t>
  </si>
  <si>
    <t>FUEL_EMI.ktCO2.DK.PPA.PULP.LOW_ENTH.THERM.DIESEL_LIQBIO</t>
  </si>
  <si>
    <t>FUEL_EMI.ktCO2.DK.PPA.PULP.LOW_ENTH.THERM.NG_BIOGAS</t>
  </si>
  <si>
    <t>FUEL_EMI.ktCO2.DK.PPA.PULP.LOW_ENTH.THERM.SOLAR_GEO</t>
  </si>
  <si>
    <t>FUEL_EMI.ktCO2.DK.PPA.PULP.LOW_ENTH.HP.AMBIENT</t>
  </si>
  <si>
    <t>FUEL_EMI.ktCO2.DK.PPA.PULP.LOW_ENTH.THERM.ELEC</t>
  </si>
  <si>
    <t>FUEL_EMI.ktCO2.DK.PPA.PULP.PREPARATION.MECH.ELEC</t>
  </si>
  <si>
    <t>FUEL_EMI.ktCO2.DK.PPA.PULP.PULPING.TOTAL.TOTAL</t>
  </si>
  <si>
    <t>FUEL_EMI.ktCO2.DK.PPA.PULP.PULPING.STEAM.SOLIDS</t>
  </si>
  <si>
    <t>FUEL_EMI.ktCO2.DK.PPA.PULP.PULPING.STEAM.RFG</t>
  </si>
  <si>
    <t>FUEL_EMI.ktCO2.DK.PPA.PULP.PULPING.STEAM.LPG</t>
  </si>
  <si>
    <t>FUEL_EMI.ktCO2.DK.PPA.PULP.PULPING.STEAM.DIESEL_LIQBIO</t>
  </si>
  <si>
    <t>FUEL_EMI.ktCO2.DK.PPA.PULP.PULPING.STEAM.RFO</t>
  </si>
  <si>
    <t>FUEL_EMI.ktCO2.DK.PPA.PULP.PULPING.STEAM.OTHER</t>
  </si>
  <si>
    <t>FUEL_EMI.ktCO2.DK.PPA.PULP.PULPING.STEAM.NG_BIOGAS</t>
  </si>
  <si>
    <t>FUEL_EMI.ktCO2.DK.PPA.PULP.PULPING.STEAM.DERIVED</t>
  </si>
  <si>
    <t>FUEL_EMI.ktCO2.DK.PPA.PULP.PULPING.STEAM.BIOMASS_WASTE</t>
  </si>
  <si>
    <t>FUEL_EMI.ktCO2.DK.PPA.PULP.PULPING.STEAM.STEAM_DISTR</t>
  </si>
  <si>
    <t>FUEL_EMI.ktCO2.DK.PPA.PULP.PULPING_MECH.MECH.ELEC</t>
  </si>
  <si>
    <t>FUEL_EMI.ktCO2.DK.PPA.PULP.BLEACHING.THERM.ELEC</t>
  </si>
  <si>
    <t>FUEL_EMI.ktCO2.DK.PPA.PAPER.TOTAL.TOTAL.TOTAL</t>
  </si>
  <si>
    <t>FUEL_EMI.ktCO2.DK.PPA.PAPER.LIGHT.GENERIC.ELEC</t>
  </si>
  <si>
    <t>FUEL_EMI.ktCO2.DK.PPA.PAPER.AIRCOMP.GENERIC.ELEC</t>
  </si>
  <si>
    <t>FUEL_EMI.ktCO2.DK.PPA.PAPER.MOTOR.GENERIC.ELEC</t>
  </si>
  <si>
    <t>FUEL_EMI.ktCO2.DK.PPA.PAPER.FANS.GENERIC.ELEC</t>
  </si>
  <si>
    <t>FUEL_EMI.ktCO2.DK.PPA.PAPER.LOW_ENTH.TOTAL.TOTAL</t>
  </si>
  <si>
    <t>FUEL_EMI.ktCO2.DK.PPA.PAPER.LOW_ENTH.THERM.DIESEL_LIQBIO</t>
  </si>
  <si>
    <t>FUEL_EMI.ktCO2.DK.PPA.PAPER.LOW_ENTH.THERM.NG_BIOGAS</t>
  </si>
  <si>
    <t>FUEL_EMI.ktCO2.DK.PPA.PAPER.LOW_ENTH.THERM.SOLAR_GEO</t>
  </si>
  <si>
    <t>FUEL_EMI.ktCO2.DK.PPA.PAPER.LOW_ENTH.HP.AMBIENT</t>
  </si>
  <si>
    <t>FUEL_EMI.ktCO2.DK.PPA.PAPER.LOW_ENTH.THERM.ELEC</t>
  </si>
  <si>
    <t>FUEL_EMI.ktCO2.DK.PPA.PAPER.PREPARATION.TOTAL.TOTAL</t>
  </si>
  <si>
    <t>FUEL_EMI.ktCO2.DK.PPA.PAPER.PREPARATION.THERM.SOLIDS</t>
  </si>
  <si>
    <t>FUEL_EMI.ktCO2.DK.PPA.PAPER.PREPARATION.THERM.RFG</t>
  </si>
  <si>
    <t>FUEL_EMI.ktCO2.DK.PPA.PAPER.PREPARATION.THERM.LPG</t>
  </si>
  <si>
    <t>FUEL_EMI.ktCO2.DK.PPA.PAPER.PREPARATION.THERM.DIESEL_LIQBIO</t>
  </si>
  <si>
    <t>FUEL_EMI.ktCO2.DK.PPA.PAPER.PREPARATION.THERM.RFO</t>
  </si>
  <si>
    <t>FUEL_EMI.ktCO2.DK.PPA.PAPER.PREPARATION.THERM.OTHER</t>
  </si>
  <si>
    <t>FUEL_EMI.ktCO2.DK.PPA.PAPER.PREPARATION.THERM.NG_BIOGAS</t>
  </si>
  <si>
    <t>FUEL_EMI.ktCO2.DK.PPA.PAPER.PREPARATION.THERM.DERIVED</t>
  </si>
  <si>
    <t>FUEL_EMI.ktCO2.DK.PPA.PAPER.PREPARATION.THERM.BIOMASS_WASTE</t>
  </si>
  <si>
    <t>FUEL_EMI.ktCO2.DK.PPA.PAPER.PREPARATION.THERM.STEAM_DISTR</t>
  </si>
  <si>
    <t>FUEL_EMI.ktCO2.DK.PPA.PAPER.PREPARATION_ELEC.MECH.ELEC</t>
  </si>
  <si>
    <t>FUEL_EMI.ktCO2.DK.PPA.PAPER.PAPER_MACHINE.TOTAL.TOTAL</t>
  </si>
  <si>
    <t>FUEL_EMI.ktCO2.DK.PPA.PAPER.PAPER_MACHINE.STEAM.SOLIDS</t>
  </si>
  <si>
    <t>FUEL_EMI.ktCO2.DK.PPA.PAPER.PAPER_MACHINE.STEAM.RFG</t>
  </si>
  <si>
    <t>FUEL_EMI.ktCO2.DK.PPA.PAPER.PAPER_MACHINE.STEAM.LPG</t>
  </si>
  <si>
    <t>FUEL_EMI.ktCO2.DK.PPA.PAPER.PAPER_MACHINE.STEAM.DIESEL_LIQBIO</t>
  </si>
  <si>
    <t>FUEL_EMI.ktCO2.DK.PPA.PAPER.PAPER_MACHINE.STEAM.RFO</t>
  </si>
  <si>
    <t>FUEL_EMI.ktCO2.DK.PPA.PAPER.PAPER_MACHINE.STEAM.OTHER</t>
  </si>
  <si>
    <t>FUEL_EMI.ktCO2.DK.PPA.PAPER.PAPER_MACHINE.STEAM.NG_BIOGAS</t>
  </si>
  <si>
    <t>FUEL_EMI.ktCO2.DK.PPA.PAPER.PAPER_MACHINE.STEAM.DERIVED</t>
  </si>
  <si>
    <t>FUEL_EMI.ktCO2.DK.PPA.PAPER.PAPER_MACHINE.STEAM.BIOMASS_WASTE</t>
  </si>
  <si>
    <t>FUEL_EMI.ktCO2.DK.PPA.PAPER.PAPER_MACHINE.STEAM.STEAM_DISTR</t>
  </si>
  <si>
    <t>FUEL_EMI.ktCO2.DK.PPA.PAPER.PAPER_MACHINE_ELEC.ELEC.ELEC</t>
  </si>
  <si>
    <t>FUEL_EMI.ktCO2.DK.PPA.PAPER.FINISHING.TOTAL.TOTAL</t>
  </si>
  <si>
    <t>FUEL_EMI.ktCO2.DK.PPA.PAPER.FINISHING.STEAM.SOLIDS</t>
  </si>
  <si>
    <t>FUEL_EMI.ktCO2.DK.PPA.PAPER.FINISHING.STEAM.RFG</t>
  </si>
  <si>
    <t>FUEL_EMI.ktCO2.DK.PPA.PAPER.FINISHING.STEAM.LPG</t>
  </si>
  <si>
    <t>FUEL_EMI.ktCO2.DK.PPA.PAPER.FINISHING.STEAM.DIESEL_LIQBIO</t>
  </si>
  <si>
    <t>FUEL_EMI.ktCO2.DK.PPA.PAPER.FINISHING.STEAM.RFO</t>
  </si>
  <si>
    <t>FUEL_EMI.ktCO2.DK.PPA.PAPER.FINISHING.STEAM.OTHER</t>
  </si>
  <si>
    <t>FUEL_EMI.ktCO2.DK.PPA.PAPER.FINISHING.STEAM.NG_BIOGAS</t>
  </si>
  <si>
    <t>FUEL_EMI.ktCO2.DK.PPA.PAPER.FINISHING.STEAM.DERIVED</t>
  </si>
  <si>
    <t>FUEL_EMI.ktCO2.DK.PPA.PAPER.FINISHING.STEAM.BIOMASS_WASTE</t>
  </si>
  <si>
    <t>FUEL_EMI.ktCO2.DK.PPA.PAPER.FINISHING.STEAM.STEAM_DISTR</t>
  </si>
  <si>
    <t>FUEL_EMI.ktCO2.DK.PPA.PAPER.FINISHING_ELEC.ELEC.ELEC</t>
  </si>
  <si>
    <t>FUEL_EMI.ktCO2.DK.PPA.PRINT.TOTAL.TOTAL.TOTAL</t>
  </si>
  <si>
    <t>FUEL_EMI.ktCO2.DK.PPA.PRINT.LIGHT.GENERIC.ELEC</t>
  </si>
  <si>
    <t>FUEL_EMI.ktCO2.DK.PPA.PRINT.AIRCOMP.GENERIC.ELEC</t>
  </si>
  <si>
    <t>FUEL_EMI.ktCO2.DK.PPA.PRINT.MOTOR.GENERIC.ELEC</t>
  </si>
  <si>
    <t>FUEL_EMI.ktCO2.DK.PPA.PRINT.FANS.GENERIC.ELEC</t>
  </si>
  <si>
    <t>FUEL_EMI.ktCO2.DK.PPA.PRINT.LOW_ENTH.TOTAL.TOTAL</t>
  </si>
  <si>
    <t>FUEL_EMI.ktCO2.DK.PPA.PRINT.LOW_ENTH.THERM.DIESEL_LIQBIO</t>
  </si>
  <si>
    <t>FUEL_EMI.ktCO2.DK.PPA.PRINT.LOW_ENTH.THERM.NG_BIOGAS</t>
  </si>
  <si>
    <t>FUEL_EMI.ktCO2.DK.PPA.PRINT.LOW_ENTH.THERM.SOLAR_GEO</t>
  </si>
  <si>
    <t>FUEL_EMI.ktCO2.DK.PPA.PRINT.LOW_ENTH.HP.AMBIENT</t>
  </si>
  <si>
    <t>FUEL_EMI.ktCO2.DK.PPA.PRINT.LOW_ENTH.THERM.ELEC</t>
  </si>
  <si>
    <t>FUEL_EMI.ktCO2.DK.PPA.PRINT.PRINTING.MECH.ELEC</t>
  </si>
  <si>
    <t>VA.Meuro2023.DK.FBT.FBT</t>
  </si>
  <si>
    <t>Physical output (index)</t>
  </si>
  <si>
    <t>OUTPUT.index.DK.FBT.FBT</t>
  </si>
  <si>
    <t>Installed capacity (production index)</t>
  </si>
  <si>
    <t>CAP.index.DK.FBT.FBT</t>
  </si>
  <si>
    <t>Capacity investment (production index)</t>
  </si>
  <si>
    <t>NEWCAP.index.DK.FBT.FBT</t>
  </si>
  <si>
    <t>Decommissioned capacity (production index)</t>
  </si>
  <si>
    <t>Idle capacity (production index)</t>
  </si>
  <si>
    <t>FEC.ktoe.DK.FBT.FBT.TOTAL.TOTAL.TOTAL</t>
  </si>
  <si>
    <t>FEC.ktoe.DK.FBT.FBT.TOTAL.TOTAL.SOLIDS</t>
  </si>
  <si>
    <t>FEC.ktoe.DK.FBT.FBT.TOTAL.TOTAL.RFG</t>
  </si>
  <si>
    <t>FEC.ktoe.DK.FBT.FBT.TOTAL.TOTAL.LPG</t>
  </si>
  <si>
    <t>FEC.ktoe.DK.FBT.FBT.TOTAL.TOTAL.DIESEL</t>
  </si>
  <si>
    <t>FEC.ktoe.DK.FBT.FBT.TOTAL.TOTAL.RFO</t>
  </si>
  <si>
    <t>FEC.ktoe.DK.FBT.FBT.TOTAL.TOTAL.OTHER</t>
  </si>
  <si>
    <t>FEC.ktoe.DK.FBT.FBT.TOTAL.TOTAL.NG</t>
  </si>
  <si>
    <t>FEC.ktoe.DK.FBT.FBT.TOTAL.TOTAL.DERIVED</t>
  </si>
  <si>
    <t>FEC.ktoe.DK.FBT.FBT.TOTAL.TOTAL.BIOMASS_WASTE</t>
  </si>
  <si>
    <t>FEC.ktoe.DK.FBT.FBT.TOTAL.TOTAL.BIOGAS</t>
  </si>
  <si>
    <t>FEC.ktoe.DK.FBT.FBT.TOTAL.TOTAL.LIQBIO</t>
  </si>
  <si>
    <t>FEC.ktoe.DK.FBT.FBT.TOTAL.TOTAL.SOLAR</t>
  </si>
  <si>
    <t>FEC.ktoe.DK.FBT.FBT.TOTAL.TOTAL.GEO</t>
  </si>
  <si>
    <t>FEC.ktoe.DK.FBT.FBT.TOTAL.TOTAL.AMBIENT</t>
  </si>
  <si>
    <t>FEC.ktoe.DK.FBT.FBT.TOTAL.TOTAL.STEAM_DISTR</t>
  </si>
  <si>
    <t>FEC.ktoe.DK.FBT.FBT.TOTAL.TOTAL.ELEC</t>
  </si>
  <si>
    <t>Energy intensity (toe / physical output index)</t>
  </si>
  <si>
    <t>Useful energy demand intensity (toe useful / physical output index)</t>
  </si>
  <si>
    <t>FEC.ktoe.DK.FBT.FBT.LIGHT.GENERIC.ELEC</t>
  </si>
  <si>
    <t>FEC.ktoe.DK.FBT.FBT.AIRCOMP.GENERIC.ELEC</t>
  </si>
  <si>
    <t>FEC.ktoe.DK.FBT.FBT.MOTOR.GENERIC.ELEC</t>
  </si>
  <si>
    <t>FEC.ktoe.DK.FBT.FBT.FANS.GENERIC.ELEC</t>
  </si>
  <si>
    <t>FEC.ktoe.DK.FBT.FBT.LOW_ENTH.TOTAL.TOTAL</t>
  </si>
  <si>
    <t>FEC.ktoe.DK.FBT.FBT.LOW_ENTH.THERM.DIESEL_LIQBIO</t>
  </si>
  <si>
    <t>FEC.ktoe.DK.FBT.FBT.LOW_ENTH.THERM.NG_BIOGAS</t>
  </si>
  <si>
    <t>FEC.ktoe.DK.FBT.FBT.LOW_ENTH.THERM.SOLAR_GEO</t>
  </si>
  <si>
    <t>FEC.ktoe.DK.FBT.FBT.LOW_ENTH.HP.AMBIENT</t>
  </si>
  <si>
    <t>FEC.ktoe.DK.FBT.FBT.LOW_ENTH.THERM.ELEC</t>
  </si>
  <si>
    <t>Food: Oven (direct heat)</t>
  </si>
  <si>
    <t>Food: Direct Heat - Thermal</t>
  </si>
  <si>
    <t>FEC.ktoe.DK.FBT.FBT.OVEN.THERM.TOTAL</t>
  </si>
  <si>
    <t>FEC.ktoe.DK.FBT.FBT.OVEN.THERM.SOLIDS</t>
  </si>
  <si>
    <t>FEC.ktoe.DK.FBT.FBT.OVEN.THERM.LPG</t>
  </si>
  <si>
    <t>FEC.ktoe.DK.FBT.FBT.OVEN.THERM.DIESEL_LIQBIO</t>
  </si>
  <si>
    <t>FEC.ktoe.DK.FBT.FBT.OVEN.THERM.RFO</t>
  </si>
  <si>
    <t>FEC.ktoe.DK.FBT.FBT.OVEN.THERM.NG_BIOGAS</t>
  </si>
  <si>
    <t>Food: Direct Heat - Electric</t>
  </si>
  <si>
    <t>FEC.ktoe.DK.FBT.FBT.OVEN.ELEC.ELEC</t>
  </si>
  <si>
    <t>Food: Direct Heat - Microwave</t>
  </si>
  <si>
    <t>FEC.ktoe.DK.FBT.FBT.OVEN_MICROW.MICROW.ELEC</t>
  </si>
  <si>
    <t>Food: Specific process heat</t>
  </si>
  <si>
    <t>Food: Process Heat - Thermal</t>
  </si>
  <si>
    <t>FEC.ktoe.DK.FBT.FBT.PROC_HEAT.THERM.TOTAL</t>
  </si>
  <si>
    <t>FEC.ktoe.DK.FBT.FBT.PROC_HEAT.THERM.SOLIDS</t>
  </si>
  <si>
    <t>FEC.ktoe.DK.FBT.FBT.PROC_HEAT.THERM.LPG</t>
  </si>
  <si>
    <t>FEC.ktoe.DK.FBT.FBT.PROC_HEAT.THERM.DIESEL_LIQBIO</t>
  </si>
  <si>
    <t>FEC.ktoe.DK.FBT.FBT.PROC_HEAT.THERM.RFO</t>
  </si>
  <si>
    <t>FEC.ktoe.DK.FBT.FBT.PROC_HEAT.THERM.NG_BIOGAS</t>
  </si>
  <si>
    <t>Food: Process Heat - Electric</t>
  </si>
  <si>
    <t>FEC.ktoe.DK.FBT.FBT.PROC_HEAT.ELEC.ELEC</t>
  </si>
  <si>
    <t>Food: Process Heat - Microwave</t>
  </si>
  <si>
    <t>FEC.ktoe.DK.FBT.FBT.PROC_HEAT_MICROW.MICROW.ELEC</t>
  </si>
  <si>
    <t>Food: Steam processing</t>
  </si>
  <si>
    <t>FEC.ktoe.DK.FBT.FBT.PROCESSING.TOTAL.TOTAL</t>
  </si>
  <si>
    <t>FEC.ktoe.DK.FBT.FBT.PROCESSING.STEAM.SOLIDS</t>
  </si>
  <si>
    <t>FEC.ktoe.DK.FBT.FBT.PROCESSING.STEAM.RFG</t>
  </si>
  <si>
    <t>FEC.ktoe.DK.FBT.FBT.PROCESSING.STEAM.LPG</t>
  </si>
  <si>
    <t>FEC.ktoe.DK.FBT.FBT.PROCESSING.STEAM.DIESEL_LIQBIO</t>
  </si>
  <si>
    <t>FEC.ktoe.DK.FBT.FBT.PROCESSING.STEAM.RFO</t>
  </si>
  <si>
    <t>FEC.ktoe.DK.FBT.FBT.PROCESSING.STEAM.OTHER</t>
  </si>
  <si>
    <t>FEC.ktoe.DK.FBT.FBT.PROCESSING.STEAM.NG_BIOGAS</t>
  </si>
  <si>
    <t>FEC.ktoe.DK.FBT.FBT.PROCESSING.STEAM.DERIVED</t>
  </si>
  <si>
    <t>FEC.ktoe.DK.FBT.FBT.PROCESSING.STEAM.BIOMASS_WASTE</t>
  </si>
  <si>
    <t>FEC.ktoe.DK.FBT.FBT.PROCESSING.STEAM.STEAM_DISTR</t>
  </si>
  <si>
    <t>Food: Drying</t>
  </si>
  <si>
    <t>Food: Thermal drying</t>
  </si>
  <si>
    <t>FEC.ktoe.DK.FBT.FBT.DRYING.TOTAL.TOTAL</t>
  </si>
  <si>
    <t>FEC.ktoe.DK.FBT.FBT.DRYING.THERM.SOLIDS</t>
  </si>
  <si>
    <t>FEC.ktoe.DK.FBT.FBT.DRYING.THERM.LPG</t>
  </si>
  <si>
    <t>FEC.ktoe.DK.FBT.FBT.DRYING.THERM.DIESEL_LIQBIO</t>
  </si>
  <si>
    <t>FEC.ktoe.DK.FBT.FBT.DRYING.THERM.RFO</t>
  </si>
  <si>
    <t>FEC.ktoe.DK.FBT.FBT.DRYING.THERM.NG_BIOGAS</t>
  </si>
  <si>
    <t>Food: Steam drying</t>
  </si>
  <si>
    <t>FEC.ktoe.DK.FBT.FBT.DRYING_STEAM.TOTAL.TOTAL</t>
  </si>
  <si>
    <t>FEC.ktoe.DK.FBT.FBT.DRYING_STEAM.STEAM.SOLIDS</t>
  </si>
  <si>
    <t>FEC.ktoe.DK.FBT.FBT.DRYING_STEAM.STEAM.RFG</t>
  </si>
  <si>
    <t>FEC.ktoe.DK.FBT.FBT.DRYING_STEAM.STEAM.LPG</t>
  </si>
  <si>
    <t>FEC.ktoe.DK.FBT.FBT.DRYING_STEAM.STEAM.DIESEL_LIQBIO</t>
  </si>
  <si>
    <t>FEC.ktoe.DK.FBT.FBT.DRYING_STEAM.STEAM.RFO</t>
  </si>
  <si>
    <t>FEC.ktoe.DK.FBT.FBT.DRYING_STEAM.STEAM.OTHER</t>
  </si>
  <si>
    <t>FEC.ktoe.DK.FBT.FBT.DRYING_STEAM.STEAM.NG_BIOGAS</t>
  </si>
  <si>
    <t>FEC.ktoe.DK.FBT.FBT.DRYING_STEAM.STEAM.DERIVED</t>
  </si>
  <si>
    <t>FEC.ktoe.DK.FBT.FBT.DRYING_STEAM.STEAM.BIOMASS_WASTE</t>
  </si>
  <si>
    <t>FEC.ktoe.DK.FBT.FBT.DRYING_STEAM.STEAM.STEAM_DISTR</t>
  </si>
  <si>
    <t>Food: Electric drying</t>
  </si>
  <si>
    <t>FEC.ktoe.DK.FBT.FBT.DRYING_ELEC.ELEC.ELEC</t>
  </si>
  <si>
    <t>Food: Freeze drying</t>
  </si>
  <si>
    <t>FEC.ktoe.DK.FBT.FBT.DRYING_FREEZE.FREEZE_DRY.ELEC</t>
  </si>
  <si>
    <t>Food: Microwave drying</t>
  </si>
  <si>
    <t>FEC.ktoe.DK.FBT.FBT.DRYING_MICROW.MICROW.ELEC</t>
  </si>
  <si>
    <t>Food: Process cooling and refrigeration</t>
  </si>
  <si>
    <t>Food: Thermal cooling</t>
  </si>
  <si>
    <t>FEC.ktoe.DK.FBT.FBT.PROC_COOL_THERM.THERM.NG_BIOGAS</t>
  </si>
  <si>
    <t>Food: Steam cooling</t>
  </si>
  <si>
    <t>FEC.ktoe.DK.FBT.FBT.PROC_COOL.TOTAL.TOTAL</t>
  </si>
  <si>
    <t>FEC.ktoe.DK.FBT.FBT.PROC_COOL.STEAM.SOLIDS</t>
  </si>
  <si>
    <t>FEC.ktoe.DK.FBT.FBT.PROC_COOL.STEAM.RFG</t>
  </si>
  <si>
    <t>FEC.ktoe.DK.FBT.FBT.PROC_COOL.STEAM.LPG</t>
  </si>
  <si>
    <t>FEC.ktoe.DK.FBT.FBT.PROC_COOL.STEAM.DIESEL_LIQBIO</t>
  </si>
  <si>
    <t>FEC.ktoe.DK.FBT.FBT.PROC_COOL.STEAM.RFO</t>
  </si>
  <si>
    <t>FEC.ktoe.DK.FBT.FBT.PROC_COOL.STEAM.OTHER</t>
  </si>
  <si>
    <t>FEC.ktoe.DK.FBT.FBT.PROC_COOL.STEAM.NG_BIOGAS</t>
  </si>
  <si>
    <t>FEC.ktoe.DK.FBT.FBT.PROC_COOL.STEAM.DERIVED</t>
  </si>
  <si>
    <t>FEC.ktoe.DK.FBT.FBT.PROC_COOL.STEAM.BIOMASS_WASTE</t>
  </si>
  <si>
    <t>FEC.ktoe.DK.FBT.FBT.PROC_COOL.STEAM.STEAM_DISTR</t>
  </si>
  <si>
    <t>Food: Electric cooling</t>
  </si>
  <si>
    <t>FEC.ktoe.DK.FBT.FBT.PROC_COOL_ELEC.ELEC.ELEC</t>
  </si>
  <si>
    <t>Food: Electric machinery</t>
  </si>
  <si>
    <t>FEC.ktoe.DK.FBT.FBT.GENERIC.MECH.ELEC</t>
  </si>
  <si>
    <t>UED.ktoe.DK.FBT.FBT.TOTAL.TOTAL.TOTAL</t>
  </si>
  <si>
    <t>UED.ktoe.DK.FBT.FBT.LIGHT.GENERIC.ELEC</t>
  </si>
  <si>
    <t>UED.ktoe.DK.FBT.FBT.AIRCOMP.GENERIC.ELEC</t>
  </si>
  <si>
    <t>UED.ktoe.DK.FBT.FBT.MOTOR.GENERIC.ELEC</t>
  </si>
  <si>
    <t>UED.ktoe.DK.FBT.FBT.FANS.GENERIC.ELEC</t>
  </si>
  <si>
    <t>UED.ktoe.DK.FBT.FBT.LOW_ENTH.TOTAL.TOTAL</t>
  </si>
  <si>
    <t>UED.ktoe.DK.FBT.FBT.LOW_ENTH.THERM.DIESEL_LIQBIO</t>
  </si>
  <si>
    <t>UED.ktoe.DK.FBT.FBT.LOW_ENTH.THERM.NG_BIOGAS</t>
  </si>
  <si>
    <t>UED.ktoe.DK.FBT.FBT.LOW_ENTH.THERM.SOLAR_GEO</t>
  </si>
  <si>
    <t>UED.ktoe.DK.FBT.FBT.LOW_ENTH.HP.AMBIENT</t>
  </si>
  <si>
    <t>UED.ktoe.DK.FBT.FBT.LOW_ENTH.THERM.ELEC</t>
  </si>
  <si>
    <t>UED.ktoe.DK.FBT.FBT.OVEN.THERM.TOTAL</t>
  </si>
  <si>
    <t>UED.ktoe.DK.FBT.FBT.OVEN.THERM.SOLIDS</t>
  </si>
  <si>
    <t>UED.ktoe.DK.FBT.FBT.OVEN.THERM.LPG</t>
  </si>
  <si>
    <t>UED.ktoe.DK.FBT.FBT.OVEN.THERM.DIESEL_LIQBIO</t>
  </si>
  <si>
    <t>UED.ktoe.DK.FBT.FBT.OVEN.THERM.RFO</t>
  </si>
  <si>
    <t>UED.ktoe.DK.FBT.FBT.OVEN.THERM.NG_BIOGAS</t>
  </si>
  <si>
    <t>UED.ktoe.DK.FBT.FBT.OVEN.ELEC.ELEC</t>
  </si>
  <si>
    <t>UED.ktoe.DK.FBT.FBT.OVEN_MICROW.MICROW.ELEC</t>
  </si>
  <si>
    <t>UED.ktoe.DK.FBT.FBT.PROC_HEAT.THERM.TOTAL</t>
  </si>
  <si>
    <t>UED.ktoe.DK.FBT.FBT.PROC_HEAT.THERM.SOLIDS</t>
  </si>
  <si>
    <t>UED.ktoe.DK.FBT.FBT.PROC_HEAT.THERM.LPG</t>
  </si>
  <si>
    <t>UED.ktoe.DK.FBT.FBT.PROC_HEAT.THERM.DIESEL_LIQBIO</t>
  </si>
  <si>
    <t>UED.ktoe.DK.FBT.FBT.PROC_HEAT.THERM.RFO</t>
  </si>
  <si>
    <t>UED.ktoe.DK.FBT.FBT.PROC_HEAT.THERM.NG_BIOGAS</t>
  </si>
  <si>
    <t>UED.ktoe.DK.FBT.FBT.PROC_HEAT.ELEC.ELEC</t>
  </si>
  <si>
    <t>UED.ktoe.DK.FBT.FBT.PROC_HEAT_MICROW.MICROW.ELEC</t>
  </si>
  <si>
    <t>UED.ktoe.DK.FBT.FBT.PROCESSING.TOTAL.TOTAL</t>
  </si>
  <si>
    <t>UED.ktoe.DK.FBT.FBT.PROCESSING.STEAM.SOLIDS</t>
  </si>
  <si>
    <t>UED.ktoe.DK.FBT.FBT.PROCESSING.STEAM.RFG</t>
  </si>
  <si>
    <t>UED.ktoe.DK.FBT.FBT.PROCESSING.STEAM.LPG</t>
  </si>
  <si>
    <t>UED.ktoe.DK.FBT.FBT.PROCESSING.STEAM.DIESEL_LIQBIO</t>
  </si>
  <si>
    <t>UED.ktoe.DK.FBT.FBT.PROCESSING.STEAM.RFO</t>
  </si>
  <si>
    <t>UED.ktoe.DK.FBT.FBT.PROCESSING.STEAM.OTHER</t>
  </si>
  <si>
    <t>UED.ktoe.DK.FBT.FBT.PROCESSING.STEAM.NG_BIOGAS</t>
  </si>
  <si>
    <t>UED.ktoe.DK.FBT.FBT.PROCESSING.STEAM.DERIVED</t>
  </si>
  <si>
    <t>UED.ktoe.DK.FBT.FBT.PROCESSING.STEAM.BIOMASS_WASTE</t>
  </si>
  <si>
    <t>UED.ktoe.DK.FBT.FBT.PROCESSING.STEAM.STEAM_DISTR</t>
  </si>
  <si>
    <t>UED.ktoe.DK.FBT.FBT.DRYING.TOTAL.TOTAL</t>
  </si>
  <si>
    <t>UED.ktoe.DK.FBT.FBT.DRYING.THERM.SOLIDS</t>
  </si>
  <si>
    <t>UED.ktoe.DK.FBT.FBT.DRYING.THERM.LPG</t>
  </si>
  <si>
    <t>UED.ktoe.DK.FBT.FBT.DRYING.THERM.DIESEL_LIQBIO</t>
  </si>
  <si>
    <t>UED.ktoe.DK.FBT.FBT.DRYING.THERM.RFO</t>
  </si>
  <si>
    <t>UED.ktoe.DK.FBT.FBT.DRYING.THERM.NG_BIOGAS</t>
  </si>
  <si>
    <t>UED.ktoe.DK.FBT.FBT.DRYING_STEAM.TOTAL.TOTAL</t>
  </si>
  <si>
    <t>UED.ktoe.DK.FBT.FBT.DRYING_STEAM.STEAM.SOLIDS</t>
  </si>
  <si>
    <t>UED.ktoe.DK.FBT.FBT.DRYING_STEAM.STEAM.RFG</t>
  </si>
  <si>
    <t>UED.ktoe.DK.FBT.FBT.DRYING_STEAM.STEAM.LPG</t>
  </si>
  <si>
    <t>UED.ktoe.DK.FBT.FBT.DRYING_STEAM.STEAM.DIESEL_LIQBIO</t>
  </si>
  <si>
    <t>UED.ktoe.DK.FBT.FBT.DRYING_STEAM.STEAM.RFO</t>
  </si>
  <si>
    <t>UED.ktoe.DK.FBT.FBT.DRYING_STEAM.STEAM.OTHER</t>
  </si>
  <si>
    <t>UED.ktoe.DK.FBT.FBT.DRYING_STEAM.STEAM.NG_BIOGAS</t>
  </si>
  <si>
    <t>UED.ktoe.DK.FBT.FBT.DRYING_STEAM.STEAM.DERIVED</t>
  </si>
  <si>
    <t>UED.ktoe.DK.FBT.FBT.DRYING_STEAM.STEAM.BIOMASS_WASTE</t>
  </si>
  <si>
    <t>UED.ktoe.DK.FBT.FBT.DRYING_STEAM.STEAM.STEAM_DISTR</t>
  </si>
  <si>
    <t>UED.ktoe.DK.FBT.FBT.DRYING_ELEC.ELEC.ELEC</t>
  </si>
  <si>
    <t>UED.ktoe.DK.FBT.FBT.DRYING_FREEZE.FREEZE_DRY.ELEC</t>
  </si>
  <si>
    <t>UED.ktoe.DK.FBT.FBT.DRYING_MICROW.MICROW.ELEC</t>
  </si>
  <si>
    <t>UED.ktoe.DK.FBT.FBT.PROC_COOL_THERM.THERM.NG_BIOGAS</t>
  </si>
  <si>
    <t>UED.ktoe.DK.FBT.FBT.PROC_COOL.TOTAL.TOTAL</t>
  </si>
  <si>
    <t>UED.ktoe.DK.FBT.FBT.PROC_COOL.STEAM.SOLIDS</t>
  </si>
  <si>
    <t>UED.ktoe.DK.FBT.FBT.PROC_COOL.STEAM.RFG</t>
  </si>
  <si>
    <t>UED.ktoe.DK.FBT.FBT.PROC_COOL.STEAM.LPG</t>
  </si>
  <si>
    <t>UED.ktoe.DK.FBT.FBT.PROC_COOL.STEAM.DIESEL_LIQBIO</t>
  </si>
  <si>
    <t>UED.ktoe.DK.FBT.FBT.PROC_COOL.STEAM.RFO</t>
  </si>
  <si>
    <t>UED.ktoe.DK.FBT.FBT.PROC_COOL.STEAM.OTHER</t>
  </si>
  <si>
    <t>UED.ktoe.DK.FBT.FBT.PROC_COOL.STEAM.NG_BIOGAS</t>
  </si>
  <si>
    <t>UED.ktoe.DK.FBT.FBT.PROC_COOL.STEAM.DERIVED</t>
  </si>
  <si>
    <t>UED.ktoe.DK.FBT.FBT.PROC_COOL.STEAM.BIOMASS_WASTE</t>
  </si>
  <si>
    <t>UED.ktoe.DK.FBT.FBT.PROC_COOL.STEAM.STEAM_DISTR</t>
  </si>
  <si>
    <t>UED.ktoe.DK.FBT.FBT.PROC_COOL_ELEC.ELEC.ELEC</t>
  </si>
  <si>
    <t>UED.ktoe.DK.FBT.FBT.GENERIC.MECH.ELEC</t>
  </si>
  <si>
    <t>FUEL_EMI.ktCO2.DK.FBT.FBT.TOTAL.TOTAL.TOTAL</t>
  </si>
  <si>
    <t>FUEL_EMI.ktCO2.DK.FBT.FBT.LIGHT.GENERIC.ELEC</t>
  </si>
  <si>
    <t>FUEL_EMI.ktCO2.DK.FBT.FBT.AIRCOMP.GENERIC.ELEC</t>
  </si>
  <si>
    <t>FUEL_EMI.ktCO2.DK.FBT.FBT.MOTOR.GENERIC.ELEC</t>
  </si>
  <si>
    <t>FUEL_EMI.ktCO2.DK.FBT.FBT.FANS.GENERIC.ELEC</t>
  </si>
  <si>
    <t>FUEL_EMI.ktCO2.DK.FBT.FBT.LOW_ENTH.TOTAL.TOTAL</t>
  </si>
  <si>
    <t>FUEL_EMI.ktCO2.DK.FBT.FBT.LOW_ENTH.THERM.DIESEL_LIQBIO</t>
  </si>
  <si>
    <t>FUEL_EMI.ktCO2.DK.FBT.FBT.LOW_ENTH.THERM.NG_BIOGAS</t>
  </si>
  <si>
    <t>FUEL_EMI.ktCO2.DK.FBT.FBT.LOW_ENTH.THERM.SOLAR_GEO</t>
  </si>
  <si>
    <t>FUEL_EMI.ktCO2.DK.FBT.FBT.LOW_ENTH.HP.AMBIENT</t>
  </si>
  <si>
    <t>FUEL_EMI.ktCO2.DK.FBT.FBT.LOW_ENTH.THERM.ELEC</t>
  </si>
  <si>
    <t>FUEL_EMI.ktCO2.DK.FBT.FBT.OVEN.THERM.TOTAL</t>
  </si>
  <si>
    <t>FUEL_EMI.ktCO2.DK.FBT.FBT.OVEN.THERM.SOLIDS</t>
  </si>
  <si>
    <t>FUEL_EMI.ktCO2.DK.FBT.FBT.OVEN.THERM.LPG</t>
  </si>
  <si>
    <t>FUEL_EMI.ktCO2.DK.FBT.FBT.OVEN.THERM.DIESEL_LIQBIO</t>
  </si>
  <si>
    <t>FUEL_EMI.ktCO2.DK.FBT.FBT.OVEN.THERM.RFO</t>
  </si>
  <si>
    <t>FUEL_EMI.ktCO2.DK.FBT.FBT.OVEN.THERM.NG_BIOGAS</t>
  </si>
  <si>
    <t>FUEL_EMI.ktCO2.DK.FBT.FBT.OVEN.ELEC.ELEC</t>
  </si>
  <si>
    <t>FUEL_EMI.ktCO2.DK.FBT.FBT.OVEN_MICROW.MICROW.ELEC</t>
  </si>
  <si>
    <t>FUEL_EMI.ktCO2.DK.FBT.FBT.PROC_HEAT.THERM.TOTAL</t>
  </si>
  <si>
    <t>FUEL_EMI.ktCO2.DK.FBT.FBT.PROC_HEAT.THERM.SOLIDS</t>
  </si>
  <si>
    <t>FUEL_EMI.ktCO2.DK.FBT.FBT.PROC_HEAT.THERM.LPG</t>
  </si>
  <si>
    <t>FUEL_EMI.ktCO2.DK.FBT.FBT.PROC_HEAT.THERM.DIESEL_LIQBIO</t>
  </si>
  <si>
    <t>FUEL_EMI.ktCO2.DK.FBT.FBT.PROC_HEAT.THERM.RFO</t>
  </si>
  <si>
    <t>FUEL_EMI.ktCO2.DK.FBT.FBT.PROC_HEAT.THERM.NG_BIOGAS</t>
  </si>
  <si>
    <t>FUEL_EMI.ktCO2.DK.FBT.FBT.PROC_HEAT.ELEC.ELEC</t>
  </si>
  <si>
    <t>FUEL_EMI.ktCO2.DK.FBT.FBT.PROC_HEAT_MICROW.MICROW.ELEC</t>
  </si>
  <si>
    <t>FUEL_EMI.ktCO2.DK.FBT.FBT.PROCESSING.TOTAL.TOTAL</t>
  </si>
  <si>
    <t>FUEL_EMI.ktCO2.DK.FBT.FBT.PROCESSING.STEAM.SOLIDS</t>
  </si>
  <si>
    <t>FUEL_EMI.ktCO2.DK.FBT.FBT.PROCESSING.STEAM.RFG</t>
  </si>
  <si>
    <t>FUEL_EMI.ktCO2.DK.FBT.FBT.PROCESSING.STEAM.LPG</t>
  </si>
  <si>
    <t>FUEL_EMI.ktCO2.DK.FBT.FBT.PROCESSING.STEAM.DIESEL_LIQBIO</t>
  </si>
  <si>
    <t>FUEL_EMI.ktCO2.DK.FBT.FBT.PROCESSING.STEAM.RFO</t>
  </si>
  <si>
    <t>FUEL_EMI.ktCO2.DK.FBT.FBT.PROCESSING.STEAM.OTHER</t>
  </si>
  <si>
    <t>FUEL_EMI.ktCO2.DK.FBT.FBT.PROCESSING.STEAM.NG_BIOGAS</t>
  </si>
  <si>
    <t>FUEL_EMI.ktCO2.DK.FBT.FBT.PROCESSING.STEAM.DERIVED</t>
  </si>
  <si>
    <t>FUEL_EMI.ktCO2.DK.FBT.FBT.PROCESSING.STEAM.BIOMASS_WASTE</t>
  </si>
  <si>
    <t>FUEL_EMI.ktCO2.DK.FBT.FBT.PROCESSING.STEAM.STEAM_DISTR</t>
  </si>
  <si>
    <t>FUEL_EMI.ktCO2.DK.FBT.FBT.DRYING.TOTAL.TOTAL</t>
  </si>
  <si>
    <t>FUEL_EMI.ktCO2.DK.FBT.FBT.DRYING.THERM.SOLIDS</t>
  </si>
  <si>
    <t>FUEL_EMI.ktCO2.DK.FBT.FBT.DRYING.THERM.LPG</t>
  </si>
  <si>
    <t>FUEL_EMI.ktCO2.DK.FBT.FBT.DRYING.THERM.DIESEL_LIQBIO</t>
  </si>
  <si>
    <t>FUEL_EMI.ktCO2.DK.FBT.FBT.DRYING.THERM.RFO</t>
  </si>
  <si>
    <t>FUEL_EMI.ktCO2.DK.FBT.FBT.DRYING.THERM.NG_BIOGAS</t>
  </si>
  <si>
    <t>FUEL_EMI.ktCO2.DK.FBT.FBT.DRYING_STEAM.TOTAL.TOTAL</t>
  </si>
  <si>
    <t>FUEL_EMI.ktCO2.DK.FBT.FBT.DRYING_STEAM.STEAM.SOLIDS</t>
  </si>
  <si>
    <t>FUEL_EMI.ktCO2.DK.FBT.FBT.DRYING_STEAM.STEAM.RFG</t>
  </si>
  <si>
    <t>FUEL_EMI.ktCO2.DK.FBT.FBT.DRYING_STEAM.STEAM.LPG</t>
  </si>
  <si>
    <t>FUEL_EMI.ktCO2.DK.FBT.FBT.DRYING_STEAM.STEAM.DIESEL_LIQBIO</t>
  </si>
  <si>
    <t>FUEL_EMI.ktCO2.DK.FBT.FBT.DRYING_STEAM.STEAM.RFO</t>
  </si>
  <si>
    <t>FUEL_EMI.ktCO2.DK.FBT.FBT.DRYING_STEAM.STEAM.OTHER</t>
  </si>
  <si>
    <t>FUEL_EMI.ktCO2.DK.FBT.FBT.DRYING_STEAM.STEAM.NG_BIOGAS</t>
  </si>
  <si>
    <t>FUEL_EMI.ktCO2.DK.FBT.FBT.DRYING_STEAM.STEAM.DERIVED</t>
  </si>
  <si>
    <t>FUEL_EMI.ktCO2.DK.FBT.FBT.DRYING_STEAM.STEAM.BIOMASS_WASTE</t>
  </si>
  <si>
    <t>FUEL_EMI.ktCO2.DK.FBT.FBT.DRYING_STEAM.STEAM.STEAM_DISTR</t>
  </si>
  <si>
    <t>FUEL_EMI.ktCO2.DK.FBT.FBT.DRYING_ELEC.ELEC.ELEC</t>
  </si>
  <si>
    <t>FUEL_EMI.ktCO2.DK.FBT.FBT.DRYING_FREEZE.FREEZE_DRY.ELEC</t>
  </si>
  <si>
    <t>FUEL_EMI.ktCO2.DK.FBT.FBT.DRYING_MICROW.MICROW.ELEC</t>
  </si>
  <si>
    <t>FUEL_EMI.ktCO2.DK.FBT.FBT.PROC_COOL_THERM.THERM.NG_BIOGAS</t>
  </si>
  <si>
    <t>FUEL_EMI.ktCO2.DK.FBT.FBT.PROC_COOL.TOTAL.TOTAL</t>
  </si>
  <si>
    <t>FUEL_EMI.ktCO2.DK.FBT.FBT.PROC_COOL.STEAM.SOLIDS</t>
  </si>
  <si>
    <t>FUEL_EMI.ktCO2.DK.FBT.FBT.PROC_COOL.STEAM.RFG</t>
  </si>
  <si>
    <t>FUEL_EMI.ktCO2.DK.FBT.FBT.PROC_COOL.STEAM.LPG</t>
  </si>
  <si>
    <t>FUEL_EMI.ktCO2.DK.FBT.FBT.PROC_COOL.STEAM.DIESEL_LIQBIO</t>
  </si>
  <si>
    <t>FUEL_EMI.ktCO2.DK.FBT.FBT.PROC_COOL.STEAM.RFO</t>
  </si>
  <si>
    <t>FUEL_EMI.ktCO2.DK.FBT.FBT.PROC_COOL.STEAM.OTHER</t>
  </si>
  <si>
    <t>FUEL_EMI.ktCO2.DK.FBT.FBT.PROC_COOL.STEAM.NG_BIOGAS</t>
  </si>
  <si>
    <t>FUEL_EMI.ktCO2.DK.FBT.FBT.PROC_COOL.STEAM.DERIVED</t>
  </si>
  <si>
    <t>FUEL_EMI.ktCO2.DK.FBT.FBT.PROC_COOL.STEAM.BIOMASS_WASTE</t>
  </si>
  <si>
    <t>FUEL_EMI.ktCO2.DK.FBT.FBT.PROC_COOL.STEAM.STEAM_DISTR</t>
  </si>
  <si>
    <t>FUEL_EMI.ktCO2.DK.FBT.FBT.PROC_COOL_ELEC.ELEC.ELEC</t>
  </si>
  <si>
    <t>FUEL_EMI.ktCO2.DK.FBT.FBT.GENERIC.MECH.ELEC</t>
  </si>
  <si>
    <t>VA.Meuro2023.DK.TRE.TRE</t>
  </si>
  <si>
    <t>OUTPUT.index.DK.TRE.TRE</t>
  </si>
  <si>
    <t>CAP.index.DK.TRE.TRE</t>
  </si>
  <si>
    <t>NEWCAP.index.DK.TRE.TRE</t>
  </si>
  <si>
    <t>FEC.ktoe.DK.TRE.TRE.TOTAL.TOTAL.TOTAL</t>
  </si>
  <si>
    <t>FEC.ktoe.DK.TRE.TRE.TOTAL.TOTAL.SOLIDS</t>
  </si>
  <si>
    <t>FEC.ktoe.DK.TRE.TRE.TOTAL.TOTAL.RFG</t>
  </si>
  <si>
    <t>FEC.ktoe.DK.TRE.TRE.TOTAL.TOTAL.LPG</t>
  </si>
  <si>
    <t>FEC.ktoe.DK.TRE.TRE.TOTAL.TOTAL.DIESEL</t>
  </si>
  <si>
    <t>FEC.ktoe.DK.TRE.TRE.TOTAL.TOTAL.RFO</t>
  </si>
  <si>
    <t>FEC.ktoe.DK.TRE.TRE.TOTAL.TOTAL.OTHER</t>
  </si>
  <si>
    <t>FEC.ktoe.DK.TRE.TRE.TOTAL.TOTAL.NG</t>
  </si>
  <si>
    <t>FEC.ktoe.DK.TRE.TRE.TOTAL.TOTAL.DERIVED</t>
  </si>
  <si>
    <t>FEC.ktoe.DK.TRE.TRE.TOTAL.TOTAL.BIOMASS_WASTE</t>
  </si>
  <si>
    <t>FEC.ktoe.DK.TRE.TRE.TOTAL.TOTAL.BIOGAS</t>
  </si>
  <si>
    <t>FEC.ktoe.DK.TRE.TRE.TOTAL.TOTAL.LIQBIO</t>
  </si>
  <si>
    <t>FEC.ktoe.DK.TRE.TRE.TOTAL.TOTAL.SOLAR</t>
  </si>
  <si>
    <t>FEC.ktoe.DK.TRE.TRE.TOTAL.TOTAL.GEO</t>
  </si>
  <si>
    <t>FEC.ktoe.DK.TRE.TRE.TOTAL.TOTAL.AMBIENT</t>
  </si>
  <si>
    <t>FEC.ktoe.DK.TRE.TRE.TOTAL.TOTAL.STEAM_DISTR</t>
  </si>
  <si>
    <t>FEC.ktoe.DK.TRE.TRE.TOTAL.TOTAL.ELEC</t>
  </si>
  <si>
    <t>FEC.ktoe.DK.TRE.TRE.LIGHT.GENERIC.ELEC</t>
  </si>
  <si>
    <t>FEC.ktoe.DK.TRE.TRE.AIRCOMP.GENERIC.ELEC</t>
  </si>
  <si>
    <t>FEC.ktoe.DK.TRE.TRE.MOTOR.GENERIC.ELEC</t>
  </si>
  <si>
    <t>FEC.ktoe.DK.TRE.TRE.FANS.GENERIC.ELEC</t>
  </si>
  <si>
    <t>FEC.ktoe.DK.TRE.TRE.LOW_ENTH.TOTAL.TOTAL</t>
  </si>
  <si>
    <t>FEC.ktoe.DK.TRE.TRE.LOW_ENTH.THERM.DIESEL_LIQBIO</t>
  </si>
  <si>
    <t>FEC.ktoe.DK.TRE.TRE.LOW_ENTH.THERM.NG_BIOGAS</t>
  </si>
  <si>
    <t>FEC.ktoe.DK.TRE.TRE.LOW_ENTH.THERM.SOLAR_GEO</t>
  </si>
  <si>
    <t>FEC.ktoe.DK.TRE.TRE.LOW_ENTH.HP.AMBIENT</t>
  </si>
  <si>
    <t>FEC.ktoe.DK.TRE.TRE.LOW_ENTH.THERM.ELEC</t>
  </si>
  <si>
    <t>Trans. Eq.: Foundries</t>
  </si>
  <si>
    <t>Trans. Eq.: Thermal Foundries</t>
  </si>
  <si>
    <t>FEC.ktoe.DK.TRE.TRE.FOUNDRY.THERM.TOTAL</t>
  </si>
  <si>
    <t>FEC.ktoe.DK.TRE.TRE.FOUNDRY.THERM.SOLIDS</t>
  </si>
  <si>
    <t>FEC.ktoe.DK.TRE.TRE.FOUNDRY.THERM.LPG</t>
  </si>
  <si>
    <t>FEC.ktoe.DK.TRE.TRE.FOUNDRY.THERM.DIESEL_LIQBIO</t>
  </si>
  <si>
    <t>FEC.ktoe.DK.TRE.TRE.FOUNDRY.THERM.RFO</t>
  </si>
  <si>
    <t>FEC.ktoe.DK.TRE.TRE.FOUNDRY.THERM.NG_BIOGAS</t>
  </si>
  <si>
    <t>Trans. Eq.: Electric Foundries</t>
  </si>
  <si>
    <t>FEC.ktoe.DK.TRE.TRE.FOUNDRY.ELEC.ELEC</t>
  </si>
  <si>
    <t>Trans. Eq.: Connection techniques</t>
  </si>
  <si>
    <t>Trans. Eq.: Thermal connection</t>
  </si>
  <si>
    <t>FEC.ktoe.DK.TRE.TRE.CONNECTION_THERM.THERM.NG_BIOGAS</t>
  </si>
  <si>
    <t>Trans. Eq.: Electric connection</t>
  </si>
  <si>
    <t>FEC.ktoe.DK.TRE.TRE.CONNECTION_ELEC.ELEC.ELEC</t>
  </si>
  <si>
    <t>Trans. Eq.: Heat treatment</t>
  </si>
  <si>
    <t>Trans. Eq.: Heat treatment - Thermal</t>
  </si>
  <si>
    <t>FEC.ktoe.DK.TRE.TRE.HEAT_TREAT.THERM.TOTAL</t>
  </si>
  <si>
    <t>FEC.ktoe.DK.TRE.TRE.HEAT_TREAT.THERM.SOLIDS</t>
  </si>
  <si>
    <t>FEC.ktoe.DK.TRE.TRE.HEAT_TREAT.THERM.LPG</t>
  </si>
  <si>
    <t>FEC.ktoe.DK.TRE.TRE.HEAT_TREAT.THERM.DIESEL_LIQBIO</t>
  </si>
  <si>
    <t>FEC.ktoe.DK.TRE.TRE.HEAT_TREAT.THERM.RFO</t>
  </si>
  <si>
    <t>FEC.ktoe.DK.TRE.TRE.HEAT_TREAT.THERM.NG_BIOGAS</t>
  </si>
  <si>
    <t>Trans. Eq.: Heat treatment - Electric</t>
  </si>
  <si>
    <t>FEC.ktoe.DK.TRE.TRE.HEAT_TREAT.ELEC.ELEC</t>
  </si>
  <si>
    <t>Trans. Eq.: Steam processing</t>
  </si>
  <si>
    <t>FEC.ktoe.DK.TRE.TRE.PROCESSING.TOTAL.TOTAL</t>
  </si>
  <si>
    <t>FEC.ktoe.DK.TRE.TRE.PROCESSING.STEAM.SOLIDS</t>
  </si>
  <si>
    <t>FEC.ktoe.DK.TRE.TRE.PROCESSING.STEAM.RFG</t>
  </si>
  <si>
    <t>FEC.ktoe.DK.TRE.TRE.PROCESSING.STEAM.LPG</t>
  </si>
  <si>
    <t>FEC.ktoe.DK.TRE.TRE.PROCESSING.STEAM.DIESEL_LIQBIO</t>
  </si>
  <si>
    <t>FEC.ktoe.DK.TRE.TRE.PROCESSING.STEAM.RFO</t>
  </si>
  <si>
    <t>FEC.ktoe.DK.TRE.TRE.PROCESSING.STEAM.OTHER</t>
  </si>
  <si>
    <t>FEC.ktoe.DK.TRE.TRE.PROCESSING.STEAM.NG_BIOGAS</t>
  </si>
  <si>
    <t>FEC.ktoe.DK.TRE.TRE.PROCESSING.STEAM.DERIVED</t>
  </si>
  <si>
    <t>FEC.ktoe.DK.TRE.TRE.PROCESSING.STEAM.BIOMASS_WASTE</t>
  </si>
  <si>
    <t>FEC.ktoe.DK.TRE.TRE.PROCESSING.STEAM.STEAM_DISTR</t>
  </si>
  <si>
    <t>Trans. Eq.: General machinery</t>
  </si>
  <si>
    <t>FEC.ktoe.DK.TRE.TRE.GENERIC.MECH.ELEC</t>
  </si>
  <si>
    <t>Trans. Eq.: Product finishing</t>
  </si>
  <si>
    <t>FEC.ktoe.DK.TRE.TRE.FINISHING.THERM.ELEC</t>
  </si>
  <si>
    <t>UED.ktoe.DK.TRE.TRE.TOTAL.TOTAL.TOTAL</t>
  </si>
  <si>
    <t>UED.ktoe.DK.TRE.TRE.LIGHT.GENERIC.ELEC</t>
  </si>
  <si>
    <t>UED.ktoe.DK.TRE.TRE.AIRCOMP.GENERIC.ELEC</t>
  </si>
  <si>
    <t>UED.ktoe.DK.TRE.TRE.MOTOR.GENERIC.ELEC</t>
  </si>
  <si>
    <t>UED.ktoe.DK.TRE.TRE.FANS.GENERIC.ELEC</t>
  </si>
  <si>
    <t>UED.ktoe.DK.TRE.TRE.LOW_ENTH.TOTAL.TOTAL</t>
  </si>
  <si>
    <t>UED.ktoe.DK.TRE.TRE.LOW_ENTH.THERM.DIESEL_LIQBIO</t>
  </si>
  <si>
    <t>UED.ktoe.DK.TRE.TRE.LOW_ENTH.THERM.NG_BIOGAS</t>
  </si>
  <si>
    <t>UED.ktoe.DK.TRE.TRE.LOW_ENTH.THERM.SOLAR_GEO</t>
  </si>
  <si>
    <t>UED.ktoe.DK.TRE.TRE.LOW_ENTH.HP.AMBIENT</t>
  </si>
  <si>
    <t>UED.ktoe.DK.TRE.TRE.LOW_ENTH.THERM.ELEC</t>
  </si>
  <si>
    <t>UED.ktoe.DK.TRE.TRE.FOUNDRY.THERM.TOTAL</t>
  </si>
  <si>
    <t>UED.ktoe.DK.TRE.TRE.FOUNDRY.THERM.SOLIDS</t>
  </si>
  <si>
    <t>UED.ktoe.DK.TRE.TRE.FOUNDRY.THERM.LPG</t>
  </si>
  <si>
    <t>UED.ktoe.DK.TRE.TRE.FOUNDRY.THERM.DIESEL_LIQBIO</t>
  </si>
  <si>
    <t>UED.ktoe.DK.TRE.TRE.FOUNDRY.THERM.RFO</t>
  </si>
  <si>
    <t>UED.ktoe.DK.TRE.TRE.FOUNDRY.THERM.NG_BIOGAS</t>
  </si>
  <si>
    <t>UED.ktoe.DK.TRE.TRE.FOUNDRY.ELEC.ELEC</t>
  </si>
  <si>
    <t>UED.ktoe.DK.TRE.TRE.CONNECTION_THERM.THERM.NG_BIOGAS</t>
  </si>
  <si>
    <t>UED.ktoe.DK.TRE.TRE.CONNECTION_ELEC.ELEC.ELEC</t>
  </si>
  <si>
    <t>UED.ktoe.DK.TRE.TRE.HEAT_TREAT.THERM.TOTAL</t>
  </si>
  <si>
    <t>UED.ktoe.DK.TRE.TRE.HEAT_TREAT.THERM.SOLIDS</t>
  </si>
  <si>
    <t>UED.ktoe.DK.TRE.TRE.HEAT_TREAT.THERM.LPG</t>
  </si>
  <si>
    <t>UED.ktoe.DK.TRE.TRE.HEAT_TREAT.THERM.DIESEL_LIQBIO</t>
  </si>
  <si>
    <t>UED.ktoe.DK.TRE.TRE.HEAT_TREAT.THERM.RFO</t>
  </si>
  <si>
    <t>UED.ktoe.DK.TRE.TRE.HEAT_TREAT.THERM.NG_BIOGAS</t>
  </si>
  <si>
    <t>UED.ktoe.DK.TRE.TRE.HEAT_TREAT.ELEC.ELEC</t>
  </si>
  <si>
    <t>UED.ktoe.DK.TRE.TRE.PROCESSING.TOTAL.TOTAL</t>
  </si>
  <si>
    <t>UED.ktoe.DK.TRE.TRE.PROCESSING.STEAM.SOLIDS</t>
  </si>
  <si>
    <t>UED.ktoe.DK.TRE.TRE.PROCESSING.STEAM.RFG</t>
  </si>
  <si>
    <t>UED.ktoe.DK.TRE.TRE.PROCESSING.STEAM.LPG</t>
  </si>
  <si>
    <t>UED.ktoe.DK.TRE.TRE.PROCESSING.STEAM.DIESEL_LIQBIO</t>
  </si>
  <si>
    <t>UED.ktoe.DK.TRE.TRE.PROCESSING.STEAM.RFO</t>
  </si>
  <si>
    <t>UED.ktoe.DK.TRE.TRE.PROCESSING.STEAM.OTHER</t>
  </si>
  <si>
    <t>UED.ktoe.DK.TRE.TRE.PROCESSING.STEAM.NG_BIOGAS</t>
  </si>
  <si>
    <t>UED.ktoe.DK.TRE.TRE.PROCESSING.STEAM.DERIVED</t>
  </si>
  <si>
    <t>UED.ktoe.DK.TRE.TRE.PROCESSING.STEAM.BIOMASS_WASTE</t>
  </si>
  <si>
    <t>UED.ktoe.DK.TRE.TRE.PROCESSING.STEAM.STEAM_DISTR</t>
  </si>
  <si>
    <t>UED.ktoe.DK.TRE.TRE.GENERIC.MECH.ELEC</t>
  </si>
  <si>
    <t>UED.ktoe.DK.TRE.TRE.FINISHING.THERM.ELEC</t>
  </si>
  <si>
    <t>FUEL_EMI.ktCO2.DK.TRE.TRE.TOTAL.TOTAL.TOTAL</t>
  </si>
  <si>
    <t>FUEL_EMI.ktCO2.DK.TRE.TRE.LIGHT.GENERIC.ELEC</t>
  </si>
  <si>
    <t>FUEL_EMI.ktCO2.DK.TRE.TRE.AIRCOMP.GENERIC.ELEC</t>
  </si>
  <si>
    <t>FUEL_EMI.ktCO2.DK.TRE.TRE.MOTOR.GENERIC.ELEC</t>
  </si>
  <si>
    <t>FUEL_EMI.ktCO2.DK.TRE.TRE.FANS.GENERIC.ELEC</t>
  </si>
  <si>
    <t>FUEL_EMI.ktCO2.DK.TRE.TRE.LOW_ENTH.TOTAL.TOTAL</t>
  </si>
  <si>
    <t>FUEL_EMI.ktCO2.DK.TRE.TRE.LOW_ENTH.THERM.DIESEL_LIQBIO</t>
  </si>
  <si>
    <t>FUEL_EMI.ktCO2.DK.TRE.TRE.LOW_ENTH.THERM.NG_BIOGAS</t>
  </si>
  <si>
    <t>FUEL_EMI.ktCO2.DK.TRE.TRE.LOW_ENTH.THERM.SOLAR_GEO</t>
  </si>
  <si>
    <t>FUEL_EMI.ktCO2.DK.TRE.TRE.LOW_ENTH.HP.AMBIENT</t>
  </si>
  <si>
    <t>FUEL_EMI.ktCO2.DK.TRE.TRE.LOW_ENTH.THERM.ELEC</t>
  </si>
  <si>
    <t>FUEL_EMI.ktCO2.DK.TRE.TRE.FOUNDRY.THERM.TOTAL</t>
  </si>
  <si>
    <t>FUEL_EMI.ktCO2.DK.TRE.TRE.FOUNDRY.THERM.SOLIDS</t>
  </si>
  <si>
    <t>FUEL_EMI.ktCO2.DK.TRE.TRE.FOUNDRY.THERM.LPG</t>
  </si>
  <si>
    <t>FUEL_EMI.ktCO2.DK.TRE.TRE.FOUNDRY.THERM.DIESEL_LIQBIO</t>
  </si>
  <si>
    <t>FUEL_EMI.ktCO2.DK.TRE.TRE.FOUNDRY.THERM.RFO</t>
  </si>
  <si>
    <t>FUEL_EMI.ktCO2.DK.TRE.TRE.FOUNDRY.THERM.NG_BIOGAS</t>
  </si>
  <si>
    <t>FUEL_EMI.ktCO2.DK.TRE.TRE.FOUNDRY.ELEC.ELEC</t>
  </si>
  <si>
    <t>FUEL_EMI.ktCO2.DK.TRE.TRE.CONNECTION_THERM.THERM.NG_BIOGAS</t>
  </si>
  <si>
    <t>FUEL_EMI.ktCO2.DK.TRE.TRE.CONNECTION_ELEC.ELEC.ELEC</t>
  </si>
  <si>
    <t>FUEL_EMI.ktCO2.DK.TRE.TRE.HEAT_TREAT.THERM.TOTAL</t>
  </si>
  <si>
    <t>FUEL_EMI.ktCO2.DK.TRE.TRE.HEAT_TREAT.THERM.SOLIDS</t>
  </si>
  <si>
    <t>FUEL_EMI.ktCO2.DK.TRE.TRE.HEAT_TREAT.THERM.LPG</t>
  </si>
  <si>
    <t>FUEL_EMI.ktCO2.DK.TRE.TRE.HEAT_TREAT.THERM.DIESEL_LIQBIO</t>
  </si>
  <si>
    <t>FUEL_EMI.ktCO2.DK.TRE.TRE.HEAT_TREAT.THERM.RFO</t>
  </si>
  <si>
    <t>FUEL_EMI.ktCO2.DK.TRE.TRE.HEAT_TREAT.THERM.NG_BIOGAS</t>
  </si>
  <si>
    <t>FUEL_EMI.ktCO2.DK.TRE.TRE.HEAT_TREAT.ELEC.ELEC</t>
  </si>
  <si>
    <t>FUEL_EMI.ktCO2.DK.TRE.TRE.PROCESSING.TOTAL.TOTAL</t>
  </si>
  <si>
    <t>FUEL_EMI.ktCO2.DK.TRE.TRE.PROCESSING.STEAM.SOLIDS</t>
  </si>
  <si>
    <t>FUEL_EMI.ktCO2.DK.TRE.TRE.PROCESSING.STEAM.RFG</t>
  </si>
  <si>
    <t>FUEL_EMI.ktCO2.DK.TRE.TRE.PROCESSING.STEAM.LPG</t>
  </si>
  <si>
    <t>FUEL_EMI.ktCO2.DK.TRE.TRE.PROCESSING.STEAM.DIESEL_LIQBIO</t>
  </si>
  <si>
    <t>FUEL_EMI.ktCO2.DK.TRE.TRE.PROCESSING.STEAM.RFO</t>
  </si>
  <si>
    <t>FUEL_EMI.ktCO2.DK.TRE.TRE.PROCESSING.STEAM.OTHER</t>
  </si>
  <si>
    <t>FUEL_EMI.ktCO2.DK.TRE.TRE.PROCESSING.STEAM.NG_BIOGAS</t>
  </si>
  <si>
    <t>FUEL_EMI.ktCO2.DK.TRE.TRE.PROCESSING.STEAM.DERIVED</t>
  </si>
  <si>
    <t>FUEL_EMI.ktCO2.DK.TRE.TRE.PROCESSING.STEAM.BIOMASS_WASTE</t>
  </si>
  <si>
    <t>FUEL_EMI.ktCO2.DK.TRE.TRE.PROCESSING.STEAM.STEAM_DISTR</t>
  </si>
  <si>
    <t>FUEL_EMI.ktCO2.DK.TRE.TRE.GENERIC.MECH.ELEC</t>
  </si>
  <si>
    <t>FUEL_EMI.ktCO2.DK.TRE.TRE.FINISHING.THERM.ELEC</t>
  </si>
  <si>
    <t>VA.Meuro2023.DK.MAE.MAE</t>
  </si>
  <si>
    <t>OUTPUT.index.DK.MAE.MAE</t>
  </si>
  <si>
    <t>CAP.index.DK.MAE.MAE</t>
  </si>
  <si>
    <t>NEWCAP.index.DK.MAE.MAE</t>
  </si>
  <si>
    <t>FEC.ktoe.DK.MAE.MAE.TOTAL.TOTAL.TOTAL</t>
  </si>
  <si>
    <t>FEC.ktoe.DK.MAE.MAE.TOTAL.TOTAL.SOLIDS</t>
  </si>
  <si>
    <t>FEC.ktoe.DK.MAE.MAE.TOTAL.TOTAL.RFG</t>
  </si>
  <si>
    <t>FEC.ktoe.DK.MAE.MAE.TOTAL.TOTAL.LPG</t>
  </si>
  <si>
    <t>FEC.ktoe.DK.MAE.MAE.TOTAL.TOTAL.DIESEL</t>
  </si>
  <si>
    <t>FEC.ktoe.DK.MAE.MAE.TOTAL.TOTAL.RFO</t>
  </si>
  <si>
    <t>FEC.ktoe.DK.MAE.MAE.TOTAL.TOTAL.OTHER</t>
  </si>
  <si>
    <t>FEC.ktoe.DK.MAE.MAE.TOTAL.TOTAL.NG</t>
  </si>
  <si>
    <t>FEC.ktoe.DK.MAE.MAE.TOTAL.TOTAL.DERIVED</t>
  </si>
  <si>
    <t>FEC.ktoe.DK.MAE.MAE.TOTAL.TOTAL.BIOMASS_WASTE</t>
  </si>
  <si>
    <t>FEC.ktoe.DK.MAE.MAE.TOTAL.TOTAL.BIOGAS</t>
  </si>
  <si>
    <t>FEC.ktoe.DK.MAE.MAE.TOTAL.TOTAL.LIQBIO</t>
  </si>
  <si>
    <t>FEC.ktoe.DK.MAE.MAE.TOTAL.TOTAL.SOLAR</t>
  </si>
  <si>
    <t>FEC.ktoe.DK.MAE.MAE.TOTAL.TOTAL.GEO</t>
  </si>
  <si>
    <t>FEC.ktoe.DK.MAE.MAE.TOTAL.TOTAL.AMBIENT</t>
  </si>
  <si>
    <t>FEC.ktoe.DK.MAE.MAE.TOTAL.TOTAL.STEAM_DISTR</t>
  </si>
  <si>
    <t>FEC.ktoe.DK.MAE.MAE.TOTAL.TOTAL.ELEC</t>
  </si>
  <si>
    <t>FEC.ktoe.DK.MAE.MAE.LIGHT.GENERIC.ELEC</t>
  </si>
  <si>
    <t>FEC.ktoe.DK.MAE.MAE.AIRCOMP.GENERIC.ELEC</t>
  </si>
  <si>
    <t>FEC.ktoe.DK.MAE.MAE.MOTOR.GENERIC.ELEC</t>
  </si>
  <si>
    <t>FEC.ktoe.DK.MAE.MAE.FANS.GENERIC.ELEC</t>
  </si>
  <si>
    <t>FEC.ktoe.DK.MAE.MAE.LOW_ENTH.TOTAL.TOTAL</t>
  </si>
  <si>
    <t>FEC.ktoe.DK.MAE.MAE.LOW_ENTH.THERM.DIESEL_LIQBIO</t>
  </si>
  <si>
    <t>FEC.ktoe.DK.MAE.MAE.LOW_ENTH.THERM.NG_BIOGAS</t>
  </si>
  <si>
    <t>FEC.ktoe.DK.MAE.MAE.LOW_ENTH.THERM.SOLAR_GEO</t>
  </si>
  <si>
    <t>FEC.ktoe.DK.MAE.MAE.LOW_ENTH.HP.AMBIENT</t>
  </si>
  <si>
    <t>FEC.ktoe.DK.MAE.MAE.LOW_ENTH.THERM.ELEC</t>
  </si>
  <si>
    <t>Mach. Eq.: Foundries</t>
  </si>
  <si>
    <t>Mach. Eq.: Thermal Foundries</t>
  </si>
  <si>
    <t>FEC.ktoe.DK.MAE.MAE.FOUNDRY.THERM.TOTAL</t>
  </si>
  <si>
    <t>FEC.ktoe.DK.MAE.MAE.FOUNDRY.THERM.SOLIDS</t>
  </si>
  <si>
    <t>FEC.ktoe.DK.MAE.MAE.FOUNDRY.THERM.LPG</t>
  </si>
  <si>
    <t>FEC.ktoe.DK.MAE.MAE.FOUNDRY.THERM.DIESEL_LIQBIO</t>
  </si>
  <si>
    <t>FEC.ktoe.DK.MAE.MAE.FOUNDRY.THERM.RFO</t>
  </si>
  <si>
    <t>FEC.ktoe.DK.MAE.MAE.FOUNDRY.THERM.NG_BIOGAS</t>
  </si>
  <si>
    <t>Mach. Eq.: Electric Foundries</t>
  </si>
  <si>
    <t>FEC.ktoe.DK.MAE.MAE.FOUNDRY.ELEC.ELEC</t>
  </si>
  <si>
    <t>Mach. Eq.: Connection techniques</t>
  </si>
  <si>
    <t>Mach. Eq.: Thermal connection</t>
  </si>
  <si>
    <t>FEC.ktoe.DK.MAE.MAE.CONNECTION_THERM.THERM.NG_BIOGAS</t>
  </si>
  <si>
    <t>Mach. Eq.: Electric connection</t>
  </si>
  <si>
    <t>FEC.ktoe.DK.MAE.MAE.CONNECTION_ELEC.ELEC.ELEC</t>
  </si>
  <si>
    <t>Mach. Eq.: Heat treatment</t>
  </si>
  <si>
    <t>Mach. Eq.: Heat treatment - Thermal</t>
  </si>
  <si>
    <t>FEC.ktoe.DK.MAE.MAE.HEAT_TREAT.THERM.TOTAL</t>
  </si>
  <si>
    <t>FEC.ktoe.DK.MAE.MAE.HEAT_TREAT.THERM.SOLIDS</t>
  </si>
  <si>
    <t>FEC.ktoe.DK.MAE.MAE.HEAT_TREAT.THERM.LPG</t>
  </si>
  <si>
    <t>FEC.ktoe.DK.MAE.MAE.HEAT_TREAT.THERM.DIESEL_LIQBIO</t>
  </si>
  <si>
    <t>FEC.ktoe.DK.MAE.MAE.HEAT_TREAT.THERM.RFO</t>
  </si>
  <si>
    <t>FEC.ktoe.DK.MAE.MAE.HEAT_TREAT.THERM.NG_BIOGAS</t>
  </si>
  <si>
    <t>Mach. Eq.: Heat treatment - Electric</t>
  </si>
  <si>
    <t>FEC.ktoe.DK.MAE.MAE.HEAT_TREAT.ELEC.ELEC</t>
  </si>
  <si>
    <t>Mach. Eq.: Steam processing</t>
  </si>
  <si>
    <t>FEC.ktoe.DK.MAE.MAE.PROCESSING.TOTAL.TOTAL</t>
  </si>
  <si>
    <t>FEC.ktoe.DK.MAE.MAE.PROCESSING.STEAM.SOLIDS</t>
  </si>
  <si>
    <t>FEC.ktoe.DK.MAE.MAE.PROCESSING.STEAM.RFG</t>
  </si>
  <si>
    <t>FEC.ktoe.DK.MAE.MAE.PROCESSING.STEAM.LPG</t>
  </si>
  <si>
    <t>FEC.ktoe.DK.MAE.MAE.PROCESSING.STEAM.DIESEL_LIQBIO</t>
  </si>
  <si>
    <t>FEC.ktoe.DK.MAE.MAE.PROCESSING.STEAM.RFO</t>
  </si>
  <si>
    <t>FEC.ktoe.DK.MAE.MAE.PROCESSING.STEAM.OTHER</t>
  </si>
  <si>
    <t>FEC.ktoe.DK.MAE.MAE.PROCESSING.STEAM.NG_BIOGAS</t>
  </si>
  <si>
    <t>FEC.ktoe.DK.MAE.MAE.PROCESSING.STEAM.DERIVED</t>
  </si>
  <si>
    <t>FEC.ktoe.DK.MAE.MAE.PROCESSING.STEAM.BIOMASS_WASTE</t>
  </si>
  <si>
    <t>FEC.ktoe.DK.MAE.MAE.PROCESSING.STEAM.STEAM_DISTR</t>
  </si>
  <si>
    <t>Mach. Eq.: General machinery</t>
  </si>
  <si>
    <t>FEC.ktoe.DK.MAE.MAE.GENERIC.MECH.ELEC</t>
  </si>
  <si>
    <t>Mach. Eq.: Product finishing</t>
  </si>
  <si>
    <t>FEC.ktoe.DK.MAE.MAE.FINISHING.THERM.ELEC</t>
  </si>
  <si>
    <t>UED.ktoe.DK.MAE.MAE.TOTAL.TOTAL.TOTAL</t>
  </si>
  <si>
    <t>UED.ktoe.DK.MAE.MAE.LIGHT.GENERIC.ELEC</t>
  </si>
  <si>
    <t>UED.ktoe.DK.MAE.MAE.AIRCOMP.GENERIC.ELEC</t>
  </si>
  <si>
    <t>UED.ktoe.DK.MAE.MAE.MOTOR.GENERIC.ELEC</t>
  </si>
  <si>
    <t>UED.ktoe.DK.MAE.MAE.FANS.GENERIC.ELEC</t>
  </si>
  <si>
    <t>UED.ktoe.DK.MAE.MAE.LOW_ENTH.TOTAL.TOTAL</t>
  </si>
  <si>
    <t>UED.ktoe.DK.MAE.MAE.LOW_ENTH.THERM.DIESEL_LIQBIO</t>
  </si>
  <si>
    <t>UED.ktoe.DK.MAE.MAE.LOW_ENTH.THERM.NG_BIOGAS</t>
  </si>
  <si>
    <t>UED.ktoe.DK.MAE.MAE.LOW_ENTH.THERM.SOLAR_GEO</t>
  </si>
  <si>
    <t>UED.ktoe.DK.MAE.MAE.LOW_ENTH.HP.AMBIENT</t>
  </si>
  <si>
    <t>UED.ktoe.DK.MAE.MAE.LOW_ENTH.THERM.ELEC</t>
  </si>
  <si>
    <t>UED.ktoe.DK.MAE.MAE.FOUNDRY.THERM.TOTAL</t>
  </si>
  <si>
    <t>UED.ktoe.DK.MAE.MAE.FOUNDRY.THERM.SOLIDS</t>
  </si>
  <si>
    <t>UED.ktoe.DK.MAE.MAE.FOUNDRY.THERM.LPG</t>
  </si>
  <si>
    <t>UED.ktoe.DK.MAE.MAE.FOUNDRY.THERM.DIESEL_LIQBIO</t>
  </si>
  <si>
    <t>UED.ktoe.DK.MAE.MAE.FOUNDRY.THERM.RFO</t>
  </si>
  <si>
    <t>UED.ktoe.DK.MAE.MAE.FOUNDRY.THERM.NG_BIOGAS</t>
  </si>
  <si>
    <t>UED.ktoe.DK.MAE.MAE.FOUNDRY.ELEC.ELEC</t>
  </si>
  <si>
    <t>UED.ktoe.DK.MAE.MAE.CONNECTION_THERM.THERM.NG_BIOGAS</t>
  </si>
  <si>
    <t>UED.ktoe.DK.MAE.MAE.CONNECTION_ELEC.ELEC.ELEC</t>
  </si>
  <si>
    <t>UED.ktoe.DK.MAE.MAE.HEAT_TREAT.THERM.TOTAL</t>
  </si>
  <si>
    <t>UED.ktoe.DK.MAE.MAE.HEAT_TREAT.THERM.SOLIDS</t>
  </si>
  <si>
    <t>UED.ktoe.DK.MAE.MAE.HEAT_TREAT.THERM.LPG</t>
  </si>
  <si>
    <t>UED.ktoe.DK.MAE.MAE.HEAT_TREAT.THERM.DIESEL_LIQBIO</t>
  </si>
  <si>
    <t>UED.ktoe.DK.MAE.MAE.HEAT_TREAT.THERM.RFO</t>
  </si>
  <si>
    <t>UED.ktoe.DK.MAE.MAE.HEAT_TREAT.THERM.NG_BIOGAS</t>
  </si>
  <si>
    <t>UED.ktoe.DK.MAE.MAE.HEAT_TREAT.ELEC.ELEC</t>
  </si>
  <si>
    <t>UED.ktoe.DK.MAE.MAE.PROCESSING.TOTAL.TOTAL</t>
  </si>
  <si>
    <t>UED.ktoe.DK.MAE.MAE.PROCESSING.STEAM.SOLIDS</t>
  </si>
  <si>
    <t>UED.ktoe.DK.MAE.MAE.PROCESSING.STEAM.RFG</t>
  </si>
  <si>
    <t>UED.ktoe.DK.MAE.MAE.PROCESSING.STEAM.LPG</t>
  </si>
  <si>
    <t>UED.ktoe.DK.MAE.MAE.PROCESSING.STEAM.DIESEL_LIQBIO</t>
  </si>
  <si>
    <t>UED.ktoe.DK.MAE.MAE.PROCESSING.STEAM.RFO</t>
  </si>
  <si>
    <t>UED.ktoe.DK.MAE.MAE.PROCESSING.STEAM.OTHER</t>
  </si>
  <si>
    <t>UED.ktoe.DK.MAE.MAE.PROCESSING.STEAM.NG_BIOGAS</t>
  </si>
  <si>
    <t>UED.ktoe.DK.MAE.MAE.PROCESSING.STEAM.DERIVED</t>
  </si>
  <si>
    <t>UED.ktoe.DK.MAE.MAE.PROCESSING.STEAM.BIOMASS_WASTE</t>
  </si>
  <si>
    <t>UED.ktoe.DK.MAE.MAE.PROCESSING.STEAM.STEAM_DISTR</t>
  </si>
  <si>
    <t>UED.ktoe.DK.MAE.MAE.GENERIC.MECH.ELEC</t>
  </si>
  <si>
    <t>UED.ktoe.DK.MAE.MAE.FINISHING.THERM.ELEC</t>
  </si>
  <si>
    <t>FUEL_EMI.ktCO2.DK.MAE.MAE.TOTAL.TOTAL.TOTAL</t>
  </si>
  <si>
    <t>FUEL_EMI.ktCO2.DK.MAE.MAE.LIGHT.GENERIC.ELEC</t>
  </si>
  <si>
    <t>FUEL_EMI.ktCO2.DK.MAE.MAE.AIRCOMP.GENERIC.ELEC</t>
  </si>
  <si>
    <t>FUEL_EMI.ktCO2.DK.MAE.MAE.MOTOR.GENERIC.ELEC</t>
  </si>
  <si>
    <t>FUEL_EMI.ktCO2.DK.MAE.MAE.FANS.GENERIC.ELEC</t>
  </si>
  <si>
    <t>FUEL_EMI.ktCO2.DK.MAE.MAE.LOW_ENTH.TOTAL.TOTAL</t>
  </si>
  <si>
    <t>FUEL_EMI.ktCO2.DK.MAE.MAE.LOW_ENTH.THERM.DIESEL_LIQBIO</t>
  </si>
  <si>
    <t>FUEL_EMI.ktCO2.DK.MAE.MAE.LOW_ENTH.THERM.NG_BIOGAS</t>
  </si>
  <si>
    <t>FUEL_EMI.ktCO2.DK.MAE.MAE.LOW_ENTH.THERM.SOLAR_GEO</t>
  </si>
  <si>
    <t>FUEL_EMI.ktCO2.DK.MAE.MAE.LOW_ENTH.HP.AMBIENT</t>
  </si>
  <si>
    <t>FUEL_EMI.ktCO2.DK.MAE.MAE.LOW_ENTH.THERM.ELEC</t>
  </si>
  <si>
    <t>FUEL_EMI.ktCO2.DK.MAE.MAE.FOUNDRY.THERM.TOTAL</t>
  </si>
  <si>
    <t>FUEL_EMI.ktCO2.DK.MAE.MAE.FOUNDRY.THERM.SOLIDS</t>
  </si>
  <si>
    <t>FUEL_EMI.ktCO2.DK.MAE.MAE.FOUNDRY.THERM.LPG</t>
  </si>
  <si>
    <t>FUEL_EMI.ktCO2.DK.MAE.MAE.FOUNDRY.THERM.DIESEL_LIQBIO</t>
  </si>
  <si>
    <t>FUEL_EMI.ktCO2.DK.MAE.MAE.FOUNDRY.THERM.RFO</t>
  </si>
  <si>
    <t>FUEL_EMI.ktCO2.DK.MAE.MAE.FOUNDRY.THERM.NG_BIOGAS</t>
  </si>
  <si>
    <t>FUEL_EMI.ktCO2.DK.MAE.MAE.FOUNDRY.ELEC.ELEC</t>
  </si>
  <si>
    <t>FUEL_EMI.ktCO2.DK.MAE.MAE.CONNECTION_THERM.THERM.NG_BIOGAS</t>
  </si>
  <si>
    <t>FUEL_EMI.ktCO2.DK.MAE.MAE.CONNECTION_ELEC.ELEC.ELEC</t>
  </si>
  <si>
    <t>FUEL_EMI.ktCO2.DK.MAE.MAE.HEAT_TREAT.THERM.TOTAL</t>
  </si>
  <si>
    <t>FUEL_EMI.ktCO2.DK.MAE.MAE.HEAT_TREAT.THERM.SOLIDS</t>
  </si>
  <si>
    <t>FUEL_EMI.ktCO2.DK.MAE.MAE.HEAT_TREAT.THERM.LPG</t>
  </si>
  <si>
    <t>FUEL_EMI.ktCO2.DK.MAE.MAE.HEAT_TREAT.THERM.DIESEL_LIQBIO</t>
  </si>
  <si>
    <t>FUEL_EMI.ktCO2.DK.MAE.MAE.HEAT_TREAT.THERM.RFO</t>
  </si>
  <si>
    <t>FUEL_EMI.ktCO2.DK.MAE.MAE.HEAT_TREAT.THERM.NG_BIOGAS</t>
  </si>
  <si>
    <t>FUEL_EMI.ktCO2.DK.MAE.MAE.HEAT_TREAT.ELEC.ELEC</t>
  </si>
  <si>
    <t>FUEL_EMI.ktCO2.DK.MAE.MAE.PROCESSING.TOTAL.TOTAL</t>
  </si>
  <si>
    <t>FUEL_EMI.ktCO2.DK.MAE.MAE.PROCESSING.STEAM.SOLIDS</t>
  </si>
  <si>
    <t>FUEL_EMI.ktCO2.DK.MAE.MAE.PROCESSING.STEAM.RFG</t>
  </si>
  <si>
    <t>FUEL_EMI.ktCO2.DK.MAE.MAE.PROCESSING.STEAM.LPG</t>
  </si>
  <si>
    <t>FUEL_EMI.ktCO2.DK.MAE.MAE.PROCESSING.STEAM.DIESEL_LIQBIO</t>
  </si>
  <si>
    <t>FUEL_EMI.ktCO2.DK.MAE.MAE.PROCESSING.STEAM.RFO</t>
  </si>
  <si>
    <t>FUEL_EMI.ktCO2.DK.MAE.MAE.PROCESSING.STEAM.OTHER</t>
  </si>
  <si>
    <t>FUEL_EMI.ktCO2.DK.MAE.MAE.PROCESSING.STEAM.NG_BIOGAS</t>
  </si>
  <si>
    <t>FUEL_EMI.ktCO2.DK.MAE.MAE.PROCESSING.STEAM.DERIVED</t>
  </si>
  <si>
    <t>FUEL_EMI.ktCO2.DK.MAE.MAE.PROCESSING.STEAM.BIOMASS_WASTE</t>
  </si>
  <si>
    <t>FUEL_EMI.ktCO2.DK.MAE.MAE.PROCESSING.STEAM.STEAM_DISTR</t>
  </si>
  <si>
    <t>FUEL_EMI.ktCO2.DK.MAE.MAE.GENERIC.MECH.ELEC</t>
  </si>
  <si>
    <t>FUEL_EMI.ktCO2.DK.MAE.MAE.FINISHING.THERM.ELEC</t>
  </si>
  <si>
    <t>VA.Meuro2023.DK.TEL.TEL</t>
  </si>
  <si>
    <t>OUTPUT.index.DK.TEL.TEL</t>
  </si>
  <si>
    <t>CAP.index.DK.TEL.TEL</t>
  </si>
  <si>
    <t>NEWCAP.index.DK.TEL.TEL</t>
  </si>
  <si>
    <t>FEC.ktoe.DK.TEL.TEL.TOTAL.TOTAL.TOTAL</t>
  </si>
  <si>
    <t>FEC.ktoe.DK.TEL.TEL.TOTAL.TOTAL.SOLIDS</t>
  </si>
  <si>
    <t>FEC.ktoe.DK.TEL.TEL.TOTAL.TOTAL.RFG</t>
  </si>
  <si>
    <t>FEC.ktoe.DK.TEL.TEL.TOTAL.TOTAL.LPG</t>
  </si>
  <si>
    <t>FEC.ktoe.DK.TEL.TEL.TOTAL.TOTAL.DIESEL</t>
  </si>
  <si>
    <t>FEC.ktoe.DK.TEL.TEL.TOTAL.TOTAL.RFO</t>
  </si>
  <si>
    <t>FEC.ktoe.DK.TEL.TEL.TOTAL.TOTAL.OTHER</t>
  </si>
  <si>
    <t>FEC.ktoe.DK.TEL.TEL.TOTAL.TOTAL.NG</t>
  </si>
  <si>
    <t>FEC.ktoe.DK.TEL.TEL.TOTAL.TOTAL.DERIVED</t>
  </si>
  <si>
    <t>FEC.ktoe.DK.TEL.TEL.TOTAL.TOTAL.BIOMASS_WASTE</t>
  </si>
  <si>
    <t>FEC.ktoe.DK.TEL.TEL.TOTAL.TOTAL.BIOGAS</t>
  </si>
  <si>
    <t>FEC.ktoe.DK.TEL.TEL.TOTAL.TOTAL.LIQBIO</t>
  </si>
  <si>
    <t>FEC.ktoe.DK.TEL.TEL.TOTAL.TOTAL.SOLAR</t>
  </si>
  <si>
    <t>FEC.ktoe.DK.TEL.TEL.TOTAL.TOTAL.GEO</t>
  </si>
  <si>
    <t>FEC.ktoe.DK.TEL.TEL.TOTAL.TOTAL.AMBIENT</t>
  </si>
  <si>
    <t>FEC.ktoe.DK.TEL.TEL.TOTAL.TOTAL.STEAM_DISTR</t>
  </si>
  <si>
    <t>FEC.ktoe.DK.TEL.TEL.TOTAL.TOTAL.ELEC</t>
  </si>
  <si>
    <t>FEC.ktoe.DK.TEL.TEL.LIGHT.GENERIC.ELEC</t>
  </si>
  <si>
    <t>FEC.ktoe.DK.TEL.TEL.AIRCOMP.GENERIC.ELEC</t>
  </si>
  <si>
    <t>FEC.ktoe.DK.TEL.TEL.MOTOR.GENERIC.ELEC</t>
  </si>
  <si>
    <t>FEC.ktoe.DK.TEL.TEL.FANS.GENERIC.ELEC</t>
  </si>
  <si>
    <t>FEC.ktoe.DK.TEL.TEL.LOW_ENTH.TOTAL.TOTAL</t>
  </si>
  <si>
    <t>FEC.ktoe.DK.TEL.TEL.LOW_ENTH.THERM.DIESEL_LIQBIO</t>
  </si>
  <si>
    <t>FEC.ktoe.DK.TEL.TEL.LOW_ENTH.THERM.NG_BIOGAS</t>
  </si>
  <si>
    <t>FEC.ktoe.DK.TEL.TEL.LOW_ENTH.THERM.SOLAR_GEO</t>
  </si>
  <si>
    <t>FEC.ktoe.DK.TEL.TEL.LOW_ENTH.HP.AMBIENT</t>
  </si>
  <si>
    <t>FEC.ktoe.DK.TEL.TEL.LOW_ENTH.THERM.ELEC</t>
  </si>
  <si>
    <t>Textiles: Pretreatment with steam</t>
  </si>
  <si>
    <t>FEC.ktoe.DK.TEL.TEL.PRETREAT.TOTAL.TOTAL</t>
  </si>
  <si>
    <t>FEC.ktoe.DK.TEL.TEL.PRETREAT.STEAM.SOLIDS</t>
  </si>
  <si>
    <t>FEC.ktoe.DK.TEL.TEL.PRETREAT.STEAM.RFG</t>
  </si>
  <si>
    <t>FEC.ktoe.DK.TEL.TEL.PRETREAT.STEAM.LPG</t>
  </si>
  <si>
    <t>FEC.ktoe.DK.TEL.TEL.PRETREAT.STEAM.DIESEL_LIQBIO</t>
  </si>
  <si>
    <t>FEC.ktoe.DK.TEL.TEL.PRETREAT.STEAM.RFO</t>
  </si>
  <si>
    <t>FEC.ktoe.DK.TEL.TEL.PRETREAT.STEAM.OTHER</t>
  </si>
  <si>
    <t>FEC.ktoe.DK.TEL.TEL.PRETREAT.STEAM.NG_BIOGAS</t>
  </si>
  <si>
    <t>FEC.ktoe.DK.TEL.TEL.PRETREAT.STEAM.DERIVED</t>
  </si>
  <si>
    <t>FEC.ktoe.DK.TEL.TEL.PRETREAT.STEAM.BIOMASS_WASTE</t>
  </si>
  <si>
    <t>FEC.ktoe.DK.TEL.TEL.PRETREAT.STEAM.STEAM_DISTR</t>
  </si>
  <si>
    <t>Textiles: Wet processing with steam</t>
  </si>
  <si>
    <t>FEC.ktoe.DK.TEL.TEL.PROCESSING.TOTAL.TOTAL</t>
  </si>
  <si>
    <t>FEC.ktoe.DK.TEL.TEL.PROCESSING.STEAM.SOLIDS</t>
  </si>
  <si>
    <t>FEC.ktoe.DK.TEL.TEL.PROCESSING.STEAM.RFG</t>
  </si>
  <si>
    <t>FEC.ktoe.DK.TEL.TEL.PROCESSING.STEAM.LPG</t>
  </si>
  <si>
    <t>FEC.ktoe.DK.TEL.TEL.PROCESSING.STEAM.DIESEL_LIQBIO</t>
  </si>
  <si>
    <t>FEC.ktoe.DK.TEL.TEL.PROCESSING.STEAM.RFO</t>
  </si>
  <si>
    <t>FEC.ktoe.DK.TEL.TEL.PROCESSING.STEAM.OTHER</t>
  </si>
  <si>
    <t>FEC.ktoe.DK.TEL.TEL.PROCESSING.STEAM.NG_BIOGAS</t>
  </si>
  <si>
    <t>FEC.ktoe.DK.TEL.TEL.PROCESSING.STEAM.DERIVED</t>
  </si>
  <si>
    <t>FEC.ktoe.DK.TEL.TEL.PROCESSING.STEAM.BIOMASS_WASTE</t>
  </si>
  <si>
    <t>FEC.ktoe.DK.TEL.TEL.PROCESSING.STEAM.STEAM_DISTR</t>
  </si>
  <si>
    <t>Textiles: Electric general machinery</t>
  </si>
  <si>
    <t>FEC.ktoe.DK.TEL.TEL.GENERIC.MECH.ELEC</t>
  </si>
  <si>
    <t>Textiles: Drying</t>
  </si>
  <si>
    <t>Textiles: Thermal drying</t>
  </si>
  <si>
    <t>FEC.ktoe.DK.TEL.TEL.DRYING.TOTAL.TOTAL</t>
  </si>
  <si>
    <t>FEC.ktoe.DK.TEL.TEL.DRYING.THERM.SOLIDS</t>
  </si>
  <si>
    <t>FEC.ktoe.DK.TEL.TEL.DRYING.THERM.LPG</t>
  </si>
  <si>
    <t>FEC.ktoe.DK.TEL.TEL.DRYING.THERM.DIESEL_LIQBIO</t>
  </si>
  <si>
    <t>FEC.ktoe.DK.TEL.TEL.DRYING.THERM.RFO</t>
  </si>
  <si>
    <t>FEC.ktoe.DK.TEL.TEL.DRYING.THERM.NG_BIOGAS</t>
  </si>
  <si>
    <t>Textiles: Steam drying</t>
  </si>
  <si>
    <t>FEC.ktoe.DK.TEL.TEL.DRYING_STEAM.TOTAL.TOTAL</t>
  </si>
  <si>
    <t>FEC.ktoe.DK.TEL.TEL.DRYING_STEAM.STEAM.SOLIDS</t>
  </si>
  <si>
    <t>FEC.ktoe.DK.TEL.TEL.DRYING_STEAM.STEAM.RFG</t>
  </si>
  <si>
    <t>FEC.ktoe.DK.TEL.TEL.DRYING_STEAM.STEAM.LPG</t>
  </si>
  <si>
    <t>FEC.ktoe.DK.TEL.TEL.DRYING_STEAM.STEAM.DIESEL_LIQBIO</t>
  </si>
  <si>
    <t>FEC.ktoe.DK.TEL.TEL.DRYING_STEAM.STEAM.RFO</t>
  </si>
  <si>
    <t>FEC.ktoe.DK.TEL.TEL.DRYING_STEAM.STEAM.OTHER</t>
  </si>
  <si>
    <t>FEC.ktoe.DK.TEL.TEL.DRYING_STEAM.STEAM.NG_BIOGAS</t>
  </si>
  <si>
    <t>FEC.ktoe.DK.TEL.TEL.DRYING_STEAM.STEAM.DERIVED</t>
  </si>
  <si>
    <t>FEC.ktoe.DK.TEL.TEL.DRYING_STEAM.STEAM.BIOMASS_WASTE</t>
  </si>
  <si>
    <t>FEC.ktoe.DK.TEL.TEL.DRYING_STEAM.STEAM.STEAM_DISTR</t>
  </si>
  <si>
    <t>Textiles: Electric drying</t>
  </si>
  <si>
    <t>FEC.ktoe.DK.TEL.TEL.DRYING_ELEC.ELEC.ELEC</t>
  </si>
  <si>
    <t>Textiles: Microwave drying</t>
  </si>
  <si>
    <t>FEC.ktoe.DK.TEL.TEL.DRYING_MICROW.MICROW.ELEC</t>
  </si>
  <si>
    <t>Textiles: Finishing Electric</t>
  </si>
  <si>
    <t>FEC.ktoe.DK.TEL.TEL.FINISHING.THERM.ELEC</t>
  </si>
  <si>
    <t>UED.ktoe.DK.TEL.TEL.TOTAL.TOTAL.TOTAL</t>
  </si>
  <si>
    <t>UED.ktoe.DK.TEL.TEL.LIGHT.GENERIC.ELEC</t>
  </si>
  <si>
    <t>UED.ktoe.DK.TEL.TEL.AIRCOMP.GENERIC.ELEC</t>
  </si>
  <si>
    <t>UED.ktoe.DK.TEL.TEL.MOTOR.GENERIC.ELEC</t>
  </si>
  <si>
    <t>UED.ktoe.DK.TEL.TEL.FANS.GENERIC.ELEC</t>
  </si>
  <si>
    <t>UED.ktoe.DK.TEL.TEL.LOW_ENTH.TOTAL.TOTAL</t>
  </si>
  <si>
    <t>UED.ktoe.DK.TEL.TEL.LOW_ENTH.THERM.DIESEL_LIQBIO</t>
  </si>
  <si>
    <t>UED.ktoe.DK.TEL.TEL.LOW_ENTH.THERM.NG_BIOGAS</t>
  </si>
  <si>
    <t>UED.ktoe.DK.TEL.TEL.LOW_ENTH.THERM.SOLAR_GEO</t>
  </si>
  <si>
    <t>UED.ktoe.DK.TEL.TEL.LOW_ENTH.HP.AMBIENT</t>
  </si>
  <si>
    <t>UED.ktoe.DK.TEL.TEL.LOW_ENTH.THERM.ELEC</t>
  </si>
  <si>
    <t>UED.ktoe.DK.TEL.TEL.PRETREAT.TOTAL.TOTAL</t>
  </si>
  <si>
    <t>UED.ktoe.DK.TEL.TEL.PRETREAT.STEAM.SOLIDS</t>
  </si>
  <si>
    <t>UED.ktoe.DK.TEL.TEL.PRETREAT.STEAM.RFG</t>
  </si>
  <si>
    <t>UED.ktoe.DK.TEL.TEL.PRETREAT.STEAM.LPG</t>
  </si>
  <si>
    <t>UED.ktoe.DK.TEL.TEL.PRETREAT.STEAM.DIESEL_LIQBIO</t>
  </si>
  <si>
    <t>UED.ktoe.DK.TEL.TEL.PRETREAT.STEAM.RFO</t>
  </si>
  <si>
    <t>UED.ktoe.DK.TEL.TEL.PRETREAT.STEAM.OTHER</t>
  </si>
  <si>
    <t>UED.ktoe.DK.TEL.TEL.PRETREAT.STEAM.NG_BIOGAS</t>
  </si>
  <si>
    <t>UED.ktoe.DK.TEL.TEL.PRETREAT.STEAM.DERIVED</t>
  </si>
  <si>
    <t>UED.ktoe.DK.TEL.TEL.PRETREAT.STEAM.BIOMASS_WASTE</t>
  </si>
  <si>
    <t>UED.ktoe.DK.TEL.TEL.PRETREAT.STEAM.STEAM_DISTR</t>
  </si>
  <si>
    <t>UED.ktoe.DK.TEL.TEL.PROCESSING.TOTAL.TOTAL</t>
  </si>
  <si>
    <t>UED.ktoe.DK.TEL.TEL.PROCESSING.STEAM.SOLIDS</t>
  </si>
  <si>
    <t>UED.ktoe.DK.TEL.TEL.PROCESSING.STEAM.RFG</t>
  </si>
  <si>
    <t>UED.ktoe.DK.TEL.TEL.PROCESSING.STEAM.LPG</t>
  </si>
  <si>
    <t>UED.ktoe.DK.TEL.TEL.PROCESSING.STEAM.DIESEL_LIQBIO</t>
  </si>
  <si>
    <t>UED.ktoe.DK.TEL.TEL.PROCESSING.STEAM.RFO</t>
  </si>
  <si>
    <t>UED.ktoe.DK.TEL.TEL.PROCESSING.STEAM.OTHER</t>
  </si>
  <si>
    <t>UED.ktoe.DK.TEL.TEL.PROCESSING.STEAM.NG_BIOGAS</t>
  </si>
  <si>
    <t>UED.ktoe.DK.TEL.TEL.PROCESSING.STEAM.DERIVED</t>
  </si>
  <si>
    <t>UED.ktoe.DK.TEL.TEL.PROCESSING.STEAM.BIOMASS_WASTE</t>
  </si>
  <si>
    <t>UED.ktoe.DK.TEL.TEL.PROCESSING.STEAM.STEAM_DISTR</t>
  </si>
  <si>
    <t>UED.ktoe.DK.TEL.TEL.GENERIC.MECH.ELEC</t>
  </si>
  <si>
    <t>UED.ktoe.DK.TEL.TEL.DRYING.TOTAL.TOTAL</t>
  </si>
  <si>
    <t>UED.ktoe.DK.TEL.TEL.DRYING.THERM.SOLIDS</t>
  </si>
  <si>
    <t>UED.ktoe.DK.TEL.TEL.DRYING.THERM.LPG</t>
  </si>
  <si>
    <t>UED.ktoe.DK.TEL.TEL.DRYING.THERM.DIESEL_LIQBIO</t>
  </si>
  <si>
    <t>UED.ktoe.DK.TEL.TEL.DRYING.THERM.RFO</t>
  </si>
  <si>
    <t>UED.ktoe.DK.TEL.TEL.DRYING.THERM.NG_BIOGAS</t>
  </si>
  <si>
    <t>UED.ktoe.DK.TEL.TEL.DRYING_STEAM.TOTAL.TOTAL</t>
  </si>
  <si>
    <t>UED.ktoe.DK.TEL.TEL.DRYING_STEAM.STEAM.SOLIDS</t>
  </si>
  <si>
    <t>UED.ktoe.DK.TEL.TEL.DRYING_STEAM.STEAM.RFG</t>
  </si>
  <si>
    <t>UED.ktoe.DK.TEL.TEL.DRYING_STEAM.STEAM.LPG</t>
  </si>
  <si>
    <t>UED.ktoe.DK.TEL.TEL.DRYING_STEAM.STEAM.DIESEL_LIQBIO</t>
  </si>
  <si>
    <t>UED.ktoe.DK.TEL.TEL.DRYING_STEAM.STEAM.RFO</t>
  </si>
  <si>
    <t>UED.ktoe.DK.TEL.TEL.DRYING_STEAM.STEAM.OTHER</t>
  </si>
  <si>
    <t>UED.ktoe.DK.TEL.TEL.DRYING_STEAM.STEAM.NG_BIOGAS</t>
  </si>
  <si>
    <t>UED.ktoe.DK.TEL.TEL.DRYING_STEAM.STEAM.DERIVED</t>
  </si>
  <si>
    <t>UED.ktoe.DK.TEL.TEL.DRYING_STEAM.STEAM.BIOMASS_WASTE</t>
  </si>
  <si>
    <t>UED.ktoe.DK.TEL.TEL.DRYING_STEAM.STEAM.STEAM_DISTR</t>
  </si>
  <si>
    <t>UED.ktoe.DK.TEL.TEL.DRYING_ELEC.ELEC.ELEC</t>
  </si>
  <si>
    <t>UED.ktoe.DK.TEL.TEL.DRYING_MICROW.MICROW.ELEC</t>
  </si>
  <si>
    <t>UED.ktoe.DK.TEL.TEL.FINISHING.THERM.ELEC</t>
  </si>
  <si>
    <t>FUEL_EMI.ktCO2.DK.TEL.TEL.TOTAL.TOTAL.TOTAL</t>
  </si>
  <si>
    <t>FUEL_EMI.ktCO2.DK.TEL.TEL.LIGHT.GENERIC.ELEC</t>
  </si>
  <si>
    <t>FUEL_EMI.ktCO2.DK.TEL.TEL.AIRCOMP.GENERIC.ELEC</t>
  </si>
  <si>
    <t>FUEL_EMI.ktCO2.DK.TEL.TEL.MOTOR.GENERIC.ELEC</t>
  </si>
  <si>
    <t>FUEL_EMI.ktCO2.DK.TEL.TEL.FANS.GENERIC.ELEC</t>
  </si>
  <si>
    <t>FUEL_EMI.ktCO2.DK.TEL.TEL.LOW_ENTH.TOTAL.TOTAL</t>
  </si>
  <si>
    <t>FUEL_EMI.ktCO2.DK.TEL.TEL.LOW_ENTH.THERM.DIESEL_LIQBIO</t>
  </si>
  <si>
    <t>FUEL_EMI.ktCO2.DK.TEL.TEL.LOW_ENTH.THERM.NG_BIOGAS</t>
  </si>
  <si>
    <t>FUEL_EMI.ktCO2.DK.TEL.TEL.LOW_ENTH.THERM.SOLAR_GEO</t>
  </si>
  <si>
    <t>FUEL_EMI.ktCO2.DK.TEL.TEL.LOW_ENTH.HP.AMBIENT</t>
  </si>
  <si>
    <t>FUEL_EMI.ktCO2.DK.TEL.TEL.LOW_ENTH.THERM.ELEC</t>
  </si>
  <si>
    <t>FUEL_EMI.ktCO2.DK.TEL.TEL.PRETREAT.TOTAL.TOTAL</t>
  </si>
  <si>
    <t>FUEL_EMI.ktCO2.DK.TEL.TEL.PRETREAT.STEAM.SOLIDS</t>
  </si>
  <si>
    <t>FUEL_EMI.ktCO2.DK.TEL.TEL.PRETREAT.STEAM.RFG</t>
  </si>
  <si>
    <t>FUEL_EMI.ktCO2.DK.TEL.TEL.PRETREAT.STEAM.LPG</t>
  </si>
  <si>
    <t>FUEL_EMI.ktCO2.DK.TEL.TEL.PRETREAT.STEAM.DIESEL_LIQBIO</t>
  </si>
  <si>
    <t>FUEL_EMI.ktCO2.DK.TEL.TEL.PRETREAT.STEAM.RFO</t>
  </si>
  <si>
    <t>FUEL_EMI.ktCO2.DK.TEL.TEL.PRETREAT.STEAM.OTHER</t>
  </si>
  <si>
    <t>FUEL_EMI.ktCO2.DK.TEL.TEL.PRETREAT.STEAM.NG_BIOGAS</t>
  </si>
  <si>
    <t>FUEL_EMI.ktCO2.DK.TEL.TEL.PRETREAT.STEAM.DERIVED</t>
  </si>
  <si>
    <t>FUEL_EMI.ktCO2.DK.TEL.TEL.PRETREAT.STEAM.BIOMASS_WASTE</t>
  </si>
  <si>
    <t>FUEL_EMI.ktCO2.DK.TEL.TEL.PRETREAT.STEAM.STEAM_DISTR</t>
  </si>
  <si>
    <t>FUEL_EMI.ktCO2.DK.TEL.TEL.PROCESSING.TOTAL.TOTAL</t>
  </si>
  <si>
    <t>FUEL_EMI.ktCO2.DK.TEL.TEL.PROCESSING.STEAM.SOLIDS</t>
  </si>
  <si>
    <t>FUEL_EMI.ktCO2.DK.TEL.TEL.PROCESSING.STEAM.RFG</t>
  </si>
  <si>
    <t>FUEL_EMI.ktCO2.DK.TEL.TEL.PROCESSING.STEAM.LPG</t>
  </si>
  <si>
    <t>FUEL_EMI.ktCO2.DK.TEL.TEL.PROCESSING.STEAM.DIESEL_LIQBIO</t>
  </si>
  <si>
    <t>FUEL_EMI.ktCO2.DK.TEL.TEL.PROCESSING.STEAM.RFO</t>
  </si>
  <si>
    <t>FUEL_EMI.ktCO2.DK.TEL.TEL.PROCESSING.STEAM.OTHER</t>
  </si>
  <si>
    <t>FUEL_EMI.ktCO2.DK.TEL.TEL.PROCESSING.STEAM.NG_BIOGAS</t>
  </si>
  <si>
    <t>FUEL_EMI.ktCO2.DK.TEL.TEL.PROCESSING.STEAM.DERIVED</t>
  </si>
  <si>
    <t>FUEL_EMI.ktCO2.DK.TEL.TEL.PROCESSING.STEAM.BIOMASS_WASTE</t>
  </si>
  <si>
    <t>FUEL_EMI.ktCO2.DK.TEL.TEL.PROCESSING.STEAM.STEAM_DISTR</t>
  </si>
  <si>
    <t>FUEL_EMI.ktCO2.DK.TEL.TEL.GENERIC.MECH.ELEC</t>
  </si>
  <si>
    <t>FUEL_EMI.ktCO2.DK.TEL.TEL.DRYING.TOTAL.TOTAL</t>
  </si>
  <si>
    <t>FUEL_EMI.ktCO2.DK.TEL.TEL.DRYING.THERM.SOLIDS</t>
  </si>
  <si>
    <t>FUEL_EMI.ktCO2.DK.TEL.TEL.DRYING.THERM.LPG</t>
  </si>
  <si>
    <t>FUEL_EMI.ktCO2.DK.TEL.TEL.DRYING.THERM.DIESEL_LIQBIO</t>
  </si>
  <si>
    <t>FUEL_EMI.ktCO2.DK.TEL.TEL.DRYING.THERM.RFO</t>
  </si>
  <si>
    <t>FUEL_EMI.ktCO2.DK.TEL.TEL.DRYING.THERM.NG_BIOGAS</t>
  </si>
  <si>
    <t>FUEL_EMI.ktCO2.DK.TEL.TEL.DRYING_STEAM.TOTAL.TOTAL</t>
  </si>
  <si>
    <t>FUEL_EMI.ktCO2.DK.TEL.TEL.DRYING_STEAM.STEAM.SOLIDS</t>
  </si>
  <si>
    <t>FUEL_EMI.ktCO2.DK.TEL.TEL.DRYING_STEAM.STEAM.RFG</t>
  </si>
  <si>
    <t>FUEL_EMI.ktCO2.DK.TEL.TEL.DRYING_STEAM.STEAM.LPG</t>
  </si>
  <si>
    <t>FUEL_EMI.ktCO2.DK.TEL.TEL.DRYING_STEAM.STEAM.DIESEL_LIQBIO</t>
  </si>
  <si>
    <t>FUEL_EMI.ktCO2.DK.TEL.TEL.DRYING_STEAM.STEAM.RFO</t>
  </si>
  <si>
    <t>FUEL_EMI.ktCO2.DK.TEL.TEL.DRYING_STEAM.STEAM.OTHER</t>
  </si>
  <si>
    <t>FUEL_EMI.ktCO2.DK.TEL.TEL.DRYING_STEAM.STEAM.NG_BIOGAS</t>
  </si>
  <si>
    <t>FUEL_EMI.ktCO2.DK.TEL.TEL.DRYING_STEAM.STEAM.DERIVED</t>
  </si>
  <si>
    <t>FUEL_EMI.ktCO2.DK.TEL.TEL.DRYING_STEAM.STEAM.BIOMASS_WASTE</t>
  </si>
  <si>
    <t>FUEL_EMI.ktCO2.DK.TEL.TEL.DRYING_STEAM.STEAM.STEAM_DISTR</t>
  </si>
  <si>
    <t>FUEL_EMI.ktCO2.DK.TEL.TEL.DRYING_ELEC.ELEC.ELEC</t>
  </si>
  <si>
    <t>FUEL_EMI.ktCO2.DK.TEL.TEL.DRYING_MICROW.MICROW.ELEC</t>
  </si>
  <si>
    <t>FUEL_EMI.ktCO2.DK.TEL.TEL.FINISHING.THERM.ELEC</t>
  </si>
  <si>
    <t>VA.Meuro2023.DK.WWP.WWP</t>
  </si>
  <si>
    <t>OUTPUT.index.DK.WWP.WWP</t>
  </si>
  <si>
    <t>CAP.index.DK.WWP.WWP</t>
  </si>
  <si>
    <t>NEWCAP.index.DK.WWP.WWP</t>
  </si>
  <si>
    <t>FEC.ktoe.DK.WWP.WWP.TOTAL.TOTAL.TOTAL</t>
  </si>
  <si>
    <t>FEC.ktoe.DK.WWP.WWP.TOTAL.TOTAL.SOLIDS</t>
  </si>
  <si>
    <t>FEC.ktoe.DK.WWP.WWP.TOTAL.TOTAL.RFG</t>
  </si>
  <si>
    <t>FEC.ktoe.DK.WWP.WWP.TOTAL.TOTAL.LPG</t>
  </si>
  <si>
    <t>FEC.ktoe.DK.WWP.WWP.TOTAL.TOTAL.DIESEL</t>
  </si>
  <si>
    <t>FEC.ktoe.DK.WWP.WWP.TOTAL.TOTAL.RFO</t>
  </si>
  <si>
    <t>FEC.ktoe.DK.WWP.WWP.TOTAL.TOTAL.OTHER</t>
  </si>
  <si>
    <t>FEC.ktoe.DK.WWP.WWP.TOTAL.TOTAL.NG</t>
  </si>
  <si>
    <t>FEC.ktoe.DK.WWP.WWP.TOTAL.TOTAL.DERIVED</t>
  </si>
  <si>
    <t>FEC.ktoe.DK.WWP.WWP.TOTAL.TOTAL.BIOMASS_WASTE</t>
  </si>
  <si>
    <t>FEC.ktoe.DK.WWP.WWP.TOTAL.TOTAL.BIOGAS</t>
  </si>
  <si>
    <t>FEC.ktoe.DK.WWP.WWP.TOTAL.TOTAL.LIQBIO</t>
  </si>
  <si>
    <t>FEC.ktoe.DK.WWP.WWP.TOTAL.TOTAL.SOLAR</t>
  </si>
  <si>
    <t>FEC.ktoe.DK.WWP.WWP.TOTAL.TOTAL.GEO</t>
  </si>
  <si>
    <t>FEC.ktoe.DK.WWP.WWP.TOTAL.TOTAL.AMBIENT</t>
  </si>
  <si>
    <t>FEC.ktoe.DK.WWP.WWP.TOTAL.TOTAL.STEAM_DISTR</t>
  </si>
  <si>
    <t>FEC.ktoe.DK.WWP.WWP.TOTAL.TOTAL.ELEC</t>
  </si>
  <si>
    <t>FEC.ktoe.DK.WWP.WWP.LIGHT.GENERIC.ELEC</t>
  </si>
  <si>
    <t>FEC.ktoe.DK.WWP.WWP.AIRCOMP.GENERIC.ELEC</t>
  </si>
  <si>
    <t>FEC.ktoe.DK.WWP.WWP.MOTOR.GENERIC.ELEC</t>
  </si>
  <si>
    <t>FEC.ktoe.DK.WWP.WWP.FANS.GENERIC.ELEC</t>
  </si>
  <si>
    <t>FEC.ktoe.DK.WWP.WWP.LOW_ENTH.TOTAL.TOTAL</t>
  </si>
  <si>
    <t>FEC.ktoe.DK.WWP.WWP.LOW_ENTH.THERM.DIESEL_LIQBIO</t>
  </si>
  <si>
    <t>FEC.ktoe.DK.WWP.WWP.LOW_ENTH.THERM.NG_BIOGAS</t>
  </si>
  <si>
    <t>FEC.ktoe.DK.WWP.WWP.LOW_ENTH.THERM.SOLAR_GEO</t>
  </si>
  <si>
    <t>FEC.ktoe.DK.WWP.WWP.LOW_ENTH.HP.AMBIENT</t>
  </si>
  <si>
    <t>FEC.ktoe.DK.WWP.WWP.LOW_ENTH.THERM.ELEC</t>
  </si>
  <si>
    <t>Wood: Specific processes with steam</t>
  </si>
  <si>
    <t>FEC.ktoe.DK.WWP.WWP.PROCESSING.TOTAL.TOTAL</t>
  </si>
  <si>
    <t>FEC.ktoe.DK.WWP.WWP.PROCESSING.STEAM.SOLIDS</t>
  </si>
  <si>
    <t>FEC.ktoe.DK.WWP.WWP.PROCESSING.STEAM.RFG</t>
  </si>
  <si>
    <t>FEC.ktoe.DK.WWP.WWP.PROCESSING.STEAM.LPG</t>
  </si>
  <si>
    <t>FEC.ktoe.DK.WWP.WWP.PROCESSING.STEAM.DIESEL_LIQBIO</t>
  </si>
  <si>
    <t>FEC.ktoe.DK.WWP.WWP.PROCESSING.STEAM.RFO</t>
  </si>
  <si>
    <t>FEC.ktoe.DK.WWP.WWP.PROCESSING.STEAM.OTHER</t>
  </si>
  <si>
    <t>FEC.ktoe.DK.WWP.WWP.PROCESSING.STEAM.NG_BIOGAS</t>
  </si>
  <si>
    <t>FEC.ktoe.DK.WWP.WWP.PROCESSING.STEAM.DERIVED</t>
  </si>
  <si>
    <t>FEC.ktoe.DK.WWP.WWP.PROCESSING.STEAM.BIOMASS_WASTE</t>
  </si>
  <si>
    <t>FEC.ktoe.DK.WWP.WWP.PROCESSING.STEAM.STEAM_DISTR</t>
  </si>
  <si>
    <t>Wood: Electric mechanical processes</t>
  </si>
  <si>
    <t>FEC.ktoe.DK.WWP.WWP.GENERIC.MECH.ELEC</t>
  </si>
  <si>
    <t>Wood: Drying</t>
  </si>
  <si>
    <t>Wood: Thermal drying</t>
  </si>
  <si>
    <t>FEC.ktoe.DK.WWP.WWP.DRYING.TOTAL.TOTAL</t>
  </si>
  <si>
    <t>FEC.ktoe.DK.WWP.WWP.DRYING.THERM.SOLIDS</t>
  </si>
  <si>
    <t>FEC.ktoe.DK.WWP.WWP.DRYING.THERM.LPG</t>
  </si>
  <si>
    <t>FEC.ktoe.DK.WWP.WWP.DRYING.THERM.DIESEL_LIQBIO</t>
  </si>
  <si>
    <t>FEC.ktoe.DK.WWP.WWP.DRYING.THERM.RFO</t>
  </si>
  <si>
    <t>FEC.ktoe.DK.WWP.WWP.DRYING.THERM.NG_BIOGAS</t>
  </si>
  <si>
    <t>Wood: Steam drying</t>
  </si>
  <si>
    <t>FEC.ktoe.DK.WWP.WWP.DRYING_STEAM.TOTAL.TOTAL</t>
  </si>
  <si>
    <t>FEC.ktoe.DK.WWP.WWP.DRYING_STEAM.STEAM.SOLIDS</t>
  </si>
  <si>
    <t>FEC.ktoe.DK.WWP.WWP.DRYING_STEAM.STEAM.RFG</t>
  </si>
  <si>
    <t>FEC.ktoe.DK.WWP.WWP.DRYING_STEAM.STEAM.LPG</t>
  </si>
  <si>
    <t>FEC.ktoe.DK.WWP.WWP.DRYING_STEAM.STEAM.DIESEL_LIQBIO</t>
  </si>
  <si>
    <t>FEC.ktoe.DK.WWP.WWP.DRYING_STEAM.STEAM.RFO</t>
  </si>
  <si>
    <t>FEC.ktoe.DK.WWP.WWP.DRYING_STEAM.STEAM.OTHER</t>
  </si>
  <si>
    <t>FEC.ktoe.DK.WWP.WWP.DRYING_STEAM.STEAM.NG_BIOGAS</t>
  </si>
  <si>
    <t>FEC.ktoe.DK.WWP.WWP.DRYING_STEAM.STEAM.DERIVED</t>
  </si>
  <si>
    <t>FEC.ktoe.DK.WWP.WWP.DRYING_STEAM.STEAM.BIOMASS_WASTE</t>
  </si>
  <si>
    <t>FEC.ktoe.DK.WWP.WWP.DRYING_STEAM.STEAM.STEAM_DISTR</t>
  </si>
  <si>
    <t>Wood: Electric drying</t>
  </si>
  <si>
    <t>FEC.ktoe.DK.WWP.WWP.DRYING_ELEC.ELEC.ELEC</t>
  </si>
  <si>
    <t>Wood: Microwave drying</t>
  </si>
  <si>
    <t>FEC.ktoe.DK.WWP.WWP.DRYING_MICROW.MICROW.ELEC</t>
  </si>
  <si>
    <t>Wood: Finishing Electric</t>
  </si>
  <si>
    <t>FEC.ktoe.DK.WWP.WWP.FINISHING.ELEC.ELEC</t>
  </si>
  <si>
    <t>UED.ktoe.DK.WWP.WWP.TOTAL.TOTAL.TOTAL</t>
  </si>
  <si>
    <t>UED.ktoe.DK.WWP.WWP.LIGHT.GENERIC.ELEC</t>
  </si>
  <si>
    <t>UED.ktoe.DK.WWP.WWP.AIRCOMP.GENERIC.ELEC</t>
  </si>
  <si>
    <t>UED.ktoe.DK.WWP.WWP.MOTOR.GENERIC.ELEC</t>
  </si>
  <si>
    <t>UED.ktoe.DK.WWP.WWP.FANS.GENERIC.ELEC</t>
  </si>
  <si>
    <t>UED.ktoe.DK.WWP.WWP.LOW_ENTH.TOTAL.TOTAL</t>
  </si>
  <si>
    <t>UED.ktoe.DK.WWP.WWP.LOW_ENTH.THERM.DIESEL_LIQBIO</t>
  </si>
  <si>
    <t>UED.ktoe.DK.WWP.WWP.LOW_ENTH.THERM.NG_BIOGAS</t>
  </si>
  <si>
    <t>UED.ktoe.DK.WWP.WWP.LOW_ENTH.THERM.SOLAR_GEO</t>
  </si>
  <si>
    <t>UED.ktoe.DK.WWP.WWP.LOW_ENTH.HP.AMBIENT</t>
  </si>
  <si>
    <t>UED.ktoe.DK.WWP.WWP.LOW_ENTH.THERM.ELEC</t>
  </si>
  <si>
    <t>UED.ktoe.DK.WWP.WWP.PROCESSING.TOTAL.TOTAL</t>
  </si>
  <si>
    <t>UED.ktoe.DK.WWP.WWP.PROCESSING.STEAM.SOLIDS</t>
  </si>
  <si>
    <t>UED.ktoe.DK.WWP.WWP.PROCESSING.STEAM.RFG</t>
  </si>
  <si>
    <t>UED.ktoe.DK.WWP.WWP.PROCESSING.STEAM.LPG</t>
  </si>
  <si>
    <t>UED.ktoe.DK.WWP.WWP.PROCESSING.STEAM.DIESEL_LIQBIO</t>
  </si>
  <si>
    <t>UED.ktoe.DK.WWP.WWP.PROCESSING.STEAM.RFO</t>
  </si>
  <si>
    <t>UED.ktoe.DK.WWP.WWP.PROCESSING.STEAM.OTHER</t>
  </si>
  <si>
    <t>UED.ktoe.DK.WWP.WWP.PROCESSING.STEAM.NG_BIOGAS</t>
  </si>
  <si>
    <t>UED.ktoe.DK.WWP.WWP.PROCESSING.STEAM.DERIVED</t>
  </si>
  <si>
    <t>UED.ktoe.DK.WWP.WWP.PROCESSING.STEAM.BIOMASS_WASTE</t>
  </si>
  <si>
    <t>UED.ktoe.DK.WWP.WWP.PROCESSING.STEAM.STEAM_DISTR</t>
  </si>
  <si>
    <t>UED.ktoe.DK.WWP.WWP.GENERIC.MECH.ELEC</t>
  </si>
  <si>
    <t>UED.ktoe.DK.WWP.WWP.DRYING.TOTAL.TOTAL</t>
  </si>
  <si>
    <t>UED.ktoe.DK.WWP.WWP.DRYING.THERM.SOLIDS</t>
  </si>
  <si>
    <t>UED.ktoe.DK.WWP.WWP.DRYING.THERM.LPG</t>
  </si>
  <si>
    <t>UED.ktoe.DK.WWP.WWP.DRYING.THERM.DIESEL_LIQBIO</t>
  </si>
  <si>
    <t>UED.ktoe.DK.WWP.WWP.DRYING.THERM.RFO</t>
  </si>
  <si>
    <t>UED.ktoe.DK.WWP.WWP.DRYING.THERM.NG_BIOGAS</t>
  </si>
  <si>
    <t>UED.ktoe.DK.WWP.WWP.DRYING_STEAM.TOTAL.TOTAL</t>
  </si>
  <si>
    <t>UED.ktoe.DK.WWP.WWP.DRYING_STEAM.STEAM.SOLIDS</t>
  </si>
  <si>
    <t>UED.ktoe.DK.WWP.WWP.DRYING_STEAM.STEAM.RFG</t>
  </si>
  <si>
    <t>UED.ktoe.DK.WWP.WWP.DRYING_STEAM.STEAM.LPG</t>
  </si>
  <si>
    <t>UED.ktoe.DK.WWP.WWP.DRYING_STEAM.STEAM.DIESEL_LIQBIO</t>
  </si>
  <si>
    <t>UED.ktoe.DK.WWP.WWP.DRYING_STEAM.STEAM.RFO</t>
  </si>
  <si>
    <t>UED.ktoe.DK.WWP.WWP.DRYING_STEAM.STEAM.OTHER</t>
  </si>
  <si>
    <t>UED.ktoe.DK.WWP.WWP.DRYING_STEAM.STEAM.NG_BIOGAS</t>
  </si>
  <si>
    <t>UED.ktoe.DK.WWP.WWP.DRYING_STEAM.STEAM.DERIVED</t>
  </si>
  <si>
    <t>UED.ktoe.DK.WWP.WWP.DRYING_STEAM.STEAM.BIOMASS_WASTE</t>
  </si>
  <si>
    <t>UED.ktoe.DK.WWP.WWP.DRYING_STEAM.STEAM.STEAM_DISTR</t>
  </si>
  <si>
    <t>UED.ktoe.DK.WWP.WWP.DRYING_ELEC.ELEC.ELEC</t>
  </si>
  <si>
    <t>UED.ktoe.DK.WWP.WWP.DRYING_MICROW.MICROW.ELEC</t>
  </si>
  <si>
    <t>UED.ktoe.DK.WWP.WWP.FINISHING.ELEC.ELEC</t>
  </si>
  <si>
    <t>FUEL_EMI.ktCO2.DK.WWP.WWP.TOTAL.TOTAL.TOTAL</t>
  </si>
  <si>
    <t>FUEL_EMI.ktCO2.DK.WWP.WWP.LIGHT.GENERIC.ELEC</t>
  </si>
  <si>
    <t>FUEL_EMI.ktCO2.DK.WWP.WWP.AIRCOMP.GENERIC.ELEC</t>
  </si>
  <si>
    <t>FUEL_EMI.ktCO2.DK.WWP.WWP.MOTOR.GENERIC.ELEC</t>
  </si>
  <si>
    <t>FUEL_EMI.ktCO2.DK.WWP.WWP.FANS.GENERIC.ELEC</t>
  </si>
  <si>
    <t>FUEL_EMI.ktCO2.DK.WWP.WWP.LOW_ENTH.TOTAL.TOTAL</t>
  </si>
  <si>
    <t>FUEL_EMI.ktCO2.DK.WWP.WWP.LOW_ENTH.THERM.DIESEL_LIQBIO</t>
  </si>
  <si>
    <t>FUEL_EMI.ktCO2.DK.WWP.WWP.LOW_ENTH.THERM.NG_BIOGAS</t>
  </si>
  <si>
    <t>FUEL_EMI.ktCO2.DK.WWP.WWP.LOW_ENTH.THERM.SOLAR_GEO</t>
  </si>
  <si>
    <t>FUEL_EMI.ktCO2.DK.WWP.WWP.LOW_ENTH.HP.AMBIENT</t>
  </si>
  <si>
    <t>FUEL_EMI.ktCO2.DK.WWP.WWP.LOW_ENTH.THERM.ELEC</t>
  </si>
  <si>
    <t>FUEL_EMI.ktCO2.DK.WWP.WWP.PROCESSING.TOTAL.TOTAL</t>
  </si>
  <si>
    <t>FUEL_EMI.ktCO2.DK.WWP.WWP.PROCESSING.STEAM.SOLIDS</t>
  </si>
  <si>
    <t>FUEL_EMI.ktCO2.DK.WWP.WWP.PROCESSING.STEAM.RFG</t>
  </si>
  <si>
    <t>FUEL_EMI.ktCO2.DK.WWP.WWP.PROCESSING.STEAM.LPG</t>
  </si>
  <si>
    <t>FUEL_EMI.ktCO2.DK.WWP.WWP.PROCESSING.STEAM.DIESEL_LIQBIO</t>
  </si>
  <si>
    <t>FUEL_EMI.ktCO2.DK.WWP.WWP.PROCESSING.STEAM.RFO</t>
  </si>
  <si>
    <t>FUEL_EMI.ktCO2.DK.WWP.WWP.PROCESSING.STEAM.OTHER</t>
  </si>
  <si>
    <t>FUEL_EMI.ktCO2.DK.WWP.WWP.PROCESSING.STEAM.NG_BIOGAS</t>
  </si>
  <si>
    <t>FUEL_EMI.ktCO2.DK.WWP.WWP.PROCESSING.STEAM.DERIVED</t>
  </si>
  <si>
    <t>FUEL_EMI.ktCO2.DK.WWP.WWP.PROCESSING.STEAM.BIOMASS_WASTE</t>
  </si>
  <si>
    <t>FUEL_EMI.ktCO2.DK.WWP.WWP.PROCESSING.STEAM.STEAM_DISTR</t>
  </si>
  <si>
    <t>FUEL_EMI.ktCO2.DK.WWP.WWP.GENERIC.MECH.ELEC</t>
  </si>
  <si>
    <t>FUEL_EMI.ktCO2.DK.WWP.WWP.DRYING.TOTAL.TOTAL</t>
  </si>
  <si>
    <t>FUEL_EMI.ktCO2.DK.WWP.WWP.DRYING.THERM.SOLIDS</t>
  </si>
  <si>
    <t>FUEL_EMI.ktCO2.DK.WWP.WWP.DRYING.THERM.LPG</t>
  </si>
  <si>
    <t>FUEL_EMI.ktCO2.DK.WWP.WWP.DRYING.THERM.DIESEL_LIQBIO</t>
  </si>
  <si>
    <t>FUEL_EMI.ktCO2.DK.WWP.WWP.DRYING.THERM.RFO</t>
  </si>
  <si>
    <t>FUEL_EMI.ktCO2.DK.WWP.WWP.DRYING.THERM.NG_BIOGAS</t>
  </si>
  <si>
    <t>FUEL_EMI.ktCO2.DK.WWP.WWP.DRYING_STEAM.TOTAL.TOTAL</t>
  </si>
  <si>
    <t>FUEL_EMI.ktCO2.DK.WWP.WWP.DRYING_STEAM.STEAM.SOLIDS</t>
  </si>
  <si>
    <t>FUEL_EMI.ktCO2.DK.WWP.WWP.DRYING_STEAM.STEAM.RFG</t>
  </si>
  <si>
    <t>FUEL_EMI.ktCO2.DK.WWP.WWP.DRYING_STEAM.STEAM.LPG</t>
  </si>
  <si>
    <t>FUEL_EMI.ktCO2.DK.WWP.WWP.DRYING_STEAM.STEAM.DIESEL_LIQBIO</t>
  </si>
  <si>
    <t>FUEL_EMI.ktCO2.DK.WWP.WWP.DRYING_STEAM.STEAM.RFO</t>
  </si>
  <si>
    <t>FUEL_EMI.ktCO2.DK.WWP.WWP.DRYING_STEAM.STEAM.OTHER</t>
  </si>
  <si>
    <t>FUEL_EMI.ktCO2.DK.WWP.WWP.DRYING_STEAM.STEAM.NG_BIOGAS</t>
  </si>
  <si>
    <t>FUEL_EMI.ktCO2.DK.WWP.WWP.DRYING_STEAM.STEAM.DERIVED</t>
  </si>
  <si>
    <t>FUEL_EMI.ktCO2.DK.WWP.WWP.DRYING_STEAM.STEAM.BIOMASS_WASTE</t>
  </si>
  <si>
    <t>FUEL_EMI.ktCO2.DK.WWP.WWP.DRYING_STEAM.STEAM.STEAM_DISTR</t>
  </si>
  <si>
    <t>FUEL_EMI.ktCO2.DK.WWP.WWP.DRYING_ELEC.ELEC.ELEC</t>
  </si>
  <si>
    <t>FUEL_EMI.ktCO2.DK.WWP.WWP.DRYING_MICROW.MICROW.ELEC</t>
  </si>
  <si>
    <t>FUEL_EMI.ktCO2.DK.WWP.WWP.FINISHING.ELEC.ELEC</t>
  </si>
  <si>
    <t>VA.Meuro2023.DK.OIS.OIS</t>
  </si>
  <si>
    <t>OUTPUT.index.DK.OIS.OIS</t>
  </si>
  <si>
    <t>CAP.index.DK.OIS.OIS</t>
  </si>
  <si>
    <t>NEWCAP.index.DK.OIS.OIS</t>
  </si>
  <si>
    <t>Energy consumption (ktoe)*</t>
  </si>
  <si>
    <t>FEC.ktoe.DK.OIS.OIS.TOTAL.TOTAL.TOTAL</t>
  </si>
  <si>
    <t>FEC.ktoe.DK.OIS.OIS.TOTAL.TOTAL.SOLIDS</t>
  </si>
  <si>
    <t>FEC.ktoe.DK.OIS.OIS.TOTAL.TOTAL.RFG</t>
  </si>
  <si>
    <t>FEC.ktoe.DK.OIS.OIS.TOTAL.TOTAL.LPG</t>
  </si>
  <si>
    <t>FEC.ktoe.DK.OIS.OIS.TOTAL.TOTAL.DIESEL</t>
  </si>
  <si>
    <t>FEC.ktoe.DK.OIS.OIS.TOTAL.TOTAL.RFO</t>
  </si>
  <si>
    <t>FEC.ktoe.DK.OIS.OIS.TOTAL.TOTAL.OTHER</t>
  </si>
  <si>
    <t>FEC.ktoe.DK.OIS.OIS.TOTAL.TOTAL.NG</t>
  </si>
  <si>
    <t>FEC.ktoe.DK.OIS.OIS.TOTAL.TOTAL.DERIVED</t>
  </si>
  <si>
    <t>FEC.ktoe.DK.OIS.OIS.TOTAL.TOTAL.BIOMASS_WASTE</t>
  </si>
  <si>
    <t>FEC.ktoe.DK.OIS.OIS.TOTAL.TOTAL.BIOGAS</t>
  </si>
  <si>
    <t>FEC.ktoe.DK.OIS.OIS.TOTAL.TOTAL.LIQBIO</t>
  </si>
  <si>
    <t>FEC.ktoe.DK.OIS.OIS.TOTAL.TOTAL.SOLAR</t>
  </si>
  <si>
    <t>FEC.ktoe.DK.OIS.OIS.TOTAL.TOTAL.GEO</t>
  </si>
  <si>
    <t>FEC.ktoe.DK.OIS.OIS.TOTAL.TOTAL.AMBIENT</t>
  </si>
  <si>
    <t>FEC.ktoe.DK.OIS.OIS.TOTAL.TOTAL.STEAM_DISTR</t>
  </si>
  <si>
    <t>FEC.ktoe.DK.OIS.OIS.TOTAL.TOTAL.ELEC</t>
  </si>
  <si>
    <t>*Energy consumption includes consumption in Mining and Quarrying and Construction sectors</t>
  </si>
  <si>
    <t>FEC.ktoe.DK.OIS.OIS.LIGHT.GENERIC.ELEC</t>
  </si>
  <si>
    <t>FEC.ktoe.DK.OIS.OIS.AIRCOMP.GENERIC.ELEC</t>
  </si>
  <si>
    <t>FEC.ktoe.DK.OIS.OIS.MOTOR.GENERIC.ELEC</t>
  </si>
  <si>
    <t>FEC.ktoe.DK.OIS.OIS.FANS.GENERIC.ELEC</t>
  </si>
  <si>
    <t>FEC.ktoe.DK.OIS.OIS.LOW_ENTH.TOTAL.TOTAL</t>
  </si>
  <si>
    <t>FEC.ktoe.DK.OIS.OIS.LOW_ENTH.THERM.DIESEL_LIQBIO</t>
  </si>
  <si>
    <t>FEC.ktoe.DK.OIS.OIS.LOW_ENTH.THERM.NG_BIOGAS</t>
  </si>
  <si>
    <t>FEC.ktoe.DK.OIS.OIS.LOW_ENTH.THERM.SOLAR_GEO</t>
  </si>
  <si>
    <t>FEC.ktoe.DK.OIS.OIS.LOW_ENTH.HP.AMBIENT</t>
  </si>
  <si>
    <t>FEC.ktoe.DK.OIS.OIS.LOW_ENTH.THERM.ELEC</t>
  </si>
  <si>
    <t>Other Industrial sectors: Steam processing</t>
  </si>
  <si>
    <t>FEC.ktoe.DK.OIS.OIS.PROCESSING.TOTAL.TOTAL</t>
  </si>
  <si>
    <t>FEC.ktoe.DK.OIS.OIS.PROCESSING.STEAM.SOLIDS</t>
  </si>
  <si>
    <t>FEC.ktoe.DK.OIS.OIS.PROCESSING.STEAM.RFG</t>
  </si>
  <si>
    <t>FEC.ktoe.DK.OIS.OIS.PROCESSING.STEAM.LPG</t>
  </si>
  <si>
    <t>FEC.ktoe.DK.OIS.OIS.PROCESSING.STEAM.DIESEL_LIQBIO</t>
  </si>
  <si>
    <t>FEC.ktoe.DK.OIS.OIS.PROCESSING.STEAM.RFO</t>
  </si>
  <si>
    <t>FEC.ktoe.DK.OIS.OIS.PROCESSING.STEAM.OTHER</t>
  </si>
  <si>
    <t>FEC.ktoe.DK.OIS.OIS.PROCESSING.STEAM.NG_BIOGAS</t>
  </si>
  <si>
    <t>FEC.ktoe.DK.OIS.OIS.PROCESSING.STEAM.DERIVED</t>
  </si>
  <si>
    <t>FEC.ktoe.DK.OIS.OIS.PROCESSING.STEAM.BIOMASS_WASTE</t>
  </si>
  <si>
    <t>FEC.ktoe.DK.OIS.OIS.PROCESSING.STEAM.STEAM_DISTR</t>
  </si>
  <si>
    <t>Other Industrial sectors: Process heating</t>
  </si>
  <si>
    <t>Other Industrial sectors: Thermal processing</t>
  </si>
  <si>
    <t>FEC.ktoe.DK.OIS.OIS.PROC_HEAT.TOTAL.TOTAL</t>
  </si>
  <si>
    <t>FEC.ktoe.DK.OIS.OIS.PROC_HEAT.THERM.SOLIDS</t>
  </si>
  <si>
    <t>FEC.ktoe.DK.OIS.OIS.PROC_HEAT.THERM.LPG</t>
  </si>
  <si>
    <t>FEC.ktoe.DK.OIS.OIS.PROC_HEAT.THERM.DIESEL_LIQBIO</t>
  </si>
  <si>
    <t>FEC.ktoe.DK.OIS.OIS.PROC_HEAT.THERM.RFO</t>
  </si>
  <si>
    <t>FEC.ktoe.DK.OIS.OIS.PROC_HEAT.THERM.NG_BIOGAS</t>
  </si>
  <si>
    <t>Other Industrial sectors: Electric processing</t>
  </si>
  <si>
    <t>FEC.ktoe.DK.OIS.OIS.PROC_HEAT_ELEC.ELEC.ELEC</t>
  </si>
  <si>
    <t>Other Industrial sectors: Drying</t>
  </si>
  <si>
    <t>Other Industries: Thermal drying</t>
  </si>
  <si>
    <t>FEC.ktoe.DK.OIS.OIS.DRYING.TOTAL.TOTAL</t>
  </si>
  <si>
    <t>FEC.ktoe.DK.OIS.OIS.DRYING.THERM.SOLIDS</t>
  </si>
  <si>
    <t>FEC.ktoe.DK.OIS.OIS.DRYING.THERM.LPG</t>
  </si>
  <si>
    <t>FEC.ktoe.DK.OIS.OIS.DRYING.THERM.DIESEL_LIQBIO</t>
  </si>
  <si>
    <t>FEC.ktoe.DK.OIS.OIS.DRYING.THERM.RFO</t>
  </si>
  <si>
    <t>FEC.ktoe.DK.OIS.OIS.DRYING.THERM.NG_BIOGAS</t>
  </si>
  <si>
    <t>Other Industries: Steam drying</t>
  </si>
  <si>
    <t>FEC.ktoe.DK.OIS.OIS.DRYING_STEAM.TOTAL.TOTAL</t>
  </si>
  <si>
    <t>FEC.ktoe.DK.OIS.OIS.DRYING_STEAM.STEAM.SOLIDS</t>
  </si>
  <si>
    <t>FEC.ktoe.DK.OIS.OIS.DRYING_STEAM.STEAM.RFG</t>
  </si>
  <si>
    <t>FEC.ktoe.DK.OIS.OIS.DRYING_STEAM.STEAM.LPG</t>
  </si>
  <si>
    <t>FEC.ktoe.DK.OIS.OIS.DRYING_STEAM.STEAM.DIESEL_LIQBIO</t>
  </si>
  <si>
    <t>FEC.ktoe.DK.OIS.OIS.DRYING_STEAM.STEAM.RFO</t>
  </si>
  <si>
    <t>FEC.ktoe.DK.OIS.OIS.DRYING_STEAM.STEAM.OTHER</t>
  </si>
  <si>
    <t>FEC.ktoe.DK.OIS.OIS.DRYING_STEAM.STEAM.NG_BIOGAS</t>
  </si>
  <si>
    <t>FEC.ktoe.DK.OIS.OIS.DRYING_STEAM.STEAM.DERIVED</t>
  </si>
  <si>
    <t>FEC.ktoe.DK.OIS.OIS.DRYING_STEAM.STEAM.BIOMASS_WASTE</t>
  </si>
  <si>
    <t>FEC.ktoe.DK.OIS.OIS.DRYING_STEAM.STEAM.STEAM_DISTR</t>
  </si>
  <si>
    <t>Other Industries: Electric drying</t>
  </si>
  <si>
    <t>FEC.ktoe.DK.OIS.OIS.DRYING_ELEC.ELEC.ELEC</t>
  </si>
  <si>
    <t>Other Industrial sectors: Process Cooling</t>
  </si>
  <si>
    <t>Other Industries: Thermal cooling</t>
  </si>
  <si>
    <t>FEC.ktoe.DK.OIS.OIS.PROC_COOL_THERM.THERM.NG_BIOGAS</t>
  </si>
  <si>
    <t>Other Industries: Steam cooling</t>
  </si>
  <si>
    <t>FEC.ktoe.DK.OIS.OIS.PROC_COOL_STEAM.TOTAL.TOTAL</t>
  </si>
  <si>
    <t>FEC.ktoe.DK.OIS.OIS.PROC_COOL_STEAM.STEAM.SOLIDS</t>
  </si>
  <si>
    <t>FEC.ktoe.DK.OIS.OIS.PROC_COOL_STEAM.STEAM.RFG</t>
  </si>
  <si>
    <t>FEC.ktoe.DK.OIS.OIS.PROC_COOL_STEAM.STEAM.LPG</t>
  </si>
  <si>
    <t>FEC.ktoe.DK.OIS.OIS.PROC_COOL_STEAM.STEAM.DIESEL_LIQBIO</t>
  </si>
  <si>
    <t>FEC.ktoe.DK.OIS.OIS.PROC_COOL_STEAM.STEAM.RFO</t>
  </si>
  <si>
    <t>FEC.ktoe.DK.OIS.OIS.PROC_COOL_STEAM.STEAM.OTHER</t>
  </si>
  <si>
    <t>FEC.ktoe.DK.OIS.OIS.PROC_COOL_STEAM.STEAM.NG_BIOGAS</t>
  </si>
  <si>
    <t>FEC.ktoe.DK.OIS.OIS.PROC_COOL_STEAM.STEAM.DERIVED</t>
  </si>
  <si>
    <t>FEC.ktoe.DK.OIS.OIS.PROC_COOL_STEAM.STEAM.BIOMASS_WASTE</t>
  </si>
  <si>
    <t>FEC.ktoe.DK.OIS.OIS.PROC_COOL_STEAM.STEAM.STEAM_DISTR</t>
  </si>
  <si>
    <t>Other Industries: Electric cooling</t>
  </si>
  <si>
    <t>FEC.ktoe.DK.OIS.OIS.PROC_COOL_ELEC.ELEC.ELEC</t>
  </si>
  <si>
    <t>Other Industrial sectors: Diesel motors (incl. biofuels)</t>
  </si>
  <si>
    <t>FEC.ktoe.DK.OIS.OIS.MOTOR.MECH.DIESEL_LIQBIO</t>
  </si>
  <si>
    <t>Other Industrial sectors: Electric machinery</t>
  </si>
  <si>
    <t>FEC.ktoe.DK.OIS.OIS.GENERIC.MECH.ELEC</t>
  </si>
  <si>
    <t>Other Industrial sectors: Diesel motors</t>
  </si>
  <si>
    <t>UED.ktoe.DK.OIS.OIS.TOTAL.TOTAL.TOTAL</t>
  </si>
  <si>
    <t>UED.ktoe.DK.OIS.OIS.LIGHT.GENERIC.ELEC</t>
  </si>
  <si>
    <t>UED.ktoe.DK.OIS.OIS.AIRCOMP.GENERIC.ELEC</t>
  </si>
  <si>
    <t>UED.ktoe.DK.OIS.OIS.MOTOR.GENERIC.ELEC</t>
  </si>
  <si>
    <t>UED.ktoe.DK.OIS.OIS.FANS.GENERIC.ELEC</t>
  </si>
  <si>
    <t>UED.ktoe.DK.OIS.OIS.LOW_ENTH.TOTAL.TOTAL</t>
  </si>
  <si>
    <t>UED.ktoe.DK.OIS.OIS.LOW_ENTH.THERM.DIESEL_LIQBIO</t>
  </si>
  <si>
    <t>UED.ktoe.DK.OIS.OIS.LOW_ENTH.THERM.NG_BIOGAS</t>
  </si>
  <si>
    <t>UED.ktoe.DK.OIS.OIS.LOW_ENTH.THERM.SOLAR_GEO</t>
  </si>
  <si>
    <t>UED.ktoe.DK.OIS.OIS.LOW_ENTH.HP.AMBIENT</t>
  </si>
  <si>
    <t>UED.ktoe.DK.OIS.OIS.LOW_ENTH.THERM.ELEC</t>
  </si>
  <si>
    <t>UED.ktoe.DK.OIS.OIS.PROCESSING.TOTAL.TOTAL</t>
  </si>
  <si>
    <t>UED.ktoe.DK.OIS.OIS.PROCESSING.STEAM.SOLIDS</t>
  </si>
  <si>
    <t>UED.ktoe.DK.OIS.OIS.PROCESSING.STEAM.RFG</t>
  </si>
  <si>
    <t>UED.ktoe.DK.OIS.OIS.PROCESSING.STEAM.LPG</t>
  </si>
  <si>
    <t>UED.ktoe.DK.OIS.OIS.PROCESSING.STEAM.DIESEL_LIQBIO</t>
  </si>
  <si>
    <t>UED.ktoe.DK.OIS.OIS.PROCESSING.STEAM.RFO</t>
  </si>
  <si>
    <t>UED.ktoe.DK.OIS.OIS.PROCESSING.STEAM.OTHER</t>
  </si>
  <si>
    <t>UED.ktoe.DK.OIS.OIS.PROCESSING.STEAM.NG_BIOGAS</t>
  </si>
  <si>
    <t>UED.ktoe.DK.OIS.OIS.PROCESSING.STEAM.DERIVED</t>
  </si>
  <si>
    <t>UED.ktoe.DK.OIS.OIS.PROCESSING.STEAM.BIOMASS_WASTE</t>
  </si>
  <si>
    <t>UED.ktoe.DK.OIS.OIS.PROCESSING.STEAM.STEAM_DISTR</t>
  </si>
  <si>
    <t>UED.ktoe.DK.OIS.OIS.PROC_HEAT.TOTAL.TOTAL</t>
  </si>
  <si>
    <t>UED.ktoe.DK.OIS.OIS.PROC_HEAT.THERM.SOLIDS</t>
  </si>
  <si>
    <t>UED.ktoe.DK.OIS.OIS.PROC_HEAT.THERM.LPG</t>
  </si>
  <si>
    <t>UED.ktoe.DK.OIS.OIS.PROC_HEAT.THERM.DIESEL_LIQBIO</t>
  </si>
  <si>
    <t>UED.ktoe.DK.OIS.OIS.PROC_HEAT.THERM.RFO</t>
  </si>
  <si>
    <t>UED.ktoe.DK.OIS.OIS.PROC_HEAT.THERM.NG_BIOGAS</t>
  </si>
  <si>
    <t>UED.ktoe.DK.OIS.OIS.PROC_HEAT_ELEC.ELEC.ELEC</t>
  </si>
  <si>
    <t>UED.ktoe.DK.OIS.OIS.DRYING.TOTAL.TOTAL</t>
  </si>
  <si>
    <t>UED.ktoe.DK.OIS.OIS.DRYING.THERM.SOLIDS</t>
  </si>
  <si>
    <t>UED.ktoe.DK.OIS.OIS.DRYING.THERM.LPG</t>
  </si>
  <si>
    <t>UED.ktoe.DK.OIS.OIS.DRYING.THERM.DIESEL_LIQBIO</t>
  </si>
  <si>
    <t>UED.ktoe.DK.OIS.OIS.DRYING.THERM.RFO</t>
  </si>
  <si>
    <t>UED.ktoe.DK.OIS.OIS.DRYING.THERM.NG_BIOGAS</t>
  </si>
  <si>
    <t>UED.ktoe.DK.OIS.OIS.DRYING_STEAM.TOTAL.TOTAL</t>
  </si>
  <si>
    <t>UED.ktoe.DK.OIS.OIS.DRYING_STEAM.STEAM.SOLIDS</t>
  </si>
  <si>
    <t>UED.ktoe.DK.OIS.OIS.DRYING_STEAM.STEAM.RFG</t>
  </si>
  <si>
    <t>UED.ktoe.DK.OIS.OIS.DRYING_STEAM.STEAM.LPG</t>
  </si>
  <si>
    <t>UED.ktoe.DK.OIS.OIS.DRYING_STEAM.STEAM.DIESEL_LIQBIO</t>
  </si>
  <si>
    <t>UED.ktoe.DK.OIS.OIS.DRYING_STEAM.STEAM.RFO</t>
  </si>
  <si>
    <t>UED.ktoe.DK.OIS.OIS.DRYING_STEAM.STEAM.OTHER</t>
  </si>
  <si>
    <t>UED.ktoe.DK.OIS.OIS.DRYING_STEAM.STEAM.NG_BIOGAS</t>
  </si>
  <si>
    <t>UED.ktoe.DK.OIS.OIS.DRYING_STEAM.STEAM.DERIVED</t>
  </si>
  <si>
    <t>UED.ktoe.DK.OIS.OIS.DRYING_STEAM.STEAM.BIOMASS_WASTE</t>
  </si>
  <si>
    <t>UED.ktoe.DK.OIS.OIS.DRYING_STEAM.STEAM.STEAM_DISTR</t>
  </si>
  <si>
    <t>UED.ktoe.DK.OIS.OIS.DRYING_ELEC.ELEC.ELEC</t>
  </si>
  <si>
    <t>UED.ktoe.DK.OIS.OIS.PROC_COOL_THERM.THERM.NG_BIOGAS</t>
  </si>
  <si>
    <t>UED.ktoe.DK.OIS.OIS.PROC_COOL_STEAM.TOTAL.TOTAL</t>
  </si>
  <si>
    <t>UED.ktoe.DK.OIS.OIS.PROC_COOL_STEAM.STEAM.SOLIDS</t>
  </si>
  <si>
    <t>UED.ktoe.DK.OIS.OIS.PROC_COOL_STEAM.STEAM.RFG</t>
  </si>
  <si>
    <t>UED.ktoe.DK.OIS.OIS.PROC_COOL_STEAM.STEAM.LPG</t>
  </si>
  <si>
    <t>UED.ktoe.DK.OIS.OIS.PROC_COOL_STEAM.STEAM.DIESEL_LIQBIO</t>
  </si>
  <si>
    <t>UED.ktoe.DK.OIS.OIS.PROC_COOL_STEAM.STEAM.RFO</t>
  </si>
  <si>
    <t>UED.ktoe.DK.OIS.OIS.PROC_COOL_STEAM.STEAM.OTHER</t>
  </si>
  <si>
    <t>UED.ktoe.DK.OIS.OIS.PROC_COOL_STEAM.STEAM.NG_BIOGAS</t>
  </si>
  <si>
    <t>UED.ktoe.DK.OIS.OIS.PROC_COOL_STEAM.STEAM.DERIVED</t>
  </si>
  <si>
    <t>UED.ktoe.DK.OIS.OIS.PROC_COOL_STEAM.STEAM.BIOMASS_WASTE</t>
  </si>
  <si>
    <t>UED.ktoe.DK.OIS.OIS.PROC_COOL_STEAM.STEAM.STEAM_DISTR</t>
  </si>
  <si>
    <t>UED.ktoe.DK.OIS.OIS.PROC_COOL_ELEC.ELEC.ELEC</t>
  </si>
  <si>
    <t>UED.ktoe.DK.OIS.OIS.MOTOR.MECH.DIESEL_LIQBIO</t>
  </si>
  <si>
    <t>UED.ktoe.DK.OIS.OIS.GENERIC.MECH.ELEC</t>
  </si>
  <si>
    <t>FUEL_EMI.ktCO2.DK.OIS.OIS.TOTAL.TOTAL.TOTAL</t>
  </si>
  <si>
    <t>FUEL_EMI.ktCO2.DK.OIS.OIS.LIGHT.GENERIC.ELEC</t>
  </si>
  <si>
    <t>FUEL_EMI.ktCO2.DK.OIS.OIS.AIRCOMP.GENERIC.ELEC</t>
  </si>
  <si>
    <t>FUEL_EMI.ktCO2.DK.OIS.OIS.MOTOR.GENERIC.ELEC</t>
  </si>
  <si>
    <t>FUEL_EMI.ktCO2.DK.OIS.OIS.FANS.GENERIC.ELEC</t>
  </si>
  <si>
    <t>FUEL_EMI.ktCO2.DK.OIS.OIS.LOW_ENTH.TOTAL.TOTAL</t>
  </si>
  <si>
    <t>FUEL_EMI.ktCO2.DK.OIS.OIS.LOW_ENTH.THERM.DIESEL_LIQBIO</t>
  </si>
  <si>
    <t>FUEL_EMI.ktCO2.DK.OIS.OIS.LOW_ENTH.THERM.NG_BIOGAS</t>
  </si>
  <si>
    <t>FUEL_EMI.ktCO2.DK.OIS.OIS.LOW_ENTH.THERM.SOLAR_GEO</t>
  </si>
  <si>
    <t>FUEL_EMI.ktCO2.DK.OIS.OIS.LOW_ENTH.HP.AMBIENT</t>
  </si>
  <si>
    <t>FUEL_EMI.ktCO2.DK.OIS.OIS.LOW_ENTH.THERM.ELEC</t>
  </si>
  <si>
    <t>FUEL_EMI.ktCO2.DK.OIS.OIS.PROCESSING.TOTAL.TOTAL</t>
  </si>
  <si>
    <t>FUEL_EMI.ktCO2.DK.OIS.OIS.PROCESSING.STEAM.SOLIDS</t>
  </si>
  <si>
    <t>FUEL_EMI.ktCO2.DK.OIS.OIS.PROCESSING.STEAM.RFG</t>
  </si>
  <si>
    <t>FUEL_EMI.ktCO2.DK.OIS.OIS.PROCESSING.STEAM.LPG</t>
  </si>
  <si>
    <t>FUEL_EMI.ktCO2.DK.OIS.OIS.PROCESSING.STEAM.DIESEL_LIQBIO</t>
  </si>
  <si>
    <t>FUEL_EMI.ktCO2.DK.OIS.OIS.PROCESSING.STEAM.RFO</t>
  </si>
  <si>
    <t>FUEL_EMI.ktCO2.DK.OIS.OIS.PROCESSING.STEAM.OTHER</t>
  </si>
  <si>
    <t>FUEL_EMI.ktCO2.DK.OIS.OIS.PROCESSING.STEAM.NG_BIOGAS</t>
  </si>
  <si>
    <t>FUEL_EMI.ktCO2.DK.OIS.OIS.PROCESSING.STEAM.DERIVED</t>
  </si>
  <si>
    <t>FUEL_EMI.ktCO2.DK.OIS.OIS.PROCESSING.STEAM.BIOMASS_WASTE</t>
  </si>
  <si>
    <t>FUEL_EMI.ktCO2.DK.OIS.OIS.PROCESSING.STEAM.STEAM_DISTR</t>
  </si>
  <si>
    <t>FUEL_EMI.ktCO2.DK.OIS.OIS.PROC_HEAT.TOTAL.TOTAL</t>
  </si>
  <si>
    <t>FUEL_EMI.ktCO2.DK.OIS.OIS.PROC_HEAT.THERM.SOLIDS</t>
  </si>
  <si>
    <t>FUEL_EMI.ktCO2.DK.OIS.OIS.PROC_HEAT.THERM.LPG</t>
  </si>
  <si>
    <t>FUEL_EMI.ktCO2.DK.OIS.OIS.PROC_HEAT.THERM.DIESEL_LIQBIO</t>
  </si>
  <si>
    <t>FUEL_EMI.ktCO2.DK.OIS.OIS.PROC_HEAT.THERM.RFO</t>
  </si>
  <si>
    <t>FUEL_EMI.ktCO2.DK.OIS.OIS.PROC_HEAT.THERM.NG_BIOGAS</t>
  </si>
  <si>
    <t>FUEL_EMI.ktCO2.DK.OIS.OIS.PROC_HEAT_ELEC.ELEC.ELEC</t>
  </si>
  <si>
    <t>FUEL_EMI.ktCO2.DK.OIS.OIS.DRYING.TOTAL.TOTAL</t>
  </si>
  <si>
    <t>FUEL_EMI.ktCO2.DK.OIS.OIS.DRYING.THERM.SOLIDS</t>
  </si>
  <si>
    <t>FUEL_EMI.ktCO2.DK.OIS.OIS.DRYING.THERM.LPG</t>
  </si>
  <si>
    <t>FUEL_EMI.ktCO2.DK.OIS.OIS.DRYING.THERM.DIESEL_LIQBIO</t>
  </si>
  <si>
    <t>FUEL_EMI.ktCO2.DK.OIS.OIS.DRYING.THERM.RFO</t>
  </si>
  <si>
    <t>FUEL_EMI.ktCO2.DK.OIS.OIS.DRYING.THERM.NG_BIOGAS</t>
  </si>
  <si>
    <t>FUEL_EMI.ktCO2.DK.OIS.OIS.DRYING_STEAM.TOTAL.TOTAL</t>
  </si>
  <si>
    <t>FUEL_EMI.ktCO2.DK.OIS.OIS.DRYING_STEAM.STEAM.SOLIDS</t>
  </si>
  <si>
    <t>FUEL_EMI.ktCO2.DK.OIS.OIS.DRYING_STEAM.STEAM.RFG</t>
  </si>
  <si>
    <t>FUEL_EMI.ktCO2.DK.OIS.OIS.DRYING_STEAM.STEAM.LPG</t>
  </si>
  <si>
    <t>FUEL_EMI.ktCO2.DK.OIS.OIS.DRYING_STEAM.STEAM.DIESEL_LIQBIO</t>
  </si>
  <si>
    <t>FUEL_EMI.ktCO2.DK.OIS.OIS.DRYING_STEAM.STEAM.RFO</t>
  </si>
  <si>
    <t>FUEL_EMI.ktCO2.DK.OIS.OIS.DRYING_STEAM.STEAM.OTHER</t>
  </si>
  <si>
    <t>FUEL_EMI.ktCO2.DK.OIS.OIS.DRYING_STEAM.STEAM.NG_BIOGAS</t>
  </si>
  <si>
    <t>FUEL_EMI.ktCO2.DK.OIS.OIS.DRYING_STEAM.STEAM.DERIVED</t>
  </si>
  <si>
    <t>FUEL_EMI.ktCO2.DK.OIS.OIS.DRYING_STEAM.STEAM.BIOMASS_WASTE</t>
  </si>
  <si>
    <t>FUEL_EMI.ktCO2.DK.OIS.OIS.DRYING_STEAM.STEAM.STEAM_DISTR</t>
  </si>
  <si>
    <t>FUEL_EMI.ktCO2.DK.OIS.OIS.DRYING_ELEC.ELEC.ELEC</t>
  </si>
  <si>
    <t>FUEL_EMI.ktCO2.DK.OIS.OIS.PROC_COOL_THERM.THERM.NG_BIOGAS</t>
  </si>
  <si>
    <t>FUEL_EMI.ktCO2.DK.OIS.OIS.PROC_COOL_STEAM.TOTAL.TOTAL</t>
  </si>
  <si>
    <t>FUEL_EMI.ktCO2.DK.OIS.OIS.PROC_COOL_STEAM.STEAM.SOLIDS</t>
  </si>
  <si>
    <t>FUEL_EMI.ktCO2.DK.OIS.OIS.PROC_COOL_STEAM.STEAM.RFG</t>
  </si>
  <si>
    <t>FUEL_EMI.ktCO2.DK.OIS.OIS.PROC_COOL_STEAM.STEAM.LPG</t>
  </si>
  <si>
    <t>FUEL_EMI.ktCO2.DK.OIS.OIS.PROC_COOL_STEAM.STEAM.DIESEL_LIQBIO</t>
  </si>
  <si>
    <t>FUEL_EMI.ktCO2.DK.OIS.OIS.PROC_COOL_STEAM.STEAM.RFO</t>
  </si>
  <si>
    <t>FUEL_EMI.ktCO2.DK.OIS.OIS.PROC_COOL_STEAM.STEAM.OTHER</t>
  </si>
  <si>
    <t>FUEL_EMI.ktCO2.DK.OIS.OIS.PROC_COOL_STEAM.STEAM.NG_BIOGAS</t>
  </si>
  <si>
    <t>FUEL_EMI.ktCO2.DK.OIS.OIS.PROC_COOL_STEAM.STEAM.DERIVED</t>
  </si>
  <si>
    <t>FUEL_EMI.ktCO2.DK.OIS.OIS.PROC_COOL_STEAM.STEAM.BIOMASS_WASTE</t>
  </si>
  <si>
    <t>FUEL_EMI.ktCO2.DK.OIS.OIS.PROC_COOL_STEAM.STEAM.STEAM_DISTR</t>
  </si>
  <si>
    <t>FUEL_EMI.ktCO2.DK.OIS.OIS.PROC_COOL_ELEC.ELEC.ELEC</t>
  </si>
  <si>
    <t>FUEL_EMI.ktCO2.DK.OIS.OIS.MOTOR.MECH.DIESEL_LIQBIO</t>
  </si>
  <si>
    <t>FUEL_EMI.ktCO2.DK.OIS.OIS.GENERIC.MECH.ELEC</t>
  </si>
  <si>
    <t>Denmark</t>
  </si>
  <si>
    <t>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</si>
</sst>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45967.473495370374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DK: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60898.644372710623</v>
      </c>
      <c r="C3" s="203">
        <f>ISI!C$3+NFM!C$3+CHI!C$3+NMM!C$3+PPA!C$3+FBT!C$3+TRE!C$3+MAE!C$3+TEL!C$3+WWP!C$3+OIS!C$3</f>
        <v>58991.793252386007</v>
      </c>
      <c r="D3" s="203">
        <f>ISI!D$3+NFM!D$3+CHI!D$3+NMM!D$3+PPA!D$3+FBT!D$3+TRE!D$3+MAE!D$3+TEL!D$3+WWP!D$3+OIS!D$3</f>
        <v>58757.331207083487</v>
      </c>
      <c r="E3" s="203">
        <f>ISI!E$3+NFM!E$3+CHI!E$3+NMM!E$3+PPA!E$3+FBT!E$3+TRE!E$3+MAE!E$3+TEL!E$3+WWP!E$3+OIS!E$3</f>
        <v>57477.882775201331</v>
      </c>
      <c r="F3" s="203">
        <f>ISI!F$3+NFM!F$3+CHI!F$3+NMM!F$3+PPA!F$3+FBT!F$3+TRE!F$3+MAE!F$3+TEL!F$3+WWP!F$3+OIS!F$3</f>
        <v>58782.52076595604</v>
      </c>
      <c r="G3" s="203">
        <f>ISI!G$3+NFM!G$3+CHI!G$3+NMM!G$3+PPA!G$3+FBT!G$3+TRE!G$3+MAE!G$3+TEL!G$3+WWP!G$3+OIS!G$3</f>
        <v>60700.74790300864</v>
      </c>
      <c r="H3" s="203">
        <f>ISI!H$3+NFM!H$3+CHI!H$3+NMM!H$3+PPA!H$3+FBT!H$3+TRE!H$3+MAE!H$3+TEL!H$3+WWP!H$3+OIS!H$3</f>
        <v>64630.997626987264</v>
      </c>
      <c r="I3" s="203">
        <f>ISI!I$3+NFM!I$3+CHI!I$3+NMM!I$3+PPA!I$3+FBT!I$3+TRE!I$3+MAE!I$3+TEL!I$3+WWP!I$3+OIS!I$3</f>
        <v>64078.141759573438</v>
      </c>
      <c r="J3" s="203">
        <f>ISI!J$3+NFM!J$3+CHI!J$3+NMM!J$3+PPA!J$3+FBT!J$3+TRE!J$3+MAE!J$3+TEL!J$3+WWP!J$3+OIS!J$3</f>
        <v>64551.454300820624</v>
      </c>
      <c r="K3" s="203">
        <f>ISI!K$3+NFM!K$3+CHI!K$3+NMM!K$3+PPA!K$3+FBT!K$3+TRE!K$3+MAE!K$3+TEL!K$3+WWP!K$3+OIS!K$3</f>
        <v>53459.145878300806</v>
      </c>
      <c r="L3" s="203">
        <f>ISI!L$3+NFM!L$3+CHI!L$3+NMM!L$3+PPA!L$3+FBT!L$3+TRE!L$3+MAE!L$3+TEL!L$3+WWP!L$3+OIS!L$3</f>
        <v>52582.669966650792</v>
      </c>
      <c r="M3" s="203">
        <f>ISI!M$3+NFM!M$3+CHI!M$3+NMM!M$3+PPA!M$3+FBT!M$3+TRE!M$3+MAE!M$3+TEL!M$3+WWP!M$3+OIS!M$3</f>
        <v>55375.675796178344</v>
      </c>
      <c r="N3" s="203">
        <f>ISI!N$3+NFM!N$3+CHI!N$3+NMM!N$3+PPA!N$3+FBT!N$3+TRE!N$3+MAE!N$3+TEL!N$3+WWP!N$3+OIS!N$3</f>
        <v>55791.989542422125</v>
      </c>
      <c r="O3" s="203">
        <f>ISI!O$3+NFM!O$3+CHI!O$3+NMM!O$3+PPA!O$3+FBT!O$3+TRE!O$3+MAE!O$3+TEL!O$3+WWP!O$3+OIS!O$3</f>
        <v>55803.598926671155</v>
      </c>
      <c r="P3" s="203">
        <f>ISI!P$3+NFM!P$3+CHI!P$3+NMM!P$3+PPA!P$3+FBT!P$3+TRE!P$3+MAE!P$3+TEL!P$3+WWP!P$3+OIS!P$3</f>
        <v>55503.585648962369</v>
      </c>
      <c r="Q3" s="203">
        <f>ISI!Q$3+NFM!Q$3+CHI!Q$3+NMM!Q$3+PPA!Q$3+FBT!Q$3+TRE!Q$3+MAE!Q$3+TEL!Q$3+WWP!Q$3+OIS!Q$3</f>
        <v>55872.722240999996</v>
      </c>
      <c r="R3" s="203">
        <f>ISI!R$3+NFM!R$3+CHI!R$3+NMM!R$3+PPA!R$3+FBT!R$3+TRE!R$3+MAE!R$3+TEL!R$3+WWP!R$3+OIS!R$3</f>
        <v>60391.433811757786</v>
      </c>
      <c r="S3" s="203">
        <f>ISI!S$3+NFM!S$3+CHI!S$3+NMM!S$3+PPA!S$3+FBT!S$3+TRE!S$3+MAE!S$3+TEL!S$3+WWP!S$3+OIS!S$3</f>
        <v>63106.737681852348</v>
      </c>
      <c r="T3" s="203">
        <f>ISI!T$3+NFM!T$3+CHI!T$3+NMM!T$3+PPA!T$3+FBT!T$3+TRE!T$3+MAE!T$3+TEL!T$3+WWP!T$3+OIS!T$3</f>
        <v>65154.458358552831</v>
      </c>
      <c r="U3" s="203">
        <f>ISI!U$3+NFM!U$3+CHI!U$3+NMM!U$3+PPA!U$3+FBT!U$3+TRE!U$3+MAE!U$3+TEL!U$3+WWP!U$3+OIS!U$3</f>
        <v>65937.396584304413</v>
      </c>
      <c r="V3" s="203">
        <f>ISI!V$3+NFM!V$3+CHI!V$3+NMM!V$3+PPA!V$3+FBT!V$3+TRE!V$3+MAE!V$3+TEL!V$3+WWP!V$3+OIS!V$3</f>
        <v>60914.416604928476</v>
      </c>
      <c r="W3" s="203">
        <f>ISI!W$3+NFM!W$3+CHI!W$3+NMM!W$3+PPA!W$3+FBT!W$3+TRE!W$3+MAE!W$3+TEL!W$3+WWP!W$3+OIS!W$3</f>
        <v>64045.139904939402</v>
      </c>
      <c r="X3" s="203">
        <f>ISI!X$3+NFM!X$3+CHI!X$3+NMM!X$3+PPA!X$3+FBT!X$3+TRE!X$3+MAE!X$3+TEL!X$3+WWP!X$3+OIS!X$3</f>
        <v>65112.37228998341</v>
      </c>
      <c r="Y3" s="203">
        <f>ISI!Y$3+NFM!Y$3+CHI!Y$3+NMM!Y$3+PPA!Y$3+FBT!Y$3+TRE!Y$3+MAE!Y$3+TEL!Y$3+WWP!Y$3+OIS!Y$3</f>
        <v>78911.021390438415</v>
      </c>
    </row>
    <row r="4" spans="1:25" ht="12" customHeight="1" x14ac:dyDescent="0.25">
      <c r="A4" s="12" t="s">
        <v>14</v>
      </c>
      <c r="B4" s="204">
        <f>ISI!B$3</f>
        <v>835.08494082197717</v>
      </c>
      <c r="C4" s="204">
        <f>ISI!C$3</f>
        <v>757.51087860567372</v>
      </c>
      <c r="D4" s="204">
        <f>ISI!D$3</f>
        <v>638.81053487531631</v>
      </c>
      <c r="E4" s="204">
        <f>ISI!E$3</f>
        <v>541.52177640603566</v>
      </c>
      <c r="F4" s="204">
        <f>ISI!F$3</f>
        <v>557.05123631488789</v>
      </c>
      <c r="G4" s="204">
        <f>ISI!G$3</f>
        <v>510.54483643671767</v>
      </c>
      <c r="H4" s="204">
        <f>ISI!H$3</f>
        <v>583.72592575009492</v>
      </c>
      <c r="I4" s="204">
        <f>ISI!I$3</f>
        <v>665.6239457101309</v>
      </c>
      <c r="J4" s="204">
        <f>ISI!J$3</f>
        <v>595.07988103761636</v>
      </c>
      <c r="K4" s="204">
        <f>ISI!K$3</f>
        <v>327.04780711825492</v>
      </c>
      <c r="L4" s="204">
        <f>ISI!L$3</f>
        <v>300.37283468318248</v>
      </c>
      <c r="M4" s="204">
        <f>ISI!M$3</f>
        <v>370.24770742818572</v>
      </c>
      <c r="N4" s="204">
        <f>ISI!N$3</f>
        <v>361.72160475421799</v>
      </c>
      <c r="O4" s="204">
        <f>ISI!O$3</f>
        <v>368.81720384074367</v>
      </c>
      <c r="P4" s="204">
        <f>ISI!P$3</f>
        <v>394.31396412240588</v>
      </c>
      <c r="Q4" s="204">
        <f>ISI!Q$3</f>
        <v>481.09080599999999</v>
      </c>
      <c r="R4" s="204">
        <f>ISI!R$3</f>
        <v>474.54425775315042</v>
      </c>
      <c r="S4" s="204">
        <f>ISI!S$3</f>
        <v>478.61227497352633</v>
      </c>
      <c r="T4" s="204">
        <f>ISI!T$3</f>
        <v>452.42836753421722</v>
      </c>
      <c r="U4" s="204">
        <f>ISI!U$3</f>
        <v>524.67699322563828</v>
      </c>
      <c r="V4" s="204">
        <f>ISI!V$3</f>
        <v>429.6408601046906</v>
      </c>
      <c r="W4" s="204">
        <f>ISI!W$3</f>
        <v>435.07565726469483</v>
      </c>
      <c r="X4" s="204">
        <f>ISI!X$3</f>
        <v>573.26783272198486</v>
      </c>
      <c r="Y4" s="204">
        <f>ISI!Y$3</f>
        <v>613.1</v>
      </c>
    </row>
    <row r="5" spans="1:25" ht="12" customHeight="1" x14ac:dyDescent="0.25">
      <c r="A5" s="13" t="s">
        <v>18</v>
      </c>
      <c r="B5" s="205">
        <f>NFM!B$3</f>
        <v>0</v>
      </c>
      <c r="C5" s="205">
        <f>NFM!C$3</f>
        <v>0</v>
      </c>
      <c r="D5" s="205">
        <f>NFM!D$3</f>
        <v>0</v>
      </c>
      <c r="E5" s="205">
        <f>NFM!E$3</f>
        <v>0</v>
      </c>
      <c r="F5" s="205">
        <f>NFM!F$3</f>
        <v>0</v>
      </c>
      <c r="G5" s="205">
        <f>NFM!G$3</f>
        <v>0</v>
      </c>
      <c r="H5" s="205">
        <f>NFM!H$3</f>
        <v>0</v>
      </c>
      <c r="I5" s="205">
        <f>NFM!I$3</f>
        <v>0</v>
      </c>
      <c r="J5" s="205">
        <f>NFM!J$3</f>
        <v>0</v>
      </c>
      <c r="K5" s="205">
        <f>NFM!K$3</f>
        <v>0</v>
      </c>
      <c r="L5" s="205">
        <f>NFM!L$3</f>
        <v>0</v>
      </c>
      <c r="M5" s="205">
        <f>NFM!M$3</f>
        <v>0</v>
      </c>
      <c r="N5" s="205">
        <f>NFM!N$3</f>
        <v>0</v>
      </c>
      <c r="O5" s="205">
        <f>NFM!O$3</f>
        <v>0</v>
      </c>
      <c r="P5" s="205">
        <f>NFM!P$3</f>
        <v>0</v>
      </c>
      <c r="Q5" s="205">
        <f>NFM!Q$3</f>
        <v>0</v>
      </c>
      <c r="R5" s="205">
        <f>NFM!R$3</f>
        <v>0</v>
      </c>
      <c r="S5" s="205">
        <f>NFM!S$3</f>
        <v>0</v>
      </c>
      <c r="T5" s="205">
        <f>NFM!T$3</f>
        <v>0</v>
      </c>
      <c r="U5" s="205">
        <f>NFM!U$3</f>
        <v>0</v>
      </c>
      <c r="V5" s="205">
        <f>NFM!V$3</f>
        <v>0</v>
      </c>
      <c r="W5" s="205">
        <f>NFM!W$3</f>
        <v>0</v>
      </c>
      <c r="X5" s="205">
        <f>NFM!X$3</f>
        <v>0</v>
      </c>
      <c r="Y5" s="205">
        <f>NFM!Y$3</f>
        <v>0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</v>
      </c>
      <c r="Q8" s="204">
        <f>NFM!Q$8</f>
        <v>0</v>
      </c>
      <c r="R8" s="204">
        <f>NFM!R$8</f>
        <v>0</v>
      </c>
      <c r="S8" s="204">
        <f>NFM!S$8</f>
        <v>0</v>
      </c>
      <c r="T8" s="204">
        <f>NFM!T$8</f>
        <v>0</v>
      </c>
      <c r="U8" s="204">
        <f>NFM!U$8</f>
        <v>0</v>
      </c>
      <c r="V8" s="204">
        <f>NFM!V$8</f>
        <v>0</v>
      </c>
      <c r="W8" s="204">
        <f>NFM!W$8</f>
        <v>0</v>
      </c>
      <c r="X8" s="204">
        <f>NFM!X$8</f>
        <v>0</v>
      </c>
      <c r="Y8" s="204">
        <f>NFM!Y$8</f>
        <v>0</v>
      </c>
    </row>
    <row r="9" spans="1:25" ht="12" customHeight="1" x14ac:dyDescent="0.25">
      <c r="A9" s="13" t="s">
        <v>19</v>
      </c>
      <c r="B9" s="205">
        <f>CHI!B$3</f>
        <v>5744.2642556599158</v>
      </c>
      <c r="C9" s="205">
        <f>CHI!C$3</f>
        <v>6179.0206592853538</v>
      </c>
      <c r="D9" s="205">
        <f>CHI!D$3</f>
        <v>5517.1679978315869</v>
      </c>
      <c r="E9" s="205">
        <f>CHI!E$3</f>
        <v>6129.1176611796982</v>
      </c>
      <c r="F9" s="205">
        <f>CHI!F$3</f>
        <v>5980.5660236836229</v>
      </c>
      <c r="G9" s="205">
        <f>CHI!G$3</f>
        <v>6157.2920107024383</v>
      </c>
      <c r="H9" s="205">
        <f>CHI!H$3</f>
        <v>5862.7371107102172</v>
      </c>
      <c r="I9" s="205">
        <f>CHI!I$3</f>
        <v>5456.2995152690255</v>
      </c>
      <c r="J9" s="205">
        <f>CHI!J$3</f>
        <v>5874.0821104808074</v>
      </c>
      <c r="K9" s="205">
        <f>CHI!K$3</f>
        <v>6454.890929965557</v>
      </c>
      <c r="L9" s="205">
        <f>CHI!L$3</f>
        <v>7860.1977513101492</v>
      </c>
      <c r="M9" s="205">
        <f>CHI!M$3</f>
        <v>8187.4545682709759</v>
      </c>
      <c r="N9" s="205">
        <f>CHI!N$3</f>
        <v>9744.9026495717699</v>
      </c>
      <c r="O9" s="205">
        <f>CHI!O$3</f>
        <v>10241.788746865637</v>
      </c>
      <c r="P9" s="205">
        <f>CHI!P$3</f>
        <v>10689.983404854029</v>
      </c>
      <c r="Q9" s="205">
        <f>CHI!Q$3</f>
        <v>12512.535021</v>
      </c>
      <c r="R9" s="205">
        <f>CHI!R$3</f>
        <v>13605.102153901156</v>
      </c>
      <c r="S9" s="205">
        <f>CHI!S$3</f>
        <v>14638.776809036357</v>
      </c>
      <c r="T9" s="205">
        <f>CHI!T$3</f>
        <v>16098.113839154972</v>
      </c>
      <c r="U9" s="205">
        <f>CHI!U$3</f>
        <v>16459.136842105261</v>
      </c>
      <c r="V9" s="205">
        <f>CHI!V$3</f>
        <v>16753.879279296092</v>
      </c>
      <c r="W9" s="205">
        <f>CHI!W$3</f>
        <v>16669.065077787614</v>
      </c>
      <c r="X9" s="205">
        <f>CHI!X$3</f>
        <v>19254.940230542368</v>
      </c>
      <c r="Y9" s="205">
        <f>CHI!Y$3</f>
        <v>28098.7</v>
      </c>
    </row>
    <row r="10" spans="1:25" ht="12" customHeight="1" x14ac:dyDescent="0.25">
      <c r="A10" s="14" t="s">
        <v>59</v>
      </c>
      <c r="B10" s="204">
        <f>CHI!B$5</f>
        <v>0</v>
      </c>
      <c r="C10" s="204">
        <f>CHI!C$5</f>
        <v>0</v>
      </c>
      <c r="D10" s="204">
        <f>CHI!D$5</f>
        <v>0</v>
      </c>
      <c r="E10" s="204">
        <f>CHI!E$5</f>
        <v>0</v>
      </c>
      <c r="F10" s="204">
        <f>CHI!F$5</f>
        <v>0</v>
      </c>
      <c r="G10" s="204">
        <f>CHI!G$5</f>
        <v>0</v>
      </c>
      <c r="H10" s="204">
        <f>CHI!H$5</f>
        <v>0</v>
      </c>
      <c r="I10" s="204">
        <f>CHI!I$5</f>
        <v>0</v>
      </c>
      <c r="J10" s="204">
        <f>CHI!J$5</f>
        <v>0</v>
      </c>
      <c r="K10" s="204">
        <f>CHI!K$5</f>
        <v>0</v>
      </c>
      <c r="L10" s="204">
        <f>CHI!L$5</f>
        <v>0</v>
      </c>
      <c r="M10" s="204">
        <f>CHI!M$5</f>
        <v>0</v>
      </c>
      <c r="N10" s="204">
        <f>CHI!N$5</f>
        <v>0</v>
      </c>
      <c r="O10" s="204">
        <f>CHI!O$5</f>
        <v>0</v>
      </c>
      <c r="P10" s="204">
        <f>CHI!P$5</f>
        <v>0</v>
      </c>
      <c r="Q10" s="204">
        <f>CHI!Q$5</f>
        <v>0</v>
      </c>
      <c r="R10" s="204">
        <f>CHI!R$5</f>
        <v>0</v>
      </c>
      <c r="S10" s="204">
        <f>CHI!S$5</f>
        <v>0</v>
      </c>
      <c r="T10" s="204">
        <f>CHI!T$5</f>
        <v>0</v>
      </c>
      <c r="U10" s="204">
        <f>CHI!U$5</f>
        <v>0</v>
      </c>
      <c r="V10" s="204">
        <f>CHI!V$5</f>
        <v>0</v>
      </c>
      <c r="W10" s="204">
        <f>CHI!W$5</f>
        <v>0</v>
      </c>
      <c r="X10" s="204">
        <f>CHI!X$5</f>
        <v>0</v>
      </c>
      <c r="Y10" s="204">
        <f>CHI!Y$5</f>
        <v>0</v>
      </c>
    </row>
    <row r="11" spans="1:25" ht="12" customHeight="1" x14ac:dyDescent="0.25">
      <c r="A11" s="14" t="s">
        <v>49</v>
      </c>
      <c r="B11" s="204">
        <f>CHI!B$6</f>
        <v>2006.2110402301971</v>
      </c>
      <c r="C11" s="204">
        <f>CHI!C$6</f>
        <v>1992.0198500781389</v>
      </c>
      <c r="D11" s="204">
        <f>CHI!D$6</f>
        <v>1806.217546078786</v>
      </c>
      <c r="E11" s="204">
        <f>CHI!E$6</f>
        <v>1858.8965706447191</v>
      </c>
      <c r="F11" s="204">
        <f>CHI!F$6</f>
        <v>1805.4203768526099</v>
      </c>
      <c r="G11" s="204">
        <f>CHI!G$6</f>
        <v>1844.227713746096</v>
      </c>
      <c r="H11" s="204">
        <f>CHI!H$6</f>
        <v>1776.655630459552</v>
      </c>
      <c r="I11" s="204">
        <f>CHI!I$6</f>
        <v>1671.630029083859</v>
      </c>
      <c r="J11" s="204">
        <f>CHI!J$6</f>
        <v>1817.2925108773479</v>
      </c>
      <c r="K11" s="204">
        <f>CHI!K$6</f>
        <v>1943.1177726750859</v>
      </c>
      <c r="L11" s="204">
        <f>CHI!L$6</f>
        <v>2049.3280705097668</v>
      </c>
      <c r="M11" s="204">
        <f>CHI!M$6</f>
        <v>1980.271875395453</v>
      </c>
      <c r="N11" s="204">
        <f>CHI!N$6</f>
        <v>2387.2399738847021</v>
      </c>
      <c r="O11" s="204">
        <f>CHI!O$6</f>
        <v>2294.3493425478568</v>
      </c>
      <c r="P11" s="204">
        <f>CHI!P$6</f>
        <v>2527.804199788955</v>
      </c>
      <c r="Q11" s="204">
        <f>CHI!Q$6</f>
        <v>2881.655217</v>
      </c>
      <c r="R11" s="204">
        <f>CHI!R$6</f>
        <v>3016.9740370006261</v>
      </c>
      <c r="S11" s="204">
        <f>CHI!S$6</f>
        <v>3101.9173755735969</v>
      </c>
      <c r="T11" s="204">
        <f>CHI!T$6</f>
        <v>3027.1718950739009</v>
      </c>
      <c r="U11" s="204">
        <f>CHI!U$6</f>
        <v>3274.5414538822301</v>
      </c>
      <c r="V11" s="204">
        <f>CHI!V$6</f>
        <v>3329.7444850848628</v>
      </c>
      <c r="W11" s="204">
        <f>CHI!W$6</f>
        <v>3522.6259382397052</v>
      </c>
      <c r="X11" s="204">
        <f>CHI!X$6</f>
        <v>3241.2430759678782</v>
      </c>
      <c r="Y11" s="204">
        <f>CHI!Y$6</f>
        <v>3509.5</v>
      </c>
    </row>
    <row r="12" spans="1:25" ht="12" customHeight="1" x14ac:dyDescent="0.25">
      <c r="A12" s="14" t="s">
        <v>50</v>
      </c>
      <c r="B12" s="204">
        <f>CHI!B$7</f>
        <v>3738.0532154297189</v>
      </c>
      <c r="C12" s="204">
        <f>CHI!C$7</f>
        <v>4187.0008092072148</v>
      </c>
      <c r="D12" s="204">
        <f>CHI!D$7</f>
        <v>3710.9504517528012</v>
      </c>
      <c r="E12" s="204">
        <f>CHI!E$7</f>
        <v>4270.2210905349793</v>
      </c>
      <c r="F12" s="204">
        <f>CHI!F$7</f>
        <v>4175.1456468310134</v>
      </c>
      <c r="G12" s="204">
        <f>CHI!G$7</f>
        <v>4313.0642969563423</v>
      </c>
      <c r="H12" s="204">
        <f>CHI!H$7</f>
        <v>4086.0814802506652</v>
      </c>
      <c r="I12" s="204">
        <f>CHI!I$7</f>
        <v>3784.669486185167</v>
      </c>
      <c r="J12" s="204">
        <f>CHI!J$7</f>
        <v>4056.789599603459</v>
      </c>
      <c r="K12" s="204">
        <f>CHI!K$7</f>
        <v>4511.7731572904713</v>
      </c>
      <c r="L12" s="204">
        <f>CHI!L$7</f>
        <v>5810.8696808003824</v>
      </c>
      <c r="M12" s="204">
        <f>CHI!M$7</f>
        <v>6207.1826928755227</v>
      </c>
      <c r="N12" s="204">
        <f>CHI!N$7</f>
        <v>7357.6626756870683</v>
      </c>
      <c r="O12" s="204">
        <f>CHI!O$7</f>
        <v>7947.4394043177799</v>
      </c>
      <c r="P12" s="204">
        <f>CHI!P$7</f>
        <v>8162.1792050650729</v>
      </c>
      <c r="Q12" s="204">
        <f>CHI!Q$7</f>
        <v>9630.8798040000001</v>
      </c>
      <c r="R12" s="204">
        <f>CHI!R$7</f>
        <v>10588.128116900531</v>
      </c>
      <c r="S12" s="204">
        <f>CHI!S$7</f>
        <v>11536.85943346276</v>
      </c>
      <c r="T12" s="204">
        <f>CHI!T$7</f>
        <v>13070.941944081071</v>
      </c>
      <c r="U12" s="204">
        <f>CHI!U$7</f>
        <v>13184.59538822303</v>
      </c>
      <c r="V12" s="204">
        <f>CHI!V$7</f>
        <v>13424.13479421123</v>
      </c>
      <c r="W12" s="204">
        <f>CHI!W$7</f>
        <v>13146.439139547911</v>
      </c>
      <c r="X12" s="204">
        <f>CHI!X$7</f>
        <v>16013.697154574489</v>
      </c>
      <c r="Y12" s="204">
        <f>CHI!Y$7</f>
        <v>24589.200000000001</v>
      </c>
    </row>
    <row r="13" spans="1:25" ht="12" customHeight="1" x14ac:dyDescent="0.25">
      <c r="A13" s="13" t="s">
        <v>20</v>
      </c>
      <c r="B13" s="205">
        <f>NMM!B$3</f>
        <v>1921.3914028991803</v>
      </c>
      <c r="C13" s="205">
        <f>NMM!C$3</f>
        <v>1618.002802426297</v>
      </c>
      <c r="D13" s="205">
        <f>NMM!D$3</f>
        <v>1675.3768341163714</v>
      </c>
      <c r="E13" s="205">
        <f>NMM!E$3</f>
        <v>1586.0907750342935</v>
      </c>
      <c r="F13" s="205">
        <f>NMM!F$3</f>
        <v>1545.1769345348923</v>
      </c>
      <c r="G13" s="205">
        <f>NMM!G$3</f>
        <v>1608.0140959829534</v>
      </c>
      <c r="H13" s="205">
        <f>NMM!H$3</f>
        <v>1741.4112668533987</v>
      </c>
      <c r="I13" s="205">
        <f>NMM!I$3</f>
        <v>1847.3954920019387</v>
      </c>
      <c r="J13" s="205">
        <f>NMM!J$3</f>
        <v>1697.2256209726277</v>
      </c>
      <c r="K13" s="205">
        <f>NMM!K$3</f>
        <v>1257.0737083811712</v>
      </c>
      <c r="L13" s="205">
        <f>NMM!L$3</f>
        <v>1019.6767603620774</v>
      </c>
      <c r="M13" s="205">
        <f>NMM!M$3</f>
        <v>1237.0096638123759</v>
      </c>
      <c r="N13" s="205">
        <f>NMM!N$3</f>
        <v>1190.7384758536311</v>
      </c>
      <c r="O13" s="205">
        <f>NMM!O$3</f>
        <v>1174.7691028071677</v>
      </c>
      <c r="P13" s="205">
        <f>NMM!P$3</f>
        <v>1274.7487302145619</v>
      </c>
      <c r="Q13" s="205">
        <f>NMM!Q$3</f>
        <v>1300.1616180000003</v>
      </c>
      <c r="R13" s="205">
        <f>NMM!R$3</f>
        <v>1498.7166413441769</v>
      </c>
      <c r="S13" s="205">
        <f>NMM!S$3</f>
        <v>1600.0126456053656</v>
      </c>
      <c r="T13" s="205">
        <f>NMM!T$3</f>
        <v>1649.5123806548611</v>
      </c>
      <c r="U13" s="205">
        <f>NMM!U$3</f>
        <v>1686.7001563314232</v>
      </c>
      <c r="V13" s="205">
        <f>NMM!V$3</f>
        <v>1629.430488089351</v>
      </c>
      <c r="W13" s="205">
        <f>NMM!W$3</f>
        <v>1588.5971992844625</v>
      </c>
      <c r="X13" s="205">
        <f>NMM!X$3</f>
        <v>1487.8268309818884</v>
      </c>
      <c r="Y13" s="205">
        <f>NMM!Y$3</f>
        <v>1612.6</v>
      </c>
    </row>
    <row r="14" spans="1:25" ht="12" customHeight="1" x14ac:dyDescent="0.25">
      <c r="A14" s="14" t="s">
        <v>51</v>
      </c>
      <c r="B14" s="204">
        <f>NMM!B$4</f>
        <v>714.49638636598161</v>
      </c>
      <c r="C14" s="204">
        <f>NMM!C$4</f>
        <v>675.9741868675236</v>
      </c>
      <c r="D14" s="204">
        <f>NMM!D$4</f>
        <v>702.15580479019036</v>
      </c>
      <c r="E14" s="204">
        <f>NMM!E$4</f>
        <v>629.07359076208468</v>
      </c>
      <c r="F14" s="204">
        <f>NMM!F$4</f>
        <v>640.99184299861952</v>
      </c>
      <c r="G14" s="204">
        <f>NMM!G$4</f>
        <v>621.30349932094703</v>
      </c>
      <c r="H14" s="204">
        <f>NMM!H$4</f>
        <v>859.94512815594317</v>
      </c>
      <c r="I14" s="204">
        <f>NMM!I$4</f>
        <v>831.23681606831792</v>
      </c>
      <c r="J14" s="204">
        <f>NMM!J$4</f>
        <v>910.87318890415781</v>
      </c>
      <c r="K14" s="204">
        <f>NMM!K$4</f>
        <v>605.95691051154517</v>
      </c>
      <c r="L14" s="204">
        <f>NMM!L$4</f>
        <v>476.26091430261903</v>
      </c>
      <c r="M14" s="204">
        <f>NMM!M$4</f>
        <v>598.48378843523119</v>
      </c>
      <c r="N14" s="204">
        <f>NMM!N$4</f>
        <v>613.87407962388227</v>
      </c>
      <c r="O14" s="204">
        <f>NMM!O$4</f>
        <v>594.80980116116837</v>
      </c>
      <c r="P14" s="204">
        <f>NMM!P$4</f>
        <v>647.34282505951114</v>
      </c>
      <c r="Q14" s="204">
        <f>NMM!Q$4</f>
        <v>705.71521355322966</v>
      </c>
      <c r="R14" s="204">
        <f>NMM!R$4</f>
        <v>835.22992318224021</v>
      </c>
      <c r="S14" s="204">
        <f>NMM!S$4</f>
        <v>928.09177927959865</v>
      </c>
      <c r="T14" s="204">
        <f>NMM!T$4</f>
        <v>978.96159855808673</v>
      </c>
      <c r="U14" s="204">
        <f>NMM!U$4</f>
        <v>1031.2029621585921</v>
      </c>
      <c r="V14" s="204">
        <f>NMM!V$4</f>
        <v>985.7689475684042</v>
      </c>
      <c r="W14" s="204">
        <f>NMM!W$4</f>
        <v>969.40157213708756</v>
      </c>
      <c r="X14" s="204">
        <f>NMM!X$4</f>
        <v>919.2329812504953</v>
      </c>
      <c r="Y14" s="204">
        <f>NMM!Y$4</f>
        <v>986.53117921180126</v>
      </c>
    </row>
    <row r="15" spans="1:25" ht="12" customHeight="1" x14ac:dyDescent="0.25">
      <c r="A15" s="14" t="s">
        <v>52</v>
      </c>
      <c r="B15" s="204">
        <f>NMM!B$5</f>
        <v>1032.839203032227</v>
      </c>
      <c r="C15" s="204">
        <f>NMM!C$5</f>
        <v>776.121915346577</v>
      </c>
      <c r="D15" s="204">
        <f>NMM!D$5</f>
        <v>806.72008673492405</v>
      </c>
      <c r="E15" s="204">
        <f>NMM!E$5</f>
        <v>808.69919554071794</v>
      </c>
      <c r="F15" s="204">
        <f>NMM!F$5</f>
        <v>763.70823389641214</v>
      </c>
      <c r="G15" s="204">
        <f>NMM!G$5</f>
        <v>854.51867668060902</v>
      </c>
      <c r="H15" s="204">
        <f>NMM!H$5</f>
        <v>702.29633952826657</v>
      </c>
      <c r="I15" s="204">
        <f>NMM!I$5</f>
        <v>820.3450220684947</v>
      </c>
      <c r="J15" s="204">
        <f>NMM!J$5</f>
        <v>565.00514103002752</v>
      </c>
      <c r="K15" s="204">
        <f>NMM!K$5</f>
        <v>488.67628294281877</v>
      </c>
      <c r="L15" s="204">
        <f>NMM!L$5</f>
        <v>403.91339597037518</v>
      </c>
      <c r="M15" s="204">
        <f>NMM!M$5</f>
        <v>488.99633309987519</v>
      </c>
      <c r="N15" s="204">
        <f>NMM!N$5</f>
        <v>441.80330325892493</v>
      </c>
      <c r="O15" s="204">
        <f>NMM!O$5</f>
        <v>434.19576427321317</v>
      </c>
      <c r="P15" s="204">
        <f>NMM!P$5</f>
        <v>463.90100923216079</v>
      </c>
      <c r="Q15" s="204">
        <f>NMM!Q$5</f>
        <v>458.44738027122298</v>
      </c>
      <c r="R15" s="204">
        <f>NMM!R$5</f>
        <v>519.35666720282575</v>
      </c>
      <c r="S15" s="204">
        <f>NMM!S$5</f>
        <v>528.75473885665178</v>
      </c>
      <c r="T15" s="204">
        <f>NMM!T$5</f>
        <v>528.4259487476412</v>
      </c>
      <c r="U15" s="204">
        <f>NMM!U$5</f>
        <v>534.78385681402551</v>
      </c>
      <c r="V15" s="204">
        <f>NMM!V$5</f>
        <v>530.69289733552716</v>
      </c>
      <c r="W15" s="204">
        <f>NMM!W$5</f>
        <v>504.4990986467576</v>
      </c>
      <c r="X15" s="204">
        <f>NMM!X$5</f>
        <v>460.80720692220439</v>
      </c>
      <c r="Y15" s="204">
        <f>NMM!Y$5</f>
        <v>520.42592815480054</v>
      </c>
    </row>
    <row r="16" spans="1:25" ht="12" customHeight="1" x14ac:dyDescent="0.25">
      <c r="A16" s="14" t="s">
        <v>60</v>
      </c>
      <c r="B16" s="204">
        <f>NMM!B$6</f>
        <v>174.05581350097179</v>
      </c>
      <c r="C16" s="204">
        <f>NMM!C$6</f>
        <v>165.90670021219651</v>
      </c>
      <c r="D16" s="204">
        <f>NMM!D$6</f>
        <v>166.500942591257</v>
      </c>
      <c r="E16" s="204">
        <f>NMM!E$6</f>
        <v>148.317988731491</v>
      </c>
      <c r="F16" s="204">
        <f>NMM!F$6</f>
        <v>140.4768576398607</v>
      </c>
      <c r="G16" s="204">
        <f>NMM!G$6</f>
        <v>132.1919199813974</v>
      </c>
      <c r="H16" s="204">
        <f>NMM!H$6</f>
        <v>179.16979916918891</v>
      </c>
      <c r="I16" s="204">
        <f>NMM!I$6</f>
        <v>195.81365386512601</v>
      </c>
      <c r="J16" s="204">
        <f>NMM!J$6</f>
        <v>221.34729103844231</v>
      </c>
      <c r="K16" s="204">
        <f>NMM!K$6</f>
        <v>162.4405149268072</v>
      </c>
      <c r="L16" s="204">
        <f>NMM!L$6</f>
        <v>139.5024500890832</v>
      </c>
      <c r="M16" s="204">
        <f>NMM!M$6</f>
        <v>149.5295422772698</v>
      </c>
      <c r="N16" s="204">
        <f>NMM!N$6</f>
        <v>135.06109297082381</v>
      </c>
      <c r="O16" s="204">
        <f>NMM!O$6</f>
        <v>145.76353737278629</v>
      </c>
      <c r="P16" s="204">
        <f>NMM!P$6</f>
        <v>163.50489592289011</v>
      </c>
      <c r="Q16" s="204">
        <f>NMM!Q$6</f>
        <v>135.99902417554759</v>
      </c>
      <c r="R16" s="204">
        <f>NMM!R$6</f>
        <v>144.13005095911109</v>
      </c>
      <c r="S16" s="204">
        <f>NMM!S$6</f>
        <v>143.1661274691152</v>
      </c>
      <c r="T16" s="204">
        <f>NMM!T$6</f>
        <v>142.12483334913321</v>
      </c>
      <c r="U16" s="204">
        <f>NMM!U$6</f>
        <v>120.7133373588056</v>
      </c>
      <c r="V16" s="204">
        <f>NMM!V$6</f>
        <v>112.96864318541969</v>
      </c>
      <c r="W16" s="204">
        <f>NMM!W$6</f>
        <v>114.69652850061711</v>
      </c>
      <c r="X16" s="204">
        <f>NMM!X$6</f>
        <v>107.78664280918851</v>
      </c>
      <c r="Y16" s="204">
        <f>NMM!Y$6</f>
        <v>105.64289263339811</v>
      </c>
    </row>
    <row r="17" spans="1:25" ht="12" customHeight="1" x14ac:dyDescent="0.25">
      <c r="A17" s="13" t="s">
        <v>21</v>
      </c>
      <c r="B17" s="205">
        <f>PPA!B$3</f>
        <v>2391.6224075682712</v>
      </c>
      <c r="C17" s="205">
        <f>PPA!C$3</f>
        <v>2184.7144438852547</v>
      </c>
      <c r="D17" s="205">
        <f>PPA!D$3</f>
        <v>2112.2308818214678</v>
      </c>
      <c r="E17" s="205">
        <f>PPA!E$3</f>
        <v>2019.7626200274349</v>
      </c>
      <c r="F17" s="205">
        <f>PPA!F$3</f>
        <v>1887.2830751470915</v>
      </c>
      <c r="G17" s="205">
        <f>PPA!G$3</f>
        <v>1696.2332405142984</v>
      </c>
      <c r="H17" s="205">
        <f>PPA!H$3</f>
        <v>1665.4023381124193</v>
      </c>
      <c r="I17" s="205">
        <f>PPA!I$3</f>
        <v>1567.2993940862823</v>
      </c>
      <c r="J17" s="205">
        <f>PPA!J$3</f>
        <v>1562.3145750950048</v>
      </c>
      <c r="K17" s="205">
        <f>PPA!K$3</f>
        <v>1341.4436969001149</v>
      </c>
      <c r="L17" s="205">
        <f>PPA!L$3</f>
        <v>1158.0578561219629</v>
      </c>
      <c r="M17" s="205">
        <f>PPA!M$3</f>
        <v>1170.9838328341841</v>
      </c>
      <c r="N17" s="205">
        <f>PPA!N$3</f>
        <v>1022.6298927627721</v>
      </c>
      <c r="O17" s="205">
        <f>PPA!O$3</f>
        <v>980.75715246773893</v>
      </c>
      <c r="P17" s="205">
        <f>PPA!P$3</f>
        <v>1045.8308969398524</v>
      </c>
      <c r="Q17" s="205">
        <f>PPA!Q$3</f>
        <v>966.23641799999984</v>
      </c>
      <c r="R17" s="205">
        <f>PPA!R$3</f>
        <v>893.426972919832</v>
      </c>
      <c r="S17" s="205">
        <f>PPA!S$3</f>
        <v>979.09127250264714</v>
      </c>
      <c r="T17" s="205">
        <f>PPA!T$3</f>
        <v>903.22678212312326</v>
      </c>
      <c r="U17" s="205">
        <f>PPA!U$3</f>
        <v>933.46240229286104</v>
      </c>
      <c r="V17" s="205">
        <f>PPA!V$3</f>
        <v>928.9411810810559</v>
      </c>
      <c r="W17" s="205">
        <f>PPA!W$3</f>
        <v>736.97808214227621</v>
      </c>
      <c r="X17" s="205">
        <f>PPA!X$3</f>
        <v>689.20745218819184</v>
      </c>
      <c r="Y17" s="205">
        <f>PPA!Y$3</f>
        <v>747.8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1.216770232777461</v>
      </c>
      <c r="K18" s="204">
        <f>PPA!K$5</f>
        <v>1.154839255565365</v>
      </c>
      <c r="L18" s="204">
        <f>PPA!L$5</f>
        <v>1.4171095200645221</v>
      </c>
      <c r="M18" s="204">
        <f>PPA!M$5</f>
        <v>1.059773977344699</v>
      </c>
      <c r="N18" s="204">
        <f>PPA!N$5</f>
        <v>0.85656876629998491</v>
      </c>
      <c r="O18" s="204">
        <f>PPA!O$5</f>
        <v>0.80657608074636666</v>
      </c>
      <c r="P18" s="204">
        <f>PPA!P$5</f>
        <v>0.79519347114257877</v>
      </c>
      <c r="Q18" s="204">
        <f>PPA!Q$5</f>
        <v>0.88363219028536444</v>
      </c>
      <c r="R18" s="204">
        <f>PPA!R$5</f>
        <v>2.4913336547101772</v>
      </c>
      <c r="S18" s="204">
        <f>PPA!S$5</f>
        <v>2.7701032087141142</v>
      </c>
      <c r="T18" s="204">
        <f>PPA!T$5</f>
        <v>2.4926031686186909</v>
      </c>
      <c r="U18" s="204">
        <f>PPA!U$5</f>
        <v>2.7892580193202652</v>
      </c>
      <c r="V18" s="204">
        <f>PPA!V$5</f>
        <v>3.0741660243894589</v>
      </c>
      <c r="W18" s="204">
        <f>PPA!W$5</f>
        <v>2.5579560094175289</v>
      </c>
      <c r="X18" s="204">
        <f>PPA!X$5</f>
        <v>2.436462218271195</v>
      </c>
      <c r="Y18" s="204">
        <f>PPA!Y$5</f>
        <v>2.7125056107072698</v>
      </c>
    </row>
    <row r="19" spans="1:25" ht="12" customHeight="1" x14ac:dyDescent="0.25">
      <c r="A19" s="14" t="s">
        <v>61</v>
      </c>
      <c r="B19" s="204">
        <f>PPA!B$6</f>
        <v>905.33631983278121</v>
      </c>
      <c r="C19" s="204">
        <f>PPA!C$6</f>
        <v>892.2391478822874</v>
      </c>
      <c r="D19" s="204">
        <f>PPA!D$6</f>
        <v>885.25286411275761</v>
      </c>
      <c r="E19" s="204">
        <f>PPA!E$6</f>
        <v>845.98576817558308</v>
      </c>
      <c r="F19" s="204">
        <f>PPA!F$6</f>
        <v>758.08115364563946</v>
      </c>
      <c r="G19" s="204">
        <f>PPA!G$6</f>
        <v>660.84946729945034</v>
      </c>
      <c r="H19" s="204">
        <f>PPA!H$6</f>
        <v>647.42055877326243</v>
      </c>
      <c r="I19" s="204">
        <f>PPA!I$6</f>
        <v>624.05685894328644</v>
      </c>
      <c r="J19" s="204">
        <f>PPA!J$6</f>
        <v>563.64934201043457</v>
      </c>
      <c r="K19" s="204">
        <f>PPA!K$6</f>
        <v>536.23113089368849</v>
      </c>
      <c r="L19" s="204">
        <f>PPA!L$6</f>
        <v>489.22973183296079</v>
      </c>
      <c r="M19" s="204">
        <f>PPA!M$6</f>
        <v>513.81594416497614</v>
      </c>
      <c r="N19" s="204">
        <f>PPA!N$6</f>
        <v>468.5231949622243</v>
      </c>
      <c r="O19" s="204">
        <f>PPA!O$6</f>
        <v>445.08053785723911</v>
      </c>
      <c r="P19" s="204">
        <f>PPA!P$6</f>
        <v>476.09698380638122</v>
      </c>
      <c r="Q19" s="204">
        <f>PPA!Q$6</f>
        <v>487.60123180971459</v>
      </c>
      <c r="R19" s="204">
        <f>PPA!R$6</f>
        <v>425.7472578190588</v>
      </c>
      <c r="S19" s="204">
        <f>PPA!S$6</f>
        <v>473.38655051525342</v>
      </c>
      <c r="T19" s="204">
        <f>PPA!T$6</f>
        <v>440.15604669373181</v>
      </c>
      <c r="U19" s="204">
        <f>PPA!U$6</f>
        <v>492.54080972429608</v>
      </c>
      <c r="V19" s="204">
        <f>PPA!V$6</f>
        <v>542.85125735649933</v>
      </c>
      <c r="W19" s="204">
        <f>PPA!W$6</f>
        <v>451.69637064435977</v>
      </c>
      <c r="X19" s="204">
        <f>PPA!X$6</f>
        <v>430.24240336948122</v>
      </c>
      <c r="Y19" s="204">
        <f>PPA!Y$6</f>
        <v>478.98749438929269</v>
      </c>
    </row>
    <row r="20" spans="1:25" ht="12" customHeight="1" x14ac:dyDescent="0.25">
      <c r="A20" s="14" t="s">
        <v>62</v>
      </c>
      <c r="B20" s="204">
        <f>PPA!B$7</f>
        <v>1486.2860877354899</v>
      </c>
      <c r="C20" s="204">
        <f>PPA!C$7</f>
        <v>1292.4752960029671</v>
      </c>
      <c r="D20" s="204">
        <f>PPA!D$7</f>
        <v>1226.97801770871</v>
      </c>
      <c r="E20" s="204">
        <f>PPA!E$7</f>
        <v>1173.7768518518519</v>
      </c>
      <c r="F20" s="204">
        <f>PPA!F$7</f>
        <v>1129.201921501452</v>
      </c>
      <c r="G20" s="204">
        <f>PPA!G$7</f>
        <v>1035.3837732148479</v>
      </c>
      <c r="H20" s="204">
        <f>PPA!H$7</f>
        <v>1017.981779339157</v>
      </c>
      <c r="I20" s="204">
        <f>PPA!I$7</f>
        <v>943.24253514299585</v>
      </c>
      <c r="J20" s="204">
        <f>PPA!J$7</f>
        <v>997.44846285179267</v>
      </c>
      <c r="K20" s="204">
        <f>PPA!K$7</f>
        <v>804.05772675086121</v>
      </c>
      <c r="L20" s="204">
        <f>PPA!L$7</f>
        <v>667.41101476893755</v>
      </c>
      <c r="M20" s="204">
        <f>PPA!M$7</f>
        <v>656.10811469186331</v>
      </c>
      <c r="N20" s="204">
        <f>PPA!N$7</f>
        <v>553.25012903424783</v>
      </c>
      <c r="O20" s="204">
        <f>PPA!O$7</f>
        <v>534.87003852975351</v>
      </c>
      <c r="P20" s="204">
        <f>PPA!P$7</f>
        <v>568.93871966232859</v>
      </c>
      <c r="Q20" s="204">
        <f>PPA!Q$7</f>
        <v>477.75155399999989</v>
      </c>
      <c r="R20" s="204">
        <f>PPA!R$7</f>
        <v>465.18838144606309</v>
      </c>
      <c r="S20" s="204">
        <f>PPA!S$7</f>
        <v>502.93461877867969</v>
      </c>
      <c r="T20" s="204">
        <f>PPA!T$7</f>
        <v>460.57813226077269</v>
      </c>
      <c r="U20" s="204">
        <f>PPA!U$7</f>
        <v>438.13233454924472</v>
      </c>
      <c r="V20" s="204">
        <f>PPA!V$7</f>
        <v>383.01575770016711</v>
      </c>
      <c r="W20" s="204">
        <f>PPA!W$7</f>
        <v>282.72375548849891</v>
      </c>
      <c r="X20" s="204">
        <f>PPA!X$7</f>
        <v>256.5285866004395</v>
      </c>
      <c r="Y20" s="204">
        <f>PPA!Y$7</f>
        <v>266.09999999999991</v>
      </c>
    </row>
    <row r="21" spans="1:25" ht="12" customHeight="1" x14ac:dyDescent="0.25">
      <c r="A21" s="15" t="s">
        <v>63</v>
      </c>
      <c r="B21" s="206">
        <f>FBT!B$3</f>
        <v>6623.7014495900967</v>
      </c>
      <c r="C21" s="206">
        <f>FBT!C$3</f>
        <v>6846.1862037453984</v>
      </c>
      <c r="D21" s="206">
        <f>FBT!D$3</f>
        <v>7266.7392121431158</v>
      </c>
      <c r="E21" s="206">
        <f>FBT!E$3</f>
        <v>6929.5095679012347</v>
      </c>
      <c r="F21" s="206">
        <f>FBT!F$3</f>
        <v>6846.7118604304769</v>
      </c>
      <c r="G21" s="206">
        <f>FBT!G$3</f>
        <v>6634.1951766386601</v>
      </c>
      <c r="H21" s="206">
        <f>FBT!H$3</f>
        <v>6042.6390630934302</v>
      </c>
      <c r="I21" s="206">
        <f>FBT!I$3</f>
        <v>5782.0918807561793</v>
      </c>
      <c r="J21" s="206">
        <f>FBT!J$3</f>
        <v>5448.3306989040038</v>
      </c>
      <c r="K21" s="206">
        <f>FBT!K$3</f>
        <v>5447.4063375430542</v>
      </c>
      <c r="L21" s="206">
        <f>FBT!L$3</f>
        <v>5026.0367508337304</v>
      </c>
      <c r="M21" s="206">
        <f>FBT!M$3</f>
        <v>4714.244331842915</v>
      </c>
      <c r="N21" s="206">
        <f>FBT!N$3</f>
        <v>4404.5429709750051</v>
      </c>
      <c r="O21" s="206">
        <f>FBT!O$3</f>
        <v>4554.1752553360657</v>
      </c>
      <c r="P21" s="206">
        <f>FBT!P$3</f>
        <v>4542.0414280689411</v>
      </c>
      <c r="Q21" s="206">
        <f>FBT!Q$3</f>
        <v>4807.688067</v>
      </c>
      <c r="R21" s="206">
        <f>FBT!R$3</f>
        <v>5047.6729108946292</v>
      </c>
      <c r="S21" s="206">
        <f>FBT!S$3</f>
        <v>4595.8705700670671</v>
      </c>
      <c r="T21" s="206">
        <f>FBT!T$3</f>
        <v>4667.4866841087924</v>
      </c>
      <c r="U21" s="206">
        <f>FBT!U$3</f>
        <v>4911.5244658676384</v>
      </c>
      <c r="V21" s="206">
        <f>FBT!V$3</f>
        <v>4654.2757354930818</v>
      </c>
      <c r="W21" s="206">
        <f>FBT!W$3</f>
        <v>4436.3063675622934</v>
      </c>
      <c r="X21" s="206">
        <f>FBT!X$3</f>
        <v>4273.787686978686</v>
      </c>
      <c r="Y21" s="206">
        <f>FBT!Y$3</f>
        <v>5484.6</v>
      </c>
    </row>
    <row r="22" spans="1:25" ht="12" customHeight="1" x14ac:dyDescent="0.25">
      <c r="A22" s="12" t="s">
        <v>64</v>
      </c>
      <c r="B22" s="204">
        <f>TRE!B$3</f>
        <v>1108.3207190944131</v>
      </c>
      <c r="C22" s="204">
        <f>TRE!C$3</f>
        <v>1091.0936508356949</v>
      </c>
      <c r="D22" s="204">
        <f>TRE!D$3</f>
        <v>1035.64271774485</v>
      </c>
      <c r="E22" s="204">
        <f>TRE!E$3</f>
        <v>1037.752640603567</v>
      </c>
      <c r="F22" s="204">
        <f>TRE!F$3</f>
        <v>857.85594324867805</v>
      </c>
      <c r="G22" s="204">
        <f>TRE!G$3</f>
        <v>932.43737378629021</v>
      </c>
      <c r="H22" s="204">
        <f>TRE!H$3</f>
        <v>950.89009922142043</v>
      </c>
      <c r="I22" s="204">
        <f>TRE!I$3</f>
        <v>825.01032476975274</v>
      </c>
      <c r="J22" s="204">
        <f>TRE!J$3</f>
        <v>911.27353968166551</v>
      </c>
      <c r="K22" s="204">
        <f>TRE!K$3</f>
        <v>600.37005740528127</v>
      </c>
      <c r="L22" s="204">
        <f>TRE!L$3</f>
        <v>709.83441638875661</v>
      </c>
      <c r="M22" s="204">
        <f>TRE!M$3</f>
        <v>798.09509216687059</v>
      </c>
      <c r="N22" s="204">
        <f>TRE!N$3</f>
        <v>633.93243951840918</v>
      </c>
      <c r="O22" s="204">
        <f>TRE!O$3</f>
        <v>552.37487615436362</v>
      </c>
      <c r="P22" s="204">
        <f>TRE!P$3</f>
        <v>546.64619767850866</v>
      </c>
      <c r="Q22" s="204">
        <f>TRE!Q$3</f>
        <v>653.18154300000003</v>
      </c>
      <c r="R22" s="204">
        <f>TRE!R$3</f>
        <v>723.36319599606759</v>
      </c>
      <c r="S22" s="204">
        <f>TRE!S$3</f>
        <v>727.33162725026477</v>
      </c>
      <c r="T22" s="204">
        <f>TRE!T$3</f>
        <v>660.13094285100658</v>
      </c>
      <c r="U22" s="204">
        <f>TRE!U$3</f>
        <v>678.6620375195414</v>
      </c>
      <c r="V22" s="204">
        <f>TRE!V$3</f>
        <v>584.64985210827354</v>
      </c>
      <c r="W22" s="204">
        <f>TRE!W$3</f>
        <v>673.08509928988315</v>
      </c>
      <c r="X22" s="204">
        <f>TRE!X$3</f>
        <v>578.5289583112077</v>
      </c>
      <c r="Y22" s="204">
        <f>TRE!Y$3</f>
        <v>762</v>
      </c>
    </row>
    <row r="23" spans="1:25" ht="12" customHeight="1" x14ac:dyDescent="0.25">
      <c r="A23" s="12" t="s">
        <v>65</v>
      </c>
      <c r="B23" s="204">
        <f>MAE!B$3</f>
        <v>14028.585284217381</v>
      </c>
      <c r="C23" s="204">
        <f>MAE!C$3</f>
        <v>14241.07816067597</v>
      </c>
      <c r="D23" s="204">
        <f>MAE!D$3</f>
        <v>14746.97968015902</v>
      </c>
      <c r="E23" s="204">
        <f>MAE!E$3</f>
        <v>13238.730555555559</v>
      </c>
      <c r="F23" s="204">
        <f>MAE!F$3</f>
        <v>13240.292220898191</v>
      </c>
      <c r="G23" s="204">
        <f>MAE!G$3</f>
        <v>12389.230989854481</v>
      </c>
      <c r="H23" s="204">
        <f>MAE!H$3</f>
        <v>14109.635107292061</v>
      </c>
      <c r="I23" s="204">
        <f>MAE!I$3</f>
        <v>14949.01090644692</v>
      </c>
      <c r="J23" s="204">
        <f>MAE!J$3</f>
        <v>14498.668094949609</v>
      </c>
      <c r="K23" s="204">
        <f>MAE!K$3</f>
        <v>12355.965258323769</v>
      </c>
      <c r="L23" s="204">
        <f>MAE!L$3</f>
        <v>11915.79919009052</v>
      </c>
      <c r="M23" s="204">
        <f>MAE!M$3</f>
        <v>12509.945636309951</v>
      </c>
      <c r="N23" s="204">
        <f>MAE!N$3</f>
        <v>12332.376989749229</v>
      </c>
      <c r="O23" s="204">
        <f>MAE!O$3</f>
        <v>13296.74759647728</v>
      </c>
      <c r="P23" s="204">
        <f>MAE!P$3</f>
        <v>13026.023974674639</v>
      </c>
      <c r="Q23" s="204">
        <f>MAE!Q$3</f>
        <v>12451.832189999999</v>
      </c>
      <c r="R23" s="204">
        <f>MAE!R$3</f>
        <v>13746.74301546162</v>
      </c>
      <c r="S23" s="204">
        <f>MAE!S$3</f>
        <v>14787.751164842921</v>
      </c>
      <c r="T23" s="204">
        <f>MAE!T$3</f>
        <v>14536.502492336531</v>
      </c>
      <c r="U23" s="204">
        <f>MAE!U$3</f>
        <v>15630.5177696717</v>
      </c>
      <c r="V23" s="204">
        <f>MAE!V$3</f>
        <v>12990.933067097119</v>
      </c>
      <c r="W23" s="204">
        <f>MAE!W$3</f>
        <v>14627.183259852191</v>
      </c>
      <c r="X23" s="204">
        <f>MAE!X$3</f>
        <v>13062.887696782051</v>
      </c>
      <c r="Y23" s="204">
        <f>MAE!Y$3</f>
        <v>14492.7</v>
      </c>
    </row>
    <row r="24" spans="1:25" ht="12" customHeight="1" x14ac:dyDescent="0.25">
      <c r="A24" s="12" t="s">
        <v>66</v>
      </c>
      <c r="B24" s="204">
        <f>TEL!B$3</f>
        <v>1108.8063277050869</v>
      </c>
      <c r="C24" s="204">
        <f>TEL!C$3</f>
        <v>973.73948427939501</v>
      </c>
      <c r="D24" s="204">
        <f>TEL!D$3</f>
        <v>903.87842428623071</v>
      </c>
      <c r="E24" s="204">
        <f>TEL!E$3</f>
        <v>835.6854938271606</v>
      </c>
      <c r="F24" s="204">
        <f>TEL!F$3</f>
        <v>759.85755939524836</v>
      </c>
      <c r="G24" s="204">
        <f>TEL!G$3</f>
        <v>628.65164531828862</v>
      </c>
      <c r="H24" s="204">
        <f>TEL!H$3</f>
        <v>653.93156570451958</v>
      </c>
      <c r="I24" s="204">
        <f>TEL!I$3</f>
        <v>616.07377605428985</v>
      </c>
      <c r="J24" s="204">
        <f>TEL!J$3</f>
        <v>560.66245745442529</v>
      </c>
      <c r="K24" s="204">
        <f>TEL!K$3</f>
        <v>464.10013777267511</v>
      </c>
      <c r="L24" s="204">
        <f>TEL!L$3</f>
        <v>412.61808480228677</v>
      </c>
      <c r="M24" s="204">
        <f>TEL!M$3</f>
        <v>423.31989918589449</v>
      </c>
      <c r="N24" s="204">
        <f>TEL!N$3</f>
        <v>373.61550158850918</v>
      </c>
      <c r="O24" s="204">
        <f>TEL!O$3</f>
        <v>438.95811571157731</v>
      </c>
      <c r="P24" s="204">
        <f>TEL!P$3</f>
        <v>448.48718958846291</v>
      </c>
      <c r="Q24" s="204">
        <f>TEL!Q$3</f>
        <v>476.439705</v>
      </c>
      <c r="R24" s="204">
        <f>TEL!R$3</f>
        <v>459.03008311734749</v>
      </c>
      <c r="S24" s="204">
        <f>TEL!S$3</f>
        <v>487.38235086480768</v>
      </c>
      <c r="T24" s="204">
        <f>TEL!T$3</f>
        <v>561.40236444930395</v>
      </c>
      <c r="U24" s="204">
        <f>TEL!U$3</f>
        <v>542.0549765502866</v>
      </c>
      <c r="V24" s="204">
        <f>TEL!V$3</f>
        <v>501.08075448107257</v>
      </c>
      <c r="W24" s="204">
        <f>TEL!W$3</f>
        <v>494.33559077028713</v>
      </c>
      <c r="X24" s="204">
        <f>TEL!X$3</f>
        <v>454.01565269960048</v>
      </c>
      <c r="Y24" s="204">
        <f>TEL!Y$3</f>
        <v>455.7</v>
      </c>
    </row>
    <row r="25" spans="1:25" ht="12" customHeight="1" x14ac:dyDescent="0.25">
      <c r="A25" s="12" t="s">
        <v>67</v>
      </c>
      <c r="B25" s="204">
        <f>WWP!B$3</f>
        <v>1168.2124477441771</v>
      </c>
      <c r="C25" s="204">
        <f>WWP!C$3</f>
        <v>1096.3058816517889</v>
      </c>
      <c r="D25" s="204">
        <f>WWP!D$3</f>
        <v>1033.6416245030721</v>
      </c>
      <c r="E25" s="204">
        <f>WWP!E$3</f>
        <v>1064.71512345679</v>
      </c>
      <c r="F25" s="204">
        <f>WWP!F$3</f>
        <v>1087.900487823043</v>
      </c>
      <c r="G25" s="204">
        <f>WWP!G$3</f>
        <v>1097.9024141020359</v>
      </c>
      <c r="H25" s="204">
        <f>WWP!H$3</f>
        <v>1098.803191464109</v>
      </c>
      <c r="I25" s="204">
        <f>WWP!I$3</f>
        <v>1100.701963160446</v>
      </c>
      <c r="J25" s="204">
        <f>WWP!J$3</f>
        <v>939.64820950597561</v>
      </c>
      <c r="K25" s="204">
        <f>WWP!K$3</f>
        <v>679.13276693455794</v>
      </c>
      <c r="L25" s="204">
        <f>WWP!L$3</f>
        <v>665.26459266317295</v>
      </c>
      <c r="M25" s="204">
        <f>WWP!M$3</f>
        <v>676.35603619184201</v>
      </c>
      <c r="N25" s="204">
        <f>WWP!N$3</f>
        <v>662.25708043306156</v>
      </c>
      <c r="O25" s="204">
        <f>WWP!O$3</f>
        <v>633.94255703015108</v>
      </c>
      <c r="P25" s="204">
        <f>WWP!P$3</f>
        <v>668.65580724586709</v>
      </c>
      <c r="Q25" s="204">
        <f>WWP!Q$3</f>
        <v>690.62886900000001</v>
      </c>
      <c r="R25" s="204">
        <f>WWP!R$3</f>
        <v>667.4647957815713</v>
      </c>
      <c r="S25" s="204">
        <f>WWP!S$3</f>
        <v>687.80781856689032</v>
      </c>
      <c r="T25" s="204">
        <f>WWP!T$3</f>
        <v>675.49907062108298</v>
      </c>
      <c r="U25" s="204">
        <f>WWP!U$3</f>
        <v>707.54861907243344</v>
      </c>
      <c r="V25" s="204">
        <f>WWP!V$3</f>
        <v>691.03075401453725</v>
      </c>
      <c r="W25" s="204">
        <f>WWP!W$3</f>
        <v>774.90443958585547</v>
      </c>
      <c r="X25" s="204">
        <f>WWP!X$3</f>
        <v>778.54915895332783</v>
      </c>
      <c r="Y25" s="204">
        <f>WWP!Y$3</f>
        <v>778</v>
      </c>
    </row>
    <row r="26" spans="1:25" ht="12" customHeight="1" x14ac:dyDescent="0.25">
      <c r="A26" s="16" t="s">
        <v>68</v>
      </c>
      <c r="B26" s="207">
        <f>OIS!B$3</f>
        <v>25968.655137410129</v>
      </c>
      <c r="C26" s="207">
        <f>OIS!C$3</f>
        <v>24004.141086995191</v>
      </c>
      <c r="D26" s="207">
        <f>OIS!D$3</f>
        <v>23826.863299602461</v>
      </c>
      <c r="E26" s="207">
        <f>OIS!E$3</f>
        <v>24094.996561209551</v>
      </c>
      <c r="F26" s="207">
        <f>OIS!F$3</f>
        <v>26019.82542447991</v>
      </c>
      <c r="G26" s="207">
        <f>OIS!G$3</f>
        <v>29046.24611967248</v>
      </c>
      <c r="H26" s="207">
        <f>OIS!H$3</f>
        <v>31921.821958785589</v>
      </c>
      <c r="I26" s="207">
        <f>OIS!I$3</f>
        <v>31268.634561318471</v>
      </c>
      <c r="J26" s="207">
        <f>OIS!J$3</f>
        <v>32464.169112738891</v>
      </c>
      <c r="K26" s="207">
        <f>OIS!K$3</f>
        <v>24531.715177956368</v>
      </c>
      <c r="L26" s="207">
        <f>OIS!L$3</f>
        <v>23514.811729394951</v>
      </c>
      <c r="M26" s="207">
        <f>OIS!M$3</f>
        <v>25288.01902813515</v>
      </c>
      <c r="N26" s="207">
        <f>OIS!N$3</f>
        <v>25065.271937215519</v>
      </c>
      <c r="O26" s="207">
        <f>OIS!O$3</f>
        <v>23561.268319980431</v>
      </c>
      <c r="P26" s="207">
        <f>OIS!P$3</f>
        <v>22866.854055575099</v>
      </c>
      <c r="Q26" s="207">
        <f>OIS!Q$3</f>
        <v>21532.928004000001</v>
      </c>
      <c r="R26" s="207">
        <f>OIS!R$3</f>
        <v>23275.369784588242</v>
      </c>
      <c r="S26" s="207">
        <f>OIS!S$3</f>
        <v>24124.101148142501</v>
      </c>
      <c r="T26" s="207">
        <f>OIS!T$3</f>
        <v>24950.155434718941</v>
      </c>
      <c r="U26" s="207">
        <f>OIS!U$3</f>
        <v>23863.112321667631</v>
      </c>
      <c r="V26" s="207">
        <f>OIS!V$3</f>
        <v>21750.554633163199</v>
      </c>
      <c r="W26" s="207">
        <f>OIS!W$3</f>
        <v>23609.60913139984</v>
      </c>
      <c r="X26" s="207">
        <f>OIS!X$3</f>
        <v>23959.36078982411</v>
      </c>
      <c r="Y26" s="207">
        <f>OIS!Y$3</f>
        <v>25865.821390438421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2944.0626827171104</v>
      </c>
      <c r="C29" s="208">
        <f>ISI!C25+NFM!C43+CHI!C32+NMM!C31+PPA!C32+FBT!C12+TRE!C12+MAE!C12+TEL!C12+WWP!C12+OIS!C12</f>
        <v>3035.1761822871881</v>
      </c>
      <c r="D29" s="208">
        <f>ISI!D25+NFM!D43+CHI!D32+NMM!D31+PPA!D32+FBT!D12+TRE!D12+MAE!D12+TEL!D12+WWP!D12+OIS!D12</f>
        <v>2855.9061908856406</v>
      </c>
      <c r="E29" s="208">
        <f>ISI!E25+NFM!E43+CHI!E32+NMM!E31+PPA!E32+FBT!E12+TRE!E12+MAE!E12+TEL!E12+WWP!E12+OIS!E12</f>
        <v>2864.5072226999137</v>
      </c>
      <c r="F29" s="208">
        <f>ISI!F25+NFM!F43+CHI!F32+NMM!F31+PPA!F32+FBT!F12+TRE!F12+MAE!F12+TEL!F12+WWP!F12+OIS!F12</f>
        <v>2906.2906276870158</v>
      </c>
      <c r="G29" s="208">
        <f>ISI!G25+NFM!G43+CHI!G32+NMM!G31+PPA!G32+FBT!G12+TRE!G12+MAE!G12+TEL!G12+WWP!G12+OIS!G12</f>
        <v>2873.2319002579529</v>
      </c>
      <c r="H29" s="208">
        <f>ISI!H25+NFM!H43+CHI!H32+NMM!H31+PPA!H32+FBT!H12+TRE!H12+MAE!H12+TEL!H12+WWP!H12+OIS!H12</f>
        <v>2914.1711092003425</v>
      </c>
      <c r="I29" s="208">
        <f>ISI!I25+NFM!I43+CHI!I32+NMM!I31+PPA!I32+FBT!I12+TRE!I12+MAE!I12+TEL!I12+WWP!I12+OIS!I12</f>
        <v>2832.3589853826315</v>
      </c>
      <c r="J29" s="208">
        <f>ISI!J25+NFM!J43+CHI!J32+NMM!J31+PPA!J32+FBT!J12+TRE!J12+MAE!J12+TEL!J12+WWP!J12+OIS!J12</f>
        <v>2716.4907996560619</v>
      </c>
      <c r="K29" s="208">
        <f>ISI!K25+NFM!K43+CHI!K32+NMM!K31+PPA!K32+FBT!K12+TRE!K12+MAE!K12+TEL!K12+WWP!K12+OIS!K12</f>
        <v>2352.5037833190022</v>
      </c>
      <c r="L29" s="208">
        <f>ISI!L25+NFM!L43+CHI!L32+NMM!L31+PPA!L32+FBT!L12+TRE!L12+MAE!L12+TEL!L12+WWP!L12+OIS!L12</f>
        <v>2446.4944969905409</v>
      </c>
      <c r="M29" s="208">
        <f>ISI!M25+NFM!M43+CHI!M32+NMM!M31+PPA!M32+FBT!M12+TRE!M12+MAE!M12+TEL!M12+WWP!M12+OIS!M12</f>
        <v>2442.2843508168526</v>
      </c>
      <c r="N29" s="208">
        <f>ISI!N25+NFM!N43+CHI!N32+NMM!N31+PPA!N32+FBT!N12+TRE!N12+MAE!N12+TEL!N12+WWP!N12+OIS!N12</f>
        <v>2303.3636285468624</v>
      </c>
      <c r="O29" s="208">
        <f>ISI!O25+NFM!O43+CHI!O32+NMM!O31+PPA!O32+FBT!O12+TRE!O12+MAE!O12+TEL!O12+WWP!O12+OIS!O12</f>
        <v>2179.3843508168529</v>
      </c>
      <c r="P29" s="208">
        <f>ISI!P25+NFM!P43+CHI!P32+NMM!P31+PPA!P32+FBT!P12+TRE!P12+MAE!P12+TEL!P12+WWP!P12+OIS!P12</f>
        <v>2120.5989681857259</v>
      </c>
      <c r="Q29" s="208">
        <f>ISI!Q25+NFM!Q43+CHI!Q32+NMM!Q31+PPA!Q32+FBT!Q12+TRE!Q12+MAE!Q12+TEL!Q12+WWP!Q12+OIS!Q12</f>
        <v>2109.3854686156487</v>
      </c>
      <c r="R29" s="208">
        <f>ISI!R25+NFM!R43+CHI!R32+NMM!R31+PPA!R32+FBT!R12+TRE!R12+MAE!R12+TEL!R12+WWP!R12+OIS!R12</f>
        <v>2165.6234737747209</v>
      </c>
      <c r="S29" s="208">
        <f>ISI!S25+NFM!S43+CHI!S32+NMM!S31+PPA!S32+FBT!S12+TRE!S12+MAE!S12+TEL!S12+WWP!S12+OIS!S12</f>
        <v>2284.7652622527944</v>
      </c>
      <c r="T29" s="208">
        <f>ISI!T25+NFM!T43+CHI!T32+NMM!T31+PPA!T32+FBT!T12+TRE!T12+MAE!T12+TEL!T12+WWP!T12+OIS!T12</f>
        <v>2318.7206362854686</v>
      </c>
      <c r="U29" s="208">
        <f>ISI!U25+NFM!U43+CHI!U32+NMM!U31+PPA!U32+FBT!U12+TRE!U12+MAE!U12+TEL!U12+WWP!U12+OIS!U12</f>
        <v>2257.7163370593289</v>
      </c>
      <c r="V29" s="208">
        <f>ISI!V25+NFM!V43+CHI!V32+NMM!V31+PPA!V32+FBT!V12+TRE!V12+MAE!V12+TEL!V12+WWP!V12+OIS!V12</f>
        <v>2307.4823731728293</v>
      </c>
      <c r="W29" s="208">
        <f>ISI!W25+NFM!W43+CHI!W32+NMM!W31+PPA!W32+FBT!W12+TRE!W12+MAE!W12+TEL!W12+WWP!W12+OIS!W12</f>
        <v>2475.9682717110918</v>
      </c>
      <c r="X29" s="208">
        <f>ISI!X25+NFM!X43+CHI!X32+NMM!X31+PPA!X32+FBT!X12+TRE!X12+MAE!X12+TEL!X12+WWP!X12+OIS!X12</f>
        <v>2362.4880481513328</v>
      </c>
      <c r="Y29" s="208">
        <f>ISI!Y25+NFM!Y43+CHI!Y32+NMM!Y31+PPA!Y32+FBT!Y12+TRE!Y12+MAE!Y12+TEL!Y12+WWP!Y12+OIS!Y12</f>
        <v>2226.6570077386068</v>
      </c>
    </row>
    <row r="30" spans="1:25" ht="12" customHeight="1" x14ac:dyDescent="0.25">
      <c r="A30" s="17" t="s">
        <v>28</v>
      </c>
      <c r="B30" s="209">
        <f t="shared" ref="B30:Y30" si="0">B31+B32</f>
        <v>265.34574376612204</v>
      </c>
      <c r="C30" s="209">
        <f t="shared" si="0"/>
        <v>231.66603611349953</v>
      </c>
      <c r="D30" s="209">
        <f t="shared" si="0"/>
        <v>199.95227858985388</v>
      </c>
      <c r="E30" s="209">
        <f t="shared" si="0"/>
        <v>204.115219260533</v>
      </c>
      <c r="F30" s="209">
        <f t="shared" si="0"/>
        <v>229.1343078245915</v>
      </c>
      <c r="G30" s="209">
        <f t="shared" si="0"/>
        <v>214.30920034393816</v>
      </c>
      <c r="H30" s="209">
        <f t="shared" si="0"/>
        <v>220.63869303525362</v>
      </c>
      <c r="I30" s="209">
        <f t="shared" si="0"/>
        <v>215.84264832330169</v>
      </c>
      <c r="J30" s="209">
        <f t="shared" si="0"/>
        <v>173.67721410146169</v>
      </c>
      <c r="K30" s="209">
        <f t="shared" si="0"/>
        <v>94.423215821152169</v>
      </c>
      <c r="L30" s="209">
        <f t="shared" si="0"/>
        <v>105.52398968185726</v>
      </c>
      <c r="M30" s="209">
        <f t="shared" si="0"/>
        <v>116.36999140154772</v>
      </c>
      <c r="N30" s="209">
        <f t="shared" si="0"/>
        <v>87.036543422183996</v>
      </c>
      <c r="O30" s="209">
        <f t="shared" si="0"/>
        <v>93.662166809974195</v>
      </c>
      <c r="P30" s="209">
        <f t="shared" si="0"/>
        <v>101.56921754084264</v>
      </c>
      <c r="Q30" s="209">
        <f t="shared" si="0"/>
        <v>100.15081685296646</v>
      </c>
      <c r="R30" s="209">
        <f t="shared" si="0"/>
        <v>107.05288048151331</v>
      </c>
      <c r="S30" s="209">
        <f t="shared" si="0"/>
        <v>120.60455717970765</v>
      </c>
      <c r="T30" s="209">
        <f t="shared" si="0"/>
        <v>124.94987102321582</v>
      </c>
      <c r="U30" s="209">
        <f t="shared" si="0"/>
        <v>103.41969045571797</v>
      </c>
      <c r="V30" s="209">
        <f t="shared" si="0"/>
        <v>116.09303525365434</v>
      </c>
      <c r="W30" s="209">
        <f t="shared" si="0"/>
        <v>135.98331900257952</v>
      </c>
      <c r="X30" s="209">
        <f t="shared" si="0"/>
        <v>103.39656061908856</v>
      </c>
      <c r="Y30" s="209">
        <f t="shared" si="0"/>
        <v>84.798108340498715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265.34574376612204</v>
      </c>
      <c r="C31" s="204">
        <f>ISI!C27+NFM!C44+CHI!C33+NMM!C32+PPA!C33+FBT!C13+TRE!C13+MAE!C13+TEL!C13+WWP!C13+OIS!C13</f>
        <v>231.66603611349953</v>
      </c>
      <c r="D31" s="204">
        <f>ISI!D27+NFM!D44+CHI!D33+NMM!D32+PPA!D33+FBT!D13+TRE!D13+MAE!D13+TEL!D13+WWP!D13+OIS!D13</f>
        <v>199.95227858985388</v>
      </c>
      <c r="E31" s="204">
        <f>ISI!E27+NFM!E44+CHI!E33+NMM!E32+PPA!E33+FBT!E13+TRE!E13+MAE!E13+TEL!E13+WWP!E13+OIS!E13</f>
        <v>204.115219260533</v>
      </c>
      <c r="F31" s="204">
        <f>ISI!F27+NFM!F44+CHI!F33+NMM!F32+PPA!F33+FBT!F13+TRE!F13+MAE!F13+TEL!F13+WWP!F13+OIS!F13</f>
        <v>229.1343078245915</v>
      </c>
      <c r="G31" s="204">
        <f>ISI!G27+NFM!G44+CHI!G33+NMM!G32+PPA!G33+FBT!G13+TRE!G13+MAE!G13+TEL!G13+WWP!G13+OIS!G13</f>
        <v>214.30920034393816</v>
      </c>
      <c r="H31" s="204">
        <f>ISI!H27+NFM!H44+CHI!H33+NMM!H32+PPA!H33+FBT!H13+TRE!H13+MAE!H13+TEL!H13+WWP!H13+OIS!H13</f>
        <v>220.63869303525362</v>
      </c>
      <c r="I31" s="204">
        <f>ISI!I27+NFM!I44+CHI!I33+NMM!I32+PPA!I33+FBT!I13+TRE!I13+MAE!I13+TEL!I13+WWP!I13+OIS!I13</f>
        <v>215.84264832330169</v>
      </c>
      <c r="J31" s="204">
        <f>ISI!J27+NFM!J44+CHI!J33+NMM!J32+PPA!J33+FBT!J13+TRE!J13+MAE!J13+TEL!J13+WWP!J13+OIS!J13</f>
        <v>173.67721410146169</v>
      </c>
      <c r="K31" s="204">
        <f>ISI!K27+NFM!K44+CHI!K33+NMM!K32+PPA!K33+FBT!K13+TRE!K13+MAE!K13+TEL!K13+WWP!K13+OIS!K13</f>
        <v>94.423215821152169</v>
      </c>
      <c r="L31" s="204">
        <f>ISI!L27+NFM!L44+CHI!L33+NMM!L32+PPA!L33+FBT!L13+TRE!L13+MAE!L13+TEL!L13+WWP!L13+OIS!L13</f>
        <v>105.52398968185726</v>
      </c>
      <c r="M31" s="204">
        <f>ISI!M27+NFM!M44+CHI!M33+NMM!M32+PPA!M33+FBT!M13+TRE!M13+MAE!M13+TEL!M13+WWP!M13+OIS!M13</f>
        <v>116.36999140154772</v>
      </c>
      <c r="N31" s="204">
        <f>ISI!N27+NFM!N44+CHI!N33+NMM!N32+PPA!N33+FBT!N13+TRE!N13+MAE!N13+TEL!N13+WWP!N13+OIS!N13</f>
        <v>87.036543422183996</v>
      </c>
      <c r="O31" s="204">
        <f>ISI!O27+NFM!O44+CHI!O33+NMM!O32+PPA!O33+FBT!O13+TRE!O13+MAE!O13+TEL!O13+WWP!O13+OIS!O13</f>
        <v>93.662166809974195</v>
      </c>
      <c r="P31" s="204">
        <f>ISI!P27+NFM!P44+CHI!P33+NMM!P32+PPA!P33+FBT!P13+TRE!P13+MAE!P13+TEL!P13+WWP!P13+OIS!P13</f>
        <v>101.56921754084264</v>
      </c>
      <c r="Q31" s="204">
        <f>ISI!Q27+NFM!Q44+CHI!Q33+NMM!Q32+PPA!Q33+FBT!Q13+TRE!Q13+MAE!Q13+TEL!Q13+WWP!Q13+OIS!Q13</f>
        <v>100.15081685296646</v>
      </c>
      <c r="R31" s="204">
        <f>ISI!R27+NFM!R44+CHI!R33+NMM!R32+PPA!R33+FBT!R13+TRE!R13+MAE!R13+TEL!R13+WWP!R13+OIS!R13</f>
        <v>107.05288048151331</v>
      </c>
      <c r="S31" s="204">
        <f>ISI!S27+NFM!S44+CHI!S33+NMM!S32+PPA!S33+FBT!S13+TRE!S13+MAE!S13+TEL!S13+WWP!S13+OIS!S13</f>
        <v>120.60455717970765</v>
      </c>
      <c r="T31" s="204">
        <f>ISI!T27+NFM!T44+CHI!T33+NMM!T32+PPA!T33+FBT!T13+TRE!T13+MAE!T13+TEL!T13+WWP!T13+OIS!T13</f>
        <v>124.94987102321582</v>
      </c>
      <c r="U31" s="204">
        <f>ISI!U27+NFM!U44+CHI!U33+NMM!U32+PPA!U33+FBT!U13+TRE!U13+MAE!U13+TEL!U13+WWP!U13+OIS!U13</f>
        <v>103.41969045571797</v>
      </c>
      <c r="V31" s="204">
        <f>ISI!V27+NFM!V44+CHI!V33+NMM!V32+PPA!V33+FBT!V13+TRE!V13+MAE!V13+TEL!V13+WWP!V13+OIS!V13</f>
        <v>116.09303525365434</v>
      </c>
      <c r="W31" s="204">
        <f>ISI!W27+NFM!W44+CHI!W33+NMM!W32+PPA!W33+FBT!W13+TRE!W13+MAE!W13+TEL!W13+WWP!W13+OIS!W13</f>
        <v>135.98331900257952</v>
      </c>
      <c r="X31" s="204">
        <f>ISI!X27+NFM!X44+CHI!X33+NMM!X32+PPA!X33+FBT!X13+TRE!X13+MAE!X13+TEL!X13+WWP!X13+OIS!X13</f>
        <v>103.39656061908856</v>
      </c>
      <c r="Y31" s="204">
        <f>ISI!Y27+NFM!Y44+CHI!Y33+NMM!Y32+PPA!Y33+FBT!Y13+TRE!Y13+MAE!Y13+TEL!Y13+WWP!Y13+OIS!Y13</f>
        <v>84.798108340498715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750.3034393809113</v>
      </c>
      <c r="C33" s="205">
        <f t="shared" si="1"/>
        <v>796.08452278589834</v>
      </c>
      <c r="D33" s="205">
        <f t="shared" si="1"/>
        <v>779.36276870163374</v>
      </c>
      <c r="E33" s="205">
        <f t="shared" si="1"/>
        <v>776.95752364574378</v>
      </c>
      <c r="F33" s="205">
        <f t="shared" si="1"/>
        <v>803.67721410146169</v>
      </c>
      <c r="G33" s="205">
        <f t="shared" si="1"/>
        <v>764.48727429062762</v>
      </c>
      <c r="H33" s="205">
        <f t="shared" si="1"/>
        <v>808.4159071367153</v>
      </c>
      <c r="I33" s="205">
        <f t="shared" si="1"/>
        <v>746.92863284608757</v>
      </c>
      <c r="J33" s="205">
        <f t="shared" si="1"/>
        <v>645.73886500429921</v>
      </c>
      <c r="K33" s="205">
        <f t="shared" si="1"/>
        <v>532.95124677558033</v>
      </c>
      <c r="L33" s="205">
        <f t="shared" si="1"/>
        <v>547.89570077386065</v>
      </c>
      <c r="M33" s="205">
        <f t="shared" si="1"/>
        <v>518.13327601031813</v>
      </c>
      <c r="N33" s="205">
        <f t="shared" si="1"/>
        <v>481.36285468615648</v>
      </c>
      <c r="O33" s="205">
        <f t="shared" si="1"/>
        <v>409.99793637145308</v>
      </c>
      <c r="P33" s="205">
        <f t="shared" si="1"/>
        <v>391.1650042992261</v>
      </c>
      <c r="Q33" s="205">
        <f t="shared" si="1"/>
        <v>390.1361994840928</v>
      </c>
      <c r="R33" s="205">
        <f t="shared" si="1"/>
        <v>423.04393809114356</v>
      </c>
      <c r="S33" s="205">
        <f t="shared" si="1"/>
        <v>438.65941530524498</v>
      </c>
      <c r="T33" s="205">
        <f t="shared" si="1"/>
        <v>406.92141014617368</v>
      </c>
      <c r="U33" s="205">
        <f t="shared" si="1"/>
        <v>425.64849527085124</v>
      </c>
      <c r="V33" s="205">
        <f t="shared" si="1"/>
        <v>448.6186586414446</v>
      </c>
      <c r="W33" s="205">
        <f t="shared" si="1"/>
        <v>498.42777300085982</v>
      </c>
      <c r="X33" s="205">
        <f t="shared" si="1"/>
        <v>564.40275150472928</v>
      </c>
      <c r="Y33" s="205">
        <f t="shared" si="1"/>
        <v>447.58202923473777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46.145141874462595</v>
      </c>
      <c r="C35" s="204">
        <f>ISI!C31+NFM!C47+CHI!C36+NMM!C35+PPA!C36+FBT!C16+TRE!C16+MAE!C16+TEL!C16+WWP!C16+OIS!C16</f>
        <v>40.651676698194322</v>
      </c>
      <c r="D35" s="204">
        <f>ISI!D31+NFM!D47+CHI!D36+NMM!D35+PPA!D36+FBT!D16+TRE!D16+MAE!D16+TEL!D16+WWP!D16+OIS!D16</f>
        <v>39.552966466036111</v>
      </c>
      <c r="E35" s="204">
        <f>ISI!E31+NFM!E47+CHI!E36+NMM!E35+PPA!E36+FBT!E16+TRE!E16+MAE!E16+TEL!E16+WWP!E16+OIS!E16</f>
        <v>40.651676698194322</v>
      </c>
      <c r="F35" s="204">
        <f>ISI!F31+NFM!F47+CHI!F36+NMM!F35+PPA!F36+FBT!F16+TRE!F16+MAE!F16+TEL!F16+WWP!F16+OIS!F16</f>
        <v>40.651676698194322</v>
      </c>
      <c r="G35" s="204">
        <f>ISI!G31+NFM!G47+CHI!G36+NMM!G35+PPA!G36+FBT!G16+TRE!G16+MAE!G16+TEL!G16+WWP!G16+OIS!G16</f>
        <v>41.750386930352526</v>
      </c>
      <c r="H35" s="204">
        <f>ISI!H31+NFM!H47+CHI!H36+NMM!H35+PPA!H36+FBT!H16+TRE!H16+MAE!H16+TEL!H16+WWP!H16+OIS!H16</f>
        <v>40.651676698194322</v>
      </c>
      <c r="I35" s="204">
        <f>ISI!I31+NFM!I47+CHI!I36+NMM!I35+PPA!I36+FBT!I16+TRE!I16+MAE!I16+TEL!I16+WWP!I16+OIS!I16</f>
        <v>32.960791057609626</v>
      </c>
      <c r="J35" s="204">
        <f>ISI!J31+NFM!J47+CHI!J36+NMM!J35+PPA!J36+FBT!J16+TRE!J16+MAE!J16+TEL!J16+WWP!J16+OIS!J16</f>
        <v>31.862080825451411</v>
      </c>
      <c r="K35" s="204">
        <f>ISI!K31+NFM!K47+CHI!K36+NMM!K35+PPA!K36+FBT!K16+TRE!K16+MAE!K16+TEL!K16+WWP!K16+OIS!K16</f>
        <v>25.269991401547713</v>
      </c>
      <c r="L35" s="204">
        <f>ISI!L31+NFM!L47+CHI!L36+NMM!L35+PPA!L36+FBT!L16+TRE!L16+MAE!L16+TEL!L16+WWP!L16+OIS!L16</f>
        <v>28.56603611349956</v>
      </c>
      <c r="M35" s="204">
        <f>ISI!M31+NFM!M47+CHI!M36+NMM!M35+PPA!M36+FBT!M16+TRE!M16+MAE!M16+TEL!M16+WWP!M16+OIS!M16</f>
        <v>26.368701633705925</v>
      </c>
      <c r="N35" s="204">
        <f>ISI!N31+NFM!N47+CHI!N36+NMM!N35+PPA!N36+FBT!N16+TRE!N16+MAE!N16+TEL!N16+WWP!N16+OIS!N16</f>
        <v>29.664832330180563</v>
      </c>
      <c r="O35" s="204">
        <f>ISI!O31+NFM!O47+CHI!O36+NMM!O35+PPA!O36+FBT!O16+TRE!O16+MAE!O16+TEL!O16+WWP!O16+OIS!O16</f>
        <v>25.269991401547717</v>
      </c>
      <c r="P35" s="204">
        <f>ISI!P31+NFM!P47+CHI!P36+NMM!P35+PPA!P36+FBT!P16+TRE!P16+MAE!P16+TEL!P16+WWP!P16+OIS!P16</f>
        <v>21.97394668959587</v>
      </c>
      <c r="Q35" s="204">
        <f>ISI!Q31+NFM!Q47+CHI!Q36+NMM!Q35+PPA!Q36+FBT!Q16+TRE!Q16+MAE!Q16+TEL!Q16+WWP!Q16+OIS!Q16</f>
        <v>23.401031814273427</v>
      </c>
      <c r="R35" s="204">
        <f>ISI!R31+NFM!R47+CHI!R36+NMM!R35+PPA!R36+FBT!R16+TRE!R16+MAE!R16+TEL!R16+WWP!R16+OIS!R16</f>
        <v>25.606104901117799</v>
      </c>
      <c r="S35" s="204">
        <f>ISI!S31+NFM!S47+CHI!S36+NMM!S35+PPA!S36+FBT!S16+TRE!S16+MAE!S16+TEL!S16+WWP!S16+OIS!S16</f>
        <v>27.606706792777302</v>
      </c>
      <c r="T35" s="204">
        <f>ISI!T31+NFM!T47+CHI!T36+NMM!T35+PPA!T36+FBT!T16+TRE!T16+MAE!T16+TEL!T16+WWP!T16+OIS!T16</f>
        <v>27.827687016337062</v>
      </c>
      <c r="U35" s="204">
        <f>ISI!U31+NFM!U47+CHI!U36+NMM!U35+PPA!U36+FBT!U16+TRE!U16+MAE!U16+TEL!U16+WWP!U16+OIS!U16</f>
        <v>28.418658641444544</v>
      </c>
      <c r="V35" s="204">
        <f>ISI!V31+NFM!V47+CHI!V36+NMM!V35+PPA!V36+FBT!V16+TRE!V16+MAE!V16+TEL!V16+WWP!V16+OIS!V16</f>
        <v>29.298796216680994</v>
      </c>
      <c r="W35" s="204">
        <f>ISI!W31+NFM!W47+CHI!W36+NMM!W35+PPA!W36+FBT!W16+TRE!W16+MAE!W16+TEL!W16+WWP!W16+OIS!W16</f>
        <v>33.523129836629408</v>
      </c>
      <c r="X35" s="204">
        <f>ISI!X31+NFM!X47+CHI!X36+NMM!X35+PPA!X36+FBT!X16+TRE!X16+MAE!X16+TEL!X16+WWP!X16+OIS!X16</f>
        <v>48.818228718830603</v>
      </c>
      <c r="Y35" s="204">
        <f>ISI!Y31+NFM!Y47+CHI!Y36+NMM!Y35+PPA!Y36+FBT!Y16+TRE!Y16+MAE!Y16+TEL!Y16+WWP!Y16+OIS!Y16</f>
        <v>53.028460877042136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343.69681857265692</v>
      </c>
      <c r="C36" s="204">
        <f>ISI!C32+NFM!C48+CHI!C37+NMM!C36+PPA!C37+FBT!C17+TRE!C17+MAE!C17+TEL!C17+WWP!C17+OIS!C17</f>
        <v>390.61109200343941</v>
      </c>
      <c r="D36" s="204">
        <f>ISI!D32+NFM!D48+CHI!D37+NMM!D36+PPA!D37+FBT!D17+TRE!D17+MAE!D17+TEL!D17+WWP!D17+OIS!D17</f>
        <v>366.13404987102325</v>
      </c>
      <c r="E36" s="204">
        <f>ISI!E32+NFM!E48+CHI!E37+NMM!E36+PPA!E37+FBT!E17+TRE!E17+MAE!E17+TEL!E17+WWP!E17+OIS!E17</f>
        <v>381.43224419604468</v>
      </c>
      <c r="F36" s="204">
        <f>ISI!F32+NFM!F48+CHI!F37+NMM!F36+PPA!F37+FBT!F17+TRE!F17+MAE!F17+TEL!F17+WWP!F17+OIS!F17</f>
        <v>395.71040412725711</v>
      </c>
      <c r="G36" s="204">
        <f>ISI!G32+NFM!G48+CHI!G37+NMM!G36+PPA!G37+FBT!G17+TRE!G17+MAE!G17+TEL!G17+WWP!G17+OIS!G17</f>
        <v>386.53138435081689</v>
      </c>
      <c r="H36" s="204">
        <f>ISI!H32+NFM!H48+CHI!H37+NMM!H36+PPA!H37+FBT!H17+TRE!H17+MAE!H17+TEL!H17+WWP!H17+OIS!H17</f>
        <v>362.05451418744622</v>
      </c>
      <c r="I36" s="204">
        <f>ISI!I32+NFM!I48+CHI!I37+NMM!I36+PPA!I37+FBT!I17+TRE!I17+MAE!I17+TEL!I17+WWP!I17+OIS!I17</f>
        <v>344.71676698194324</v>
      </c>
      <c r="J36" s="204">
        <f>ISI!J32+NFM!J48+CHI!J37+NMM!J36+PPA!J37+FBT!J17+TRE!J17+MAE!J17+TEL!J17+WWP!J17+OIS!J17</f>
        <v>326.35889939810835</v>
      </c>
      <c r="K36" s="204">
        <f>ISI!K32+NFM!K48+CHI!K37+NMM!K36+PPA!K37+FBT!K17+TRE!K17+MAE!K17+TEL!K17+WWP!K17+OIS!K17</f>
        <v>273.32562338779019</v>
      </c>
      <c r="L36" s="204">
        <f>ISI!L32+NFM!L48+CHI!L37+NMM!L36+PPA!L37+FBT!L17+TRE!L17+MAE!L17+TEL!L17+WWP!L17+OIS!L17</f>
        <v>276.38521066208079</v>
      </c>
      <c r="M36" s="204">
        <f>ISI!M32+NFM!M48+CHI!M37+NMM!M36+PPA!M37+FBT!M17+TRE!M17+MAE!M17+TEL!M17+WWP!M17+OIS!M17</f>
        <v>244.76921754084265</v>
      </c>
      <c r="N36" s="204">
        <f>ISI!N32+NFM!N48+CHI!N37+NMM!N36+PPA!N37+FBT!N17+TRE!N17+MAE!N17+TEL!N17+WWP!N17+OIS!N17</f>
        <v>211.11341358555464</v>
      </c>
      <c r="O36" s="204">
        <f>ISI!O32+NFM!O48+CHI!O37+NMM!O36+PPA!O37+FBT!O17+TRE!O17+MAE!O17+TEL!O17+WWP!O17+OIS!O17</f>
        <v>191.73576956147895</v>
      </c>
      <c r="P36" s="204">
        <f>ISI!P32+NFM!P48+CHI!P37+NMM!P36+PPA!P37+FBT!P17+TRE!P17+MAE!P17+TEL!P17+WWP!P17+OIS!P17</f>
        <v>164.19931212381766</v>
      </c>
      <c r="Q36" s="204">
        <f>ISI!Q32+NFM!Q48+CHI!Q37+NMM!Q36+PPA!Q37+FBT!Q17+TRE!Q17+MAE!Q17+TEL!Q17+WWP!Q17+OIS!Q17</f>
        <v>167.32940670679278</v>
      </c>
      <c r="R36" s="204">
        <f>ISI!R32+NFM!R48+CHI!R37+NMM!R36+PPA!R37+FBT!R17+TRE!R17+MAE!R17+TEL!R17+WWP!R17+OIS!R17</f>
        <v>172.02287188306099</v>
      </c>
      <c r="S36" s="204">
        <f>ISI!S32+NFM!S48+CHI!S37+NMM!S36+PPA!S37+FBT!S17+TRE!S17+MAE!S17+TEL!S17+WWP!S17+OIS!S17</f>
        <v>175.09759243336197</v>
      </c>
      <c r="T36" s="204">
        <f>ISI!T32+NFM!T48+CHI!T37+NMM!T36+PPA!T37+FBT!T17+TRE!T17+MAE!T17+TEL!T17+WWP!T17+OIS!T17</f>
        <v>189.99810834049873</v>
      </c>
      <c r="U36" s="204">
        <f>ISI!U32+NFM!U48+CHI!U37+NMM!U36+PPA!U37+FBT!U17+TRE!U17+MAE!U17+TEL!U17+WWP!U17+OIS!U17</f>
        <v>179.62889079965606</v>
      </c>
      <c r="V36" s="204">
        <f>ISI!V32+NFM!V48+CHI!V37+NMM!V36+PPA!V37+FBT!V17+TRE!V17+MAE!V17+TEL!V17+WWP!V17+OIS!V17</f>
        <v>192.36414445399825</v>
      </c>
      <c r="W36" s="204">
        <f>ISI!W32+NFM!W48+CHI!W37+NMM!W36+PPA!W37+FBT!W17+TRE!W17+MAE!W17+TEL!W17+WWP!W17+OIS!W17</f>
        <v>273.18392089423901</v>
      </c>
      <c r="X36" s="204">
        <f>ISI!X32+NFM!X48+CHI!X37+NMM!X36+PPA!X37+FBT!X17+TRE!X17+MAE!X17+TEL!X17+WWP!X17+OIS!X17</f>
        <v>320.91908856405854</v>
      </c>
      <c r="Y36" s="204">
        <f>ISI!Y32+NFM!Y48+CHI!Y37+NMM!Y36+PPA!Y37+FBT!Y17+TRE!Y17+MAE!Y17+TEL!Y17+WWP!Y17+OIS!Y17</f>
        <v>290.32192605331039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196.12347377472051</v>
      </c>
      <c r="C37" s="204">
        <f>ISI!C33+NFM!C49+CHI!C38+NMM!C37+PPA!C38+FBT!C18+TRE!C18+MAE!C18+TEL!C18+WWP!C18+OIS!C18</f>
        <v>175.73456577815992</v>
      </c>
      <c r="D37" s="204">
        <f>ISI!D33+NFM!D49+CHI!D38+NMM!D37+PPA!D38+FBT!D18+TRE!D18+MAE!D18+TEL!D18+WWP!D18+OIS!D18</f>
        <v>187.38546861564919</v>
      </c>
      <c r="E37" s="204">
        <f>ISI!E33+NFM!E49+CHI!E38+NMM!E37+PPA!E38+FBT!E18+TRE!E18+MAE!E18+TEL!E18+WWP!E18+OIS!E18</f>
        <v>164.08349097162514</v>
      </c>
      <c r="F37" s="204">
        <f>ISI!F33+NFM!F49+CHI!F38+NMM!F37+PPA!F38+FBT!F18+TRE!F18+MAE!F18+TEL!F18+WWP!F18+OIS!F18</f>
        <v>166.02536543422187</v>
      </c>
      <c r="G37" s="204">
        <f>ISI!G33+NFM!G49+CHI!G38+NMM!G37+PPA!G38+FBT!G18+TRE!G18+MAE!G18+TEL!G18+WWP!G18+OIS!G18</f>
        <v>144.66543422184003</v>
      </c>
      <c r="H37" s="204">
        <f>ISI!H33+NFM!H49+CHI!H38+NMM!H37+PPA!H38+FBT!H18+TRE!H18+MAE!H18+TEL!H18+WWP!H18+OIS!H18</f>
        <v>202.91994840928623</v>
      </c>
      <c r="I37" s="204">
        <f>ISI!I33+NFM!I49+CHI!I38+NMM!I37+PPA!I38+FBT!I18+TRE!I18+MAE!I18+TEL!I18+WWP!I18+OIS!I18</f>
        <v>151.46182287188304</v>
      </c>
      <c r="J37" s="204">
        <f>ISI!J33+NFM!J49+CHI!J38+NMM!J37+PPA!J38+FBT!J18+TRE!J18+MAE!J18+TEL!J18+WWP!J18+OIS!J18</f>
        <v>124.47687016337059</v>
      </c>
      <c r="K37" s="204">
        <f>ISI!K33+NFM!K49+CHI!K38+NMM!K37+PPA!K38+FBT!K18+TRE!K18+MAE!K18+TEL!K18+WWP!K18+OIS!K18</f>
        <v>94.563886500429916</v>
      </c>
      <c r="L37" s="204">
        <f>ISI!L33+NFM!L49+CHI!L38+NMM!L37+PPA!L38+FBT!L18+TRE!L18+MAE!L18+TEL!L18+WWP!L18+OIS!L18</f>
        <v>119.65219260533104</v>
      </c>
      <c r="M37" s="204">
        <f>ISI!M33+NFM!M49+CHI!M38+NMM!M37+PPA!M38+FBT!M18+TRE!M18+MAE!M18+TEL!M18+WWP!M18+OIS!M18</f>
        <v>90.704127257093717</v>
      </c>
      <c r="N37" s="204">
        <f>ISI!N33+NFM!N49+CHI!N38+NMM!N37+PPA!N38+FBT!N18+TRE!N18+MAE!N18+TEL!N18+WWP!N18+OIS!N18</f>
        <v>80.089681857265688</v>
      </c>
      <c r="O37" s="204">
        <f>ISI!O33+NFM!O49+CHI!O38+NMM!O37+PPA!O38+FBT!O18+TRE!O18+MAE!O18+TEL!O18+WWP!O18+OIS!O18</f>
        <v>48.246775580395528</v>
      </c>
      <c r="P37" s="204">
        <f>ISI!P33+NFM!P49+CHI!P38+NMM!P37+PPA!P38+FBT!P18+TRE!P18+MAE!P18+TEL!P18+WWP!P18+OIS!P18</f>
        <v>48.246775580395528</v>
      </c>
      <c r="Q37" s="204">
        <f>ISI!Q33+NFM!Q49+CHI!Q38+NMM!Q37+PPA!Q38+FBT!Q18+TRE!Q18+MAE!Q18+TEL!Q18+WWP!Q18+OIS!Q18</f>
        <v>41.747033533963879</v>
      </c>
      <c r="R37" s="204">
        <f>ISI!R33+NFM!R49+CHI!R38+NMM!R37+PPA!R38+FBT!R18+TRE!R18+MAE!R18+TEL!R18+WWP!R18+OIS!R18</f>
        <v>44.274204643164218</v>
      </c>
      <c r="S37" s="204">
        <f>ISI!S33+NFM!S49+CHI!S38+NMM!S37+PPA!S38+FBT!S18+TRE!S18+MAE!S18+TEL!S18+WWP!S18+OIS!S18</f>
        <v>46.415477214101458</v>
      </c>
      <c r="T37" s="204">
        <f>ISI!T33+NFM!T49+CHI!T38+NMM!T37+PPA!T38+FBT!T18+TRE!T18+MAE!T18+TEL!T18+WWP!T18+OIS!T18</f>
        <v>22.842476354256238</v>
      </c>
      <c r="U37" s="204">
        <f>ISI!U33+NFM!U49+CHI!U38+NMM!U37+PPA!U38+FBT!U18+TRE!U18+MAE!U18+TEL!U18+WWP!U18+OIS!U18</f>
        <v>31.69621668099742</v>
      </c>
      <c r="V37" s="204">
        <f>ISI!V33+NFM!V49+CHI!V38+NMM!V37+PPA!V38+FBT!V18+TRE!V18+MAE!V18+TEL!V18+WWP!V18+OIS!V18</f>
        <v>37.59071367153912</v>
      </c>
      <c r="W37" s="204">
        <f>ISI!W33+NFM!W49+CHI!W38+NMM!W37+PPA!W38+FBT!W18+TRE!W18+MAE!W18+TEL!W18+WWP!W18+OIS!W18</f>
        <v>26.482545141874464</v>
      </c>
      <c r="X37" s="204">
        <f>ISI!X33+NFM!X49+CHI!X38+NMM!X37+PPA!X38+FBT!X18+TRE!X18+MAE!X18+TEL!X18+WWP!X18+OIS!X18</f>
        <v>20.453138435081687</v>
      </c>
      <c r="Y37" s="204">
        <f>ISI!Y33+NFM!Y49+CHI!Y38+NMM!Y37+PPA!Y38+FBT!Y18+TRE!Y18+MAE!Y18+TEL!Y18+WWP!Y18+OIS!Y18</f>
        <v>11.949785038693035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164.33800515907129</v>
      </c>
      <c r="C38" s="204">
        <f>ISI!C34+NFM!C50+CHI!C39+NMM!C38+PPA!C39+FBT!C19+TRE!C19+MAE!C19+TEL!C19+WWP!C19+OIS!C19</f>
        <v>189.08718830610479</v>
      </c>
      <c r="D38" s="204">
        <f>ISI!D34+NFM!D50+CHI!D39+NMM!D38+PPA!D39+FBT!D19+TRE!D19+MAE!D19+TEL!D19+WWP!D19+OIS!D19</f>
        <v>186.29028374892522</v>
      </c>
      <c r="E38" s="204">
        <f>ISI!E34+NFM!E50+CHI!E39+NMM!E38+PPA!E39+FBT!E19+TRE!E19+MAE!E19+TEL!E19+WWP!E19+OIS!E19</f>
        <v>190.79011177987962</v>
      </c>
      <c r="F38" s="204">
        <f>ISI!F34+NFM!F50+CHI!F39+NMM!F38+PPA!F39+FBT!F19+TRE!F19+MAE!F19+TEL!F19+WWP!F19+OIS!F19</f>
        <v>201.28976784178843</v>
      </c>
      <c r="G38" s="204">
        <f>ISI!G34+NFM!G50+CHI!G39+NMM!G38+PPA!G39+FBT!G19+TRE!G19+MAE!G19+TEL!G19+WWP!G19+OIS!G19</f>
        <v>191.54006878761822</v>
      </c>
      <c r="H38" s="204">
        <f>ISI!H34+NFM!H50+CHI!H39+NMM!H38+PPA!H39+FBT!H19+TRE!H19+MAE!H19+TEL!H19+WWP!H19+OIS!H19</f>
        <v>202.78976784178843</v>
      </c>
      <c r="I38" s="204">
        <f>ISI!I34+NFM!I50+CHI!I39+NMM!I38+PPA!I39+FBT!I19+TRE!I19+MAE!I19+TEL!I19+WWP!I19+OIS!I19</f>
        <v>217.78925193465173</v>
      </c>
      <c r="J38" s="204">
        <f>ISI!J34+NFM!J50+CHI!J39+NMM!J38+PPA!J39+FBT!J19+TRE!J19+MAE!J19+TEL!J19+WWP!J19+OIS!J19</f>
        <v>163.04101461736883</v>
      </c>
      <c r="K38" s="204">
        <f>ISI!K34+NFM!K50+CHI!K39+NMM!K38+PPA!K39+FBT!K19+TRE!K19+MAE!K19+TEL!K19+WWP!K19+OIS!K19</f>
        <v>139.79174548581253</v>
      </c>
      <c r="L38" s="204">
        <f>ISI!L34+NFM!L50+CHI!L39+NMM!L38+PPA!L39+FBT!L19+TRE!L19+MAE!L19+TEL!L19+WWP!L19+OIS!L19</f>
        <v>123.29226139294923</v>
      </c>
      <c r="M38" s="204">
        <f>ISI!M34+NFM!M50+CHI!M39+NMM!M38+PPA!M39+FBT!M19+TRE!M19+MAE!M19+TEL!M19+WWP!M19+OIS!M19</f>
        <v>156.29122957867582</v>
      </c>
      <c r="N38" s="204">
        <f>ISI!N34+NFM!N50+CHI!N39+NMM!N38+PPA!N39+FBT!N19+TRE!N19+MAE!N19+TEL!N19+WWP!N19+OIS!N19</f>
        <v>160.49492691315561</v>
      </c>
      <c r="O38" s="204">
        <f>ISI!O34+NFM!O50+CHI!O39+NMM!O38+PPA!O39+FBT!O19+TRE!O19+MAE!O19+TEL!O19+WWP!O19+OIS!O19</f>
        <v>144.74539982803091</v>
      </c>
      <c r="P38" s="204">
        <f>ISI!P34+NFM!P50+CHI!P39+NMM!P38+PPA!P39+FBT!P19+TRE!P19+MAE!P19+TEL!P19+WWP!P19+OIS!P19</f>
        <v>156.74496990541701</v>
      </c>
      <c r="Q38" s="204">
        <f>ISI!Q34+NFM!Q50+CHI!Q39+NMM!Q38+PPA!Q39+FBT!Q19+TRE!Q19+MAE!Q19+TEL!Q19+WWP!Q19+OIS!Q19</f>
        <v>157.65872742906274</v>
      </c>
      <c r="R38" s="204">
        <f>ISI!R34+NFM!R50+CHI!R39+NMM!R38+PPA!R39+FBT!R19+TRE!R19+MAE!R19+TEL!R19+WWP!R19+OIS!R19</f>
        <v>181.14075666380057</v>
      </c>
      <c r="S38" s="204">
        <f>ISI!S34+NFM!S50+CHI!S39+NMM!S38+PPA!S39+FBT!S19+TRE!S19+MAE!S19+TEL!S19+WWP!S19+OIS!S19</f>
        <v>189.53963886500426</v>
      </c>
      <c r="T38" s="204">
        <f>ISI!T34+NFM!T50+CHI!T39+NMM!T38+PPA!T39+FBT!T19+TRE!T19+MAE!T19+TEL!T19+WWP!T19+OIS!T19</f>
        <v>166.25313843508164</v>
      </c>
      <c r="U38" s="204">
        <f>ISI!U34+NFM!U50+CHI!U39+NMM!U38+PPA!U39+FBT!U19+TRE!U19+MAE!U19+TEL!U19+WWP!U19+OIS!U19</f>
        <v>185.9047291487532</v>
      </c>
      <c r="V38" s="204">
        <f>ISI!V34+NFM!V50+CHI!V39+NMM!V38+PPA!V39+FBT!V19+TRE!V19+MAE!V19+TEL!V19+WWP!V19+OIS!V19</f>
        <v>189.36500429922626</v>
      </c>
      <c r="W38" s="204">
        <f>ISI!W34+NFM!W50+CHI!W39+NMM!W38+PPA!W39+FBT!W19+TRE!W19+MAE!W19+TEL!W19+WWP!W19+OIS!W19</f>
        <v>165.23817712811689</v>
      </c>
      <c r="X38" s="204">
        <f>ISI!X34+NFM!X50+CHI!X39+NMM!X38+PPA!X39+FBT!X19+TRE!X19+MAE!X19+TEL!X19+WWP!X19+OIS!X19</f>
        <v>174.21229578675843</v>
      </c>
      <c r="Y38" s="204">
        <f>ISI!Y34+NFM!Y50+CHI!Y39+NMM!Y38+PPA!Y39+FBT!Y19+TRE!Y19+MAE!Y19+TEL!Y19+WWP!Y19+OIS!Y19</f>
        <v>92.281857265692167</v>
      </c>
    </row>
    <row r="39" spans="1:25" ht="12" customHeight="1" x14ac:dyDescent="0.25">
      <c r="A39" s="19" t="s">
        <v>72</v>
      </c>
      <c r="B39" s="205">
        <f t="shared" ref="B39:Y39" si="2">B40+B41</f>
        <v>777.92141014617368</v>
      </c>
      <c r="C39" s="205">
        <f t="shared" si="2"/>
        <v>837.27652622527921</v>
      </c>
      <c r="D39" s="205">
        <f t="shared" si="2"/>
        <v>746.93585554600156</v>
      </c>
      <c r="E39" s="205">
        <f t="shared" si="2"/>
        <v>748.14746345657795</v>
      </c>
      <c r="F39" s="205">
        <f t="shared" si="2"/>
        <v>714.12123817712813</v>
      </c>
      <c r="G39" s="205">
        <f t="shared" si="2"/>
        <v>714.47454858125536</v>
      </c>
      <c r="H39" s="205">
        <f t="shared" si="2"/>
        <v>714.63310404127253</v>
      </c>
      <c r="I39" s="205">
        <f t="shared" si="2"/>
        <v>716.1435941530525</v>
      </c>
      <c r="J39" s="205">
        <f t="shared" si="2"/>
        <v>722.92261392949274</v>
      </c>
      <c r="K39" s="205">
        <f t="shared" si="2"/>
        <v>661.72063628546857</v>
      </c>
      <c r="L39" s="205">
        <f t="shared" si="2"/>
        <v>713.13981083404985</v>
      </c>
      <c r="M39" s="205">
        <f t="shared" si="2"/>
        <v>713.63800515907133</v>
      </c>
      <c r="N39" s="205">
        <f t="shared" si="2"/>
        <v>683.3280309544283</v>
      </c>
      <c r="O39" s="205">
        <f t="shared" si="2"/>
        <v>676.32536543422202</v>
      </c>
      <c r="P39" s="205">
        <f t="shared" si="2"/>
        <v>681.01900851175412</v>
      </c>
      <c r="Q39" s="205">
        <f t="shared" si="2"/>
        <v>651.1704860264648</v>
      </c>
      <c r="R39" s="205">
        <f t="shared" si="2"/>
        <v>623.10358146705642</v>
      </c>
      <c r="S39" s="205">
        <f t="shared" si="2"/>
        <v>652.48897567491429</v>
      </c>
      <c r="T39" s="205">
        <f t="shared" si="2"/>
        <v>665.05289511614228</v>
      </c>
      <c r="U39" s="205">
        <f t="shared" si="2"/>
        <v>608.20128564954007</v>
      </c>
      <c r="V39" s="205">
        <f t="shared" si="2"/>
        <v>552.04300412788189</v>
      </c>
      <c r="W39" s="205">
        <f t="shared" si="2"/>
        <v>568.96617852040902</v>
      </c>
      <c r="X39" s="205">
        <f t="shared" si="2"/>
        <v>398.79984434492553</v>
      </c>
      <c r="Y39" s="205">
        <f t="shared" si="2"/>
        <v>390.9571943074838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777.92141014617368</v>
      </c>
      <c r="C40" s="204">
        <f>ISI!C36+NFM!C52+CHI!C41+NMM!C40+PPA!C41+FBT!C21+TRE!C21+MAE!C21+TEL!C21+WWP!C21+OIS!C21</f>
        <v>837.27652622527921</v>
      </c>
      <c r="D40" s="204">
        <f>ISI!D36+NFM!D52+CHI!D41+NMM!D40+PPA!D41+FBT!D21+TRE!D21+MAE!D21+TEL!D21+WWP!D21+OIS!D21</f>
        <v>746.93585554600156</v>
      </c>
      <c r="E40" s="204">
        <f>ISI!E36+NFM!E52+CHI!E41+NMM!E40+PPA!E41+FBT!E21+TRE!E21+MAE!E21+TEL!E21+WWP!E21+OIS!E21</f>
        <v>748.14746345657795</v>
      </c>
      <c r="F40" s="204">
        <f>ISI!F36+NFM!F52+CHI!F41+NMM!F40+PPA!F41+FBT!F21+TRE!F21+MAE!F21+TEL!F21+WWP!F21+OIS!F21</f>
        <v>714.12123817712813</v>
      </c>
      <c r="G40" s="204">
        <f>ISI!G36+NFM!G52+CHI!G41+NMM!G40+PPA!G41+FBT!G21+TRE!G21+MAE!G21+TEL!G21+WWP!G21+OIS!G21</f>
        <v>714.47454858125536</v>
      </c>
      <c r="H40" s="204">
        <f>ISI!H36+NFM!H52+CHI!H41+NMM!H40+PPA!H41+FBT!H21+TRE!H21+MAE!H21+TEL!H21+WWP!H21+OIS!H21</f>
        <v>714.63310404127253</v>
      </c>
      <c r="I40" s="204">
        <f>ISI!I36+NFM!I52+CHI!I41+NMM!I40+PPA!I41+FBT!I21+TRE!I21+MAE!I21+TEL!I21+WWP!I21+OIS!I21</f>
        <v>716.1435941530525</v>
      </c>
      <c r="J40" s="204">
        <f>ISI!J36+NFM!J52+CHI!J41+NMM!J40+PPA!J41+FBT!J21+TRE!J21+MAE!J21+TEL!J21+WWP!J21+OIS!J21</f>
        <v>722.92261392949274</v>
      </c>
      <c r="K40" s="204">
        <f>ISI!K36+NFM!K52+CHI!K41+NMM!K40+PPA!K41+FBT!K21+TRE!K21+MAE!K21+TEL!K21+WWP!K21+OIS!K21</f>
        <v>661.72063628546857</v>
      </c>
      <c r="L40" s="204">
        <f>ISI!L36+NFM!L52+CHI!L41+NMM!L40+PPA!L41+FBT!L21+TRE!L21+MAE!L21+TEL!L21+WWP!L21+OIS!L21</f>
        <v>713.13981083404985</v>
      </c>
      <c r="M40" s="204">
        <f>ISI!M36+NFM!M52+CHI!M41+NMM!M40+PPA!M41+FBT!M21+TRE!M21+MAE!M21+TEL!M21+WWP!M21+OIS!M21</f>
        <v>713.63800515907133</v>
      </c>
      <c r="N40" s="204">
        <f>ISI!N36+NFM!N52+CHI!N41+NMM!N40+PPA!N41+FBT!N21+TRE!N21+MAE!N21+TEL!N21+WWP!N21+OIS!N21</f>
        <v>683.3280309544283</v>
      </c>
      <c r="O40" s="204">
        <f>ISI!O36+NFM!O52+CHI!O41+NMM!O40+PPA!O41+FBT!O21+TRE!O21+MAE!O21+TEL!O21+WWP!O21+OIS!O21</f>
        <v>676.32536543422202</v>
      </c>
      <c r="P40" s="204">
        <f>ISI!P36+NFM!P52+CHI!P41+NMM!P40+PPA!P41+FBT!P21+TRE!P21+MAE!P21+TEL!P21+WWP!P21+OIS!P21</f>
        <v>681.01900851175412</v>
      </c>
      <c r="Q40" s="204">
        <f>ISI!Q36+NFM!Q52+CHI!Q41+NMM!Q40+PPA!Q41+FBT!Q21+TRE!Q21+MAE!Q21+TEL!Q21+WWP!Q21+OIS!Q21</f>
        <v>651.1704860264648</v>
      </c>
      <c r="R40" s="204">
        <f>ISI!R36+NFM!R52+CHI!R41+NMM!R40+PPA!R41+FBT!R21+TRE!R21+MAE!R21+TEL!R21+WWP!R21+OIS!R21</f>
        <v>623.10358146705642</v>
      </c>
      <c r="S40" s="204">
        <f>ISI!S36+NFM!S52+CHI!S41+NMM!S40+PPA!S41+FBT!S21+TRE!S21+MAE!S21+TEL!S21+WWP!S21+OIS!S21</f>
        <v>652.48897567491429</v>
      </c>
      <c r="T40" s="204">
        <f>ISI!T36+NFM!T52+CHI!T41+NMM!T40+PPA!T41+FBT!T21+TRE!T21+MAE!T21+TEL!T21+WWP!T21+OIS!T21</f>
        <v>665.05289511614228</v>
      </c>
      <c r="U40" s="204">
        <f>ISI!U36+NFM!U52+CHI!U41+NMM!U40+PPA!U41+FBT!U21+TRE!U21+MAE!U21+TEL!U21+WWP!U21+OIS!U21</f>
        <v>608.20128564954007</v>
      </c>
      <c r="V40" s="204">
        <f>ISI!V36+NFM!V52+CHI!V41+NMM!V40+PPA!V41+FBT!V21+TRE!V21+MAE!V21+TEL!V21+WWP!V21+OIS!V21</f>
        <v>552.04300412788189</v>
      </c>
      <c r="W40" s="204">
        <f>ISI!W36+NFM!W52+CHI!W41+NMM!W40+PPA!W41+FBT!W21+TRE!W21+MAE!W21+TEL!W21+WWP!W21+OIS!W21</f>
        <v>568.96617852040902</v>
      </c>
      <c r="X40" s="204">
        <f>ISI!X36+NFM!X52+CHI!X41+NMM!X40+PPA!X41+FBT!X21+TRE!X21+MAE!X21+TEL!X21+WWP!X21+OIS!X21</f>
        <v>398.79984434492553</v>
      </c>
      <c r="Y40" s="204">
        <f>ISI!Y36+NFM!Y52+CHI!Y41+NMM!Y40+PPA!Y41+FBT!Y21+TRE!Y21+MAE!Y21+TEL!Y21+WWP!Y21+OIS!Y21</f>
        <v>390.9571943074838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131.84299226139294</v>
      </c>
      <c r="C42" s="205">
        <f t="shared" si="3"/>
        <v>147.79793637145312</v>
      </c>
      <c r="D42" s="205">
        <f t="shared" si="3"/>
        <v>115.67334479793635</v>
      </c>
      <c r="E42" s="205">
        <f t="shared" si="3"/>
        <v>133.873086844368</v>
      </c>
      <c r="F42" s="205">
        <f t="shared" si="3"/>
        <v>139.15167669819431</v>
      </c>
      <c r="G42" s="205">
        <f t="shared" si="3"/>
        <v>145.48116938950986</v>
      </c>
      <c r="H42" s="205">
        <f t="shared" si="3"/>
        <v>152.98091143594155</v>
      </c>
      <c r="I42" s="205">
        <f t="shared" si="3"/>
        <v>175.95769561478932</v>
      </c>
      <c r="J42" s="205">
        <f t="shared" si="3"/>
        <v>231.53723129836624</v>
      </c>
      <c r="K42" s="205">
        <f t="shared" si="3"/>
        <v>228.36053310404122</v>
      </c>
      <c r="L42" s="205">
        <f t="shared" si="3"/>
        <v>235.84411006018917</v>
      </c>
      <c r="M42" s="205">
        <f t="shared" si="3"/>
        <v>243.25924333619946</v>
      </c>
      <c r="N42" s="205">
        <f t="shared" si="3"/>
        <v>197.67128116938952</v>
      </c>
      <c r="O42" s="205">
        <f t="shared" si="3"/>
        <v>180.86448839208941</v>
      </c>
      <c r="P42" s="205">
        <f t="shared" si="3"/>
        <v>174.38468882272551</v>
      </c>
      <c r="Q42" s="205">
        <f t="shared" si="3"/>
        <v>193.74266960552143</v>
      </c>
      <c r="R42" s="205">
        <f t="shared" si="3"/>
        <v>210.29426891987367</v>
      </c>
      <c r="S42" s="205">
        <f t="shared" si="3"/>
        <v>258.42349208088962</v>
      </c>
      <c r="T42" s="205">
        <f t="shared" si="3"/>
        <v>298.02913411859561</v>
      </c>
      <c r="U42" s="205">
        <f t="shared" si="3"/>
        <v>329.86363266516315</v>
      </c>
      <c r="V42" s="205">
        <f t="shared" si="3"/>
        <v>372.3554481507079</v>
      </c>
      <c r="W42" s="205">
        <f t="shared" si="3"/>
        <v>404.66030471260899</v>
      </c>
      <c r="X42" s="205">
        <f t="shared" si="3"/>
        <v>444.93093811423188</v>
      </c>
      <c r="Y42" s="205">
        <f t="shared" si="3"/>
        <v>479.30548840962695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110.0602751504729</v>
      </c>
      <c r="C43" s="204">
        <f>ISI!C39+NFM!C55+CHI!C44+NMM!C43+PPA!C44+FBT!C24+TRE!C24+MAE!C24+TEL!C24+WWP!C24+OIS!C24</f>
        <v>125.39423903697333</v>
      </c>
      <c r="D43" s="204">
        <f>ISI!D39+NFM!D55+CHI!D44+NMM!D43+PPA!D44+FBT!D24+TRE!D24+MAE!D24+TEL!D24+WWP!D24+OIS!D24</f>
        <v>92.218658641444534</v>
      </c>
      <c r="E43" s="204">
        <f>ISI!E39+NFM!E55+CHI!E44+NMM!E43+PPA!E44+FBT!E24+TRE!E24+MAE!E24+TEL!E24+WWP!E24+OIS!E24</f>
        <v>108.67489251934651</v>
      </c>
      <c r="F43" s="204">
        <f>ISI!F39+NFM!F55+CHI!F44+NMM!F43+PPA!F44+FBT!F24+TRE!F24+MAE!F24+TEL!F24+WWP!F24+OIS!F24</f>
        <v>113.23697334479792</v>
      </c>
      <c r="G43" s="204">
        <f>ISI!G39+NFM!G55+CHI!G44+NMM!G43+PPA!G44+FBT!G24+TRE!G24+MAE!G24+TEL!G24+WWP!G24+OIS!G24</f>
        <v>117.44067067927772</v>
      </c>
      <c r="H43" s="204">
        <f>ISI!H39+NFM!H55+CHI!H44+NMM!H43+PPA!H44+FBT!H24+TRE!H24+MAE!H24+TEL!H24+WWP!H24+OIS!H24</f>
        <v>122.31306964746346</v>
      </c>
      <c r="I43" s="204">
        <f>ISI!I39+NFM!I55+CHI!I44+NMM!I43+PPA!I44+FBT!I24+TRE!I24+MAE!I24+TEL!I24+WWP!I24+OIS!I24</f>
        <v>144.02398968185724</v>
      </c>
      <c r="J43" s="204">
        <f>ISI!J39+NFM!J55+CHI!J44+NMM!J43+PPA!J44+FBT!J24+TRE!J24+MAE!J24+TEL!J24+WWP!J24+OIS!J24</f>
        <v>197.9077386070507</v>
      </c>
      <c r="K43" s="204">
        <f>ISI!K39+NFM!K55+CHI!K44+NMM!K43+PPA!K44+FBT!K24+TRE!K24+MAE!K24+TEL!K24+WWP!K24+OIS!K24</f>
        <v>191.74548581255371</v>
      </c>
      <c r="L43" s="204">
        <f>ISI!L39+NFM!L55+CHI!L44+NMM!L43+PPA!L44+FBT!L24+TRE!L24+MAE!L24+TEL!L24+WWP!L24+OIS!L24</f>
        <v>197.25554600171969</v>
      </c>
      <c r="M43" s="204">
        <f>ISI!M39+NFM!M55+CHI!M44+NMM!M43+PPA!M44+FBT!M24+TRE!M24+MAE!M24+TEL!M24+WWP!M24+OIS!M24</f>
        <v>202.54153052450556</v>
      </c>
      <c r="N43" s="204">
        <f>ISI!N39+NFM!N55+CHI!N44+NMM!N43+PPA!N44+FBT!N24+TRE!N24+MAE!N24+TEL!N24+WWP!N24+OIS!N24</f>
        <v>155.31917454858126</v>
      </c>
      <c r="O43" s="204">
        <f>ISI!O39+NFM!O55+CHI!O44+NMM!O43+PPA!O44+FBT!O24+TRE!O24+MAE!O24+TEL!O24+WWP!O24+OIS!O24</f>
        <v>134.93121238177127</v>
      </c>
      <c r="P43" s="204">
        <f>ISI!P39+NFM!P55+CHI!P44+NMM!P43+PPA!P44+FBT!P24+TRE!P24+MAE!P24+TEL!P24+WWP!P24+OIS!P24</f>
        <v>124.35760963026654</v>
      </c>
      <c r="Q43" s="204">
        <f>ISI!Q39+NFM!Q55+CHI!Q44+NMM!Q43+PPA!Q44+FBT!Q24+TRE!Q24+MAE!Q24+TEL!Q24+WWP!Q24+OIS!Q24</f>
        <v>137.06070507308684</v>
      </c>
      <c r="R43" s="204">
        <f>ISI!R39+NFM!R55+CHI!R44+NMM!R43+PPA!R44+FBT!R24+TRE!R24+MAE!R24+TEL!R24+WWP!R24+OIS!R24</f>
        <v>129.67437661220978</v>
      </c>
      <c r="S43" s="204">
        <f>ISI!S39+NFM!S55+CHI!S44+NMM!S43+PPA!S44+FBT!S24+TRE!S24+MAE!S24+TEL!S24+WWP!S24+OIS!S24</f>
        <v>172.1566638005159</v>
      </c>
      <c r="T43" s="204">
        <f>ISI!T39+NFM!T55+CHI!T44+NMM!T43+PPA!T44+FBT!T24+TRE!T24+MAE!T24+TEL!T24+WWP!T24+OIS!T24</f>
        <v>187.18478073946687</v>
      </c>
      <c r="U43" s="204">
        <f>ISI!U39+NFM!U55+CHI!U44+NMM!U43+PPA!U44+FBT!U24+TRE!U24+MAE!U24+TEL!U24+WWP!U24+OIS!U24</f>
        <v>185.56723989681853</v>
      </c>
      <c r="V43" s="204">
        <f>ISI!V39+NFM!V55+CHI!V44+NMM!V43+PPA!V44+FBT!V24+TRE!V24+MAE!V24+TEL!V24+WWP!V24+OIS!V24</f>
        <v>182.20120378331893</v>
      </c>
      <c r="W43" s="204">
        <f>ISI!W39+NFM!W55+CHI!W44+NMM!W43+PPA!W44+FBT!W24+TRE!W24+MAE!W24+TEL!W24+WWP!W24+OIS!W24</f>
        <v>169.84935511607907</v>
      </c>
      <c r="X43" s="204">
        <f>ISI!X39+NFM!X55+CHI!X44+NMM!X43+PPA!X44+FBT!X24+TRE!X24+MAE!X24+TEL!X24+WWP!X24+OIS!X24</f>
        <v>162.64015477214099</v>
      </c>
      <c r="Y43" s="204">
        <f>ISI!Y39+NFM!Y55+CHI!Y44+NMM!Y43+PPA!Y44+FBT!Y24+TRE!Y24+MAE!Y24+TEL!Y24+WWP!Y24+OIS!Y24</f>
        <v>156.28693035253653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0.28658641444539978</v>
      </c>
      <c r="C44" s="204">
        <f>ISI!C40+NFM!C56+CHI!C45+NMM!C44+PPA!C45+FBT!C25+TRE!C25+MAE!C25+TEL!C25+WWP!C25+OIS!C25</f>
        <v>0.31049011177987962</v>
      </c>
      <c r="D44" s="204">
        <f>ISI!D40+NFM!D56+CHI!D45+NMM!D44+PPA!D45+FBT!D25+TRE!D25+MAE!D25+TEL!D25+WWP!D25+OIS!D25</f>
        <v>0.90765262252794487</v>
      </c>
      <c r="E44" s="204">
        <f>ISI!E40+NFM!E56+CHI!E45+NMM!E44+PPA!E45+FBT!E25+TRE!E25+MAE!E25+TEL!E25+WWP!E25+OIS!E25</f>
        <v>2.5556319862424761</v>
      </c>
      <c r="F44" s="204">
        <f>ISI!F40+NFM!F56+CHI!F45+NMM!F44+PPA!F45+FBT!F25+TRE!F25+MAE!F25+TEL!F25+WWP!F25+OIS!F25</f>
        <v>3.176612209802236</v>
      </c>
      <c r="G44" s="204">
        <f>ISI!G40+NFM!G56+CHI!G45+NMM!G44+PPA!G45+FBT!G25+TRE!G25+MAE!G25+TEL!G25+WWP!G25+OIS!G25</f>
        <v>3.5827171109200342</v>
      </c>
      <c r="H44" s="204">
        <f>ISI!H40+NFM!H56+CHI!H45+NMM!H44+PPA!H45+FBT!H25+TRE!H25+MAE!H25+TEL!H25+WWP!H25+OIS!H25</f>
        <v>3.272226999140154</v>
      </c>
      <c r="I44" s="204">
        <f>ISI!I40+NFM!I56+CHI!I45+NMM!I44+PPA!I45+FBT!I25+TRE!I25+MAE!I25+TEL!I25+WWP!I25+OIS!I25</f>
        <v>3.463284608770421</v>
      </c>
      <c r="J44" s="204">
        <f>ISI!J40+NFM!J56+CHI!J45+NMM!J44+PPA!J45+FBT!J25+TRE!J25+MAE!J25+TEL!J25+WWP!J25+OIS!J25</f>
        <v>2.9616509028374889</v>
      </c>
      <c r="K44" s="204">
        <f>ISI!K40+NFM!K56+CHI!K45+NMM!K44+PPA!K45+FBT!K25+TRE!K25+MAE!K25+TEL!K25+WWP!K25+OIS!K25</f>
        <v>4.2036973344797932</v>
      </c>
      <c r="L44" s="204">
        <f>ISI!L40+NFM!L56+CHI!L45+NMM!L44+PPA!L45+FBT!L25+TRE!L25+MAE!L25+TEL!L25+WWP!L25+OIS!L25</f>
        <v>3.8848667239896808</v>
      </c>
      <c r="M44" s="204">
        <f>ISI!M40+NFM!M56+CHI!M45+NMM!M44+PPA!M45+FBT!M25+TRE!M25+MAE!M25+TEL!M25+WWP!M25+OIS!M25</f>
        <v>4.1193465176268269</v>
      </c>
      <c r="N44" s="204">
        <f>ISI!N40+NFM!N56+CHI!N45+NMM!N44+PPA!N45+FBT!N25+TRE!N25+MAE!N25+TEL!N25+WWP!N25+OIS!N25</f>
        <v>3.8354256233877901</v>
      </c>
      <c r="O44" s="204">
        <f>ISI!O40+NFM!O56+CHI!O45+NMM!O44+PPA!O45+FBT!O25+TRE!O25+MAE!O25+TEL!O25+WWP!O25+OIS!O25</f>
        <v>5.4245915735167669</v>
      </c>
      <c r="P44" s="204">
        <f>ISI!P40+NFM!P56+CHI!P45+NMM!P44+PPA!P45+FBT!P25+TRE!P25+MAE!P25+TEL!P25+WWP!P25+OIS!P25</f>
        <v>8.1711892526481478</v>
      </c>
      <c r="Q44" s="204">
        <f>ISI!Q40+NFM!Q56+CHI!Q45+NMM!Q44+PPA!Q45+FBT!Q25+TRE!Q25+MAE!Q25+TEL!Q25+WWP!Q25+OIS!Q25</f>
        <v>12.662961952898916</v>
      </c>
      <c r="R44" s="204">
        <f>ISI!R40+NFM!R56+CHI!R45+NMM!R44+PPA!R45+FBT!R25+TRE!R25+MAE!R25+TEL!R25+WWP!R25+OIS!R25</f>
        <v>34.10854235065618</v>
      </c>
      <c r="S44" s="204">
        <f>ISI!S40+NFM!S56+CHI!S45+NMM!S44+PPA!S45+FBT!S25+TRE!S25+MAE!S25+TEL!S25+WWP!S25+OIS!S25</f>
        <v>38.851265081749482</v>
      </c>
      <c r="T44" s="204">
        <f>ISI!T40+NFM!T56+CHI!T45+NMM!T44+PPA!T45+FBT!T25+TRE!T25+MAE!T25+TEL!T25+WWP!T25+OIS!T25</f>
        <v>59.779349079902566</v>
      </c>
      <c r="U44" s="204">
        <f>ISI!U40+NFM!U56+CHI!U45+NMM!U44+PPA!U45+FBT!U25+TRE!U25+MAE!U25+TEL!U25+WWP!U25+OIS!U25</f>
        <v>89.337407385713519</v>
      </c>
      <c r="V44" s="204">
        <f>ISI!V40+NFM!V56+CHI!V45+NMM!V44+PPA!V45+FBT!V25+TRE!V25+MAE!V25+TEL!V25+WWP!V25+OIS!V25</f>
        <v>128.30463129774154</v>
      </c>
      <c r="W44" s="204">
        <f>ISI!W40+NFM!W56+CHI!W45+NMM!W44+PPA!W45+FBT!W25+TRE!W25+MAE!W25+TEL!W25+WWP!W25+OIS!W25</f>
        <v>167.00407083470705</v>
      </c>
      <c r="X44" s="204">
        <f>ISI!X40+NFM!X56+CHI!X45+NMM!X44+PPA!X45+FBT!X25+TRE!X25+MAE!X25+TEL!X25+WWP!X25+OIS!X25</f>
        <v>207.35260621397393</v>
      </c>
      <c r="Y44" s="204">
        <f>ISI!Y40+NFM!Y56+CHI!Y45+NMM!Y44+PPA!Y45+FBT!Y25+TRE!Y25+MAE!Y25+TEL!Y25+WWP!Y25+OIS!Y25</f>
        <v>240.10695014651432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21.49613069647463</v>
      </c>
      <c r="C48" s="204">
        <f>ISI!C44+NFM!C60+CHI!C49+NMM!C48+PPA!C49+FBT!C29+TRE!C29+MAE!C29+TEL!C29+WWP!C29+OIS!C29</f>
        <v>22.093207222699913</v>
      </c>
      <c r="D48" s="204">
        <f>ISI!D44+NFM!D60+CHI!D49+NMM!D48+PPA!D49+FBT!D29+TRE!D29+MAE!D29+TEL!D29+WWP!D29+OIS!D29</f>
        <v>22.547033533963877</v>
      </c>
      <c r="E48" s="204">
        <f>ISI!E44+NFM!E60+CHI!E49+NMM!E48+PPA!E49+FBT!E29+TRE!E29+MAE!E29+TEL!E29+WWP!E29+OIS!E29</f>
        <v>22.642562338779022</v>
      </c>
      <c r="F48" s="204">
        <f>ISI!F44+NFM!F60+CHI!F49+NMM!F48+PPA!F49+FBT!F29+TRE!F29+MAE!F29+TEL!F29+WWP!F29+OIS!F29</f>
        <v>22.738091143594151</v>
      </c>
      <c r="G48" s="204">
        <f>ISI!G44+NFM!G60+CHI!G49+NMM!G48+PPA!G49+FBT!G29+TRE!G29+MAE!G29+TEL!G29+WWP!G29+OIS!G29</f>
        <v>24.457781599312121</v>
      </c>
      <c r="H48" s="204">
        <f>ISI!H44+NFM!H60+CHI!H49+NMM!H48+PPA!H49+FBT!H29+TRE!H29+MAE!H29+TEL!H29+WWP!H29+OIS!H29</f>
        <v>27.395614789337923</v>
      </c>
      <c r="I48" s="204">
        <f>ISI!I44+NFM!I60+CHI!I49+NMM!I48+PPA!I49+FBT!I29+TRE!I29+MAE!I29+TEL!I29+WWP!I29+OIS!I29</f>
        <v>28.470421324161659</v>
      </c>
      <c r="J48" s="204">
        <f>ISI!J44+NFM!J60+CHI!J49+NMM!J48+PPA!J49+FBT!J29+TRE!J29+MAE!J29+TEL!J29+WWP!J29+OIS!J29</f>
        <v>30.667841788478068</v>
      </c>
      <c r="K48" s="204">
        <f>ISI!K44+NFM!K60+CHI!K49+NMM!K48+PPA!K49+FBT!K29+TRE!K29+MAE!K29+TEL!K29+WWP!K29+OIS!K29</f>
        <v>32.411349957007737</v>
      </c>
      <c r="L48" s="204">
        <f>ISI!L44+NFM!L60+CHI!L49+NMM!L48+PPA!L49+FBT!L29+TRE!L29+MAE!L29+TEL!L29+WWP!L29+OIS!L29</f>
        <v>34.703697334479791</v>
      </c>
      <c r="M48" s="204">
        <f>ISI!M44+NFM!M60+CHI!M49+NMM!M48+PPA!M49+FBT!M29+TRE!M29+MAE!M29+TEL!M29+WWP!M29+OIS!M29</f>
        <v>36.598366294067063</v>
      </c>
      <c r="N48" s="204">
        <f>ISI!N44+NFM!N60+CHI!N49+NMM!N48+PPA!N49+FBT!N29+TRE!N29+MAE!N29+TEL!N29+WWP!N29+OIS!N29</f>
        <v>38.516680997420472</v>
      </c>
      <c r="O48" s="204">
        <f>ISI!O44+NFM!O60+CHI!O49+NMM!O48+PPA!O49+FBT!O29+TRE!O29+MAE!O29+TEL!O29+WWP!O29+OIS!O29</f>
        <v>40.508684436801374</v>
      </c>
      <c r="P48" s="204">
        <f>ISI!P44+NFM!P60+CHI!P49+NMM!P48+PPA!P49+FBT!P29+TRE!P29+MAE!P29+TEL!P29+WWP!P29+OIS!P29</f>
        <v>41.85588993981083</v>
      </c>
      <c r="Q48" s="204">
        <f>ISI!Q44+NFM!Q60+CHI!Q49+NMM!Q48+PPA!Q49+FBT!Q29+TRE!Q29+MAE!Q29+TEL!Q29+WWP!Q29+OIS!Q29</f>
        <v>44.019002579535687</v>
      </c>
      <c r="R48" s="204">
        <f>ISI!R44+NFM!R60+CHI!R49+NMM!R48+PPA!R49+FBT!R29+TRE!R29+MAE!R29+TEL!R29+WWP!R29+OIS!R29</f>
        <v>46.511349957007738</v>
      </c>
      <c r="S48" s="204">
        <f>ISI!S44+NFM!S60+CHI!S49+NMM!S48+PPA!S49+FBT!S29+TRE!S29+MAE!S29+TEL!S29+WWP!S29+OIS!S29</f>
        <v>47.415563198624234</v>
      </c>
      <c r="T48" s="204">
        <f>ISI!T44+NFM!T60+CHI!T49+NMM!T48+PPA!T49+FBT!T29+TRE!T29+MAE!T29+TEL!T29+WWP!T29+OIS!T29</f>
        <v>51.065004299226132</v>
      </c>
      <c r="U48" s="204">
        <f>ISI!U44+NFM!U60+CHI!U49+NMM!U48+PPA!U49+FBT!U29+TRE!U29+MAE!U29+TEL!U29+WWP!U29+OIS!U29</f>
        <v>54.958985382631113</v>
      </c>
      <c r="V48" s="204">
        <f>ISI!V44+NFM!V60+CHI!V49+NMM!V48+PPA!V49+FBT!V29+TRE!V29+MAE!V29+TEL!V29+WWP!V29+OIS!V29</f>
        <v>61.849613069647454</v>
      </c>
      <c r="W48" s="204">
        <f>ISI!W44+NFM!W60+CHI!W49+NMM!W48+PPA!W49+FBT!W29+TRE!W29+MAE!W29+TEL!W29+WWP!W29+OIS!W29</f>
        <v>67.806878761822887</v>
      </c>
      <c r="X48" s="204">
        <f>ISI!X44+NFM!X60+CHI!X49+NMM!X48+PPA!X49+FBT!X29+TRE!X29+MAE!X29+TEL!X29+WWP!X29+OIS!X29</f>
        <v>74.938177128116934</v>
      </c>
      <c r="Y48" s="204">
        <f>ISI!Y44+NFM!Y60+CHI!Y49+NMM!Y48+PPA!Y49+FBT!Y29+TRE!Y29+MAE!Y29+TEL!Y29+WWP!Y29+OIS!Y29</f>
        <v>82.911607910576095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159.40576096302664</v>
      </c>
      <c r="C49" s="206">
        <f>ISI!C45+NFM!C61+CHI!C50+NMM!C49+PPA!C50+FBT!C30+TRE!C30+MAE!C30+TEL!C30+WWP!C30+OIS!C30</f>
        <v>162.67790197764401</v>
      </c>
      <c r="D49" s="206">
        <f>ISI!D45+NFM!D61+CHI!D50+NMM!D49+PPA!D50+FBT!D30+TRE!D30+MAE!D30+TEL!D30+WWP!D30+OIS!D30</f>
        <v>166.26053310404126</v>
      </c>
      <c r="E49" s="206">
        <f>ISI!E45+NFM!E61+CHI!E50+NMM!E49+PPA!E50+FBT!E30+TRE!E30+MAE!E30+TEL!E30+WWP!E30+OIS!E30</f>
        <v>171.06139294926911</v>
      </c>
      <c r="F49" s="206">
        <f>ISI!F45+NFM!F61+CHI!F50+NMM!F49+PPA!F50+FBT!F30+TRE!F30+MAE!F30+TEL!F30+WWP!F30+OIS!F30</f>
        <v>162.5105760963026</v>
      </c>
      <c r="G49" s="206">
        <f>ISI!G45+NFM!G61+CHI!G50+NMM!G49+PPA!G50+FBT!G30+TRE!G30+MAE!G30+TEL!G30+WWP!G30+OIS!G30</f>
        <v>152.19251934651763</v>
      </c>
      <c r="H49" s="206">
        <f>ISI!H45+NFM!H61+CHI!H50+NMM!H49+PPA!H50+FBT!H30+TRE!H30+MAE!H30+TEL!H30+WWP!H30+OIS!H30</f>
        <v>145.79140154772139</v>
      </c>
      <c r="I49" s="206">
        <f>ISI!I45+NFM!I61+CHI!I50+NMM!I49+PPA!I50+FBT!I30+TRE!I30+MAE!I30+TEL!I30+WWP!I30+OIS!I30</f>
        <v>126.75554600171967</v>
      </c>
      <c r="J49" s="206">
        <f>ISI!J45+NFM!J61+CHI!J50+NMM!J49+PPA!J50+FBT!J30+TRE!J30+MAE!J30+TEL!J30+WWP!J30+OIS!J30</f>
        <v>120.25889939810834</v>
      </c>
      <c r="K49" s="206">
        <f>ISI!K45+NFM!K61+CHI!K50+NMM!K49+PPA!K50+FBT!K30+TRE!K30+MAE!K30+TEL!K30+WWP!K30+OIS!K30</f>
        <v>112.95012897678419</v>
      </c>
      <c r="L49" s="206">
        <f>ISI!L45+NFM!L61+CHI!L50+NMM!L49+PPA!L50+FBT!L30+TRE!L30+MAE!L30+TEL!L30+WWP!L30+OIS!L30</f>
        <v>112.01865864144453</v>
      </c>
      <c r="M49" s="206">
        <f>ISI!M45+NFM!M61+CHI!M50+NMM!M49+PPA!M50+FBT!M30+TRE!M30+MAE!M30+TEL!M30+WWP!M30+OIS!M30</f>
        <v>107.28968185726568</v>
      </c>
      <c r="N49" s="206">
        <f>ISI!N45+NFM!N61+CHI!N50+NMM!N49+PPA!N50+FBT!N30+TRE!N30+MAE!N30+TEL!N30+WWP!N30+OIS!N30</f>
        <v>119.39914015477214</v>
      </c>
      <c r="O49" s="206">
        <f>ISI!O45+NFM!O61+CHI!O50+NMM!O49+PPA!O50+FBT!O30+TRE!O30+MAE!O30+TEL!O30+WWP!O30+OIS!O30</f>
        <v>99.789767841788461</v>
      </c>
      <c r="P49" s="206">
        <f>ISI!P45+NFM!P61+CHI!P50+NMM!P49+PPA!P50+FBT!P30+TRE!P30+MAE!P30+TEL!P30+WWP!P30+OIS!P30</f>
        <v>66.184178847807388</v>
      </c>
      <c r="Q49" s="206">
        <f>ISI!Q45+NFM!Q61+CHI!Q50+NMM!Q49+PPA!Q50+FBT!Q30+TRE!Q30+MAE!Q30+TEL!Q30+WWP!Q30+OIS!Q30</f>
        <v>55.037489251934645</v>
      </c>
      <c r="R49" s="206">
        <f>ISI!R45+NFM!R61+CHI!R50+NMM!R49+PPA!R50+FBT!R30+TRE!R30+MAE!R30+TEL!R30+WWP!R30+OIS!R30</f>
        <v>78.053396388650015</v>
      </c>
      <c r="S49" s="206">
        <f>ISI!S45+NFM!S61+CHI!S50+NMM!S49+PPA!S50+FBT!S30+TRE!S30+MAE!S30+TEL!S30+WWP!S30+OIS!S30</f>
        <v>77.469131556319866</v>
      </c>
      <c r="T49" s="206">
        <f>ISI!T45+NFM!T61+CHI!T50+NMM!T49+PPA!T50+FBT!T30+TRE!T30+MAE!T30+TEL!T30+WWP!T30+OIS!T30</f>
        <v>80.903353396388667</v>
      </c>
      <c r="U49" s="206">
        <f>ISI!U45+NFM!U61+CHI!U50+NMM!U49+PPA!U50+FBT!U30+TRE!U30+MAE!U30+TEL!U30+WWP!U30+OIS!U30</f>
        <v>75.52424763542561</v>
      </c>
      <c r="V49" s="206">
        <f>ISI!V45+NFM!V61+CHI!V50+NMM!V49+PPA!V50+FBT!V30+TRE!V30+MAE!V30+TEL!V30+WWP!V30+OIS!V30</f>
        <v>83.987274290627667</v>
      </c>
      <c r="W49" s="206">
        <f>ISI!W45+NFM!W61+CHI!W50+NMM!W49+PPA!W50+FBT!W30+TRE!W30+MAE!W30+TEL!W30+WWP!W30+OIS!W30</f>
        <v>88.62072226999139</v>
      </c>
      <c r="X49" s="206">
        <f>ISI!X45+NFM!X61+CHI!X50+NMM!X49+PPA!X50+FBT!X30+TRE!X30+MAE!X30+TEL!X30+WWP!X30+OIS!X30</f>
        <v>93.522957867583813</v>
      </c>
      <c r="Y49" s="206">
        <f>ISI!Y45+NFM!Y61+CHI!Y50+NMM!Y49+PPA!Y50+FBT!Y30+TRE!Y30+MAE!Y30+TEL!Y30+WWP!Y30+OIS!Y30</f>
        <v>93.522957867583813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859.24333619948425</v>
      </c>
      <c r="C50" s="207">
        <f>ISI!C46+NFM!C62+CHI!C51+NMM!C50+PPA!C51+FBT!C31+TRE!C31+MAE!C31+TEL!C31+WWP!C31+OIS!C31</f>
        <v>859.67325881341355</v>
      </c>
      <c r="D50" s="207">
        <f>ISI!D46+NFM!D62+CHI!D51+NMM!D50+PPA!D51+FBT!D31+TRE!D31+MAE!D31+TEL!D31+WWP!D31+OIS!D31</f>
        <v>847.72141014617375</v>
      </c>
      <c r="E50" s="207">
        <f>ISI!E46+NFM!E62+CHI!E51+NMM!E50+PPA!E51+FBT!E31+TRE!E31+MAE!E31+TEL!E31+WWP!E31+OIS!E31</f>
        <v>830.35253654342205</v>
      </c>
      <c r="F50" s="207">
        <f>ISI!F46+NFM!F62+CHI!F51+NMM!F50+PPA!F51+FBT!F31+TRE!F31+MAE!F31+TEL!F31+WWP!F31+OIS!F31</f>
        <v>857.69561478933781</v>
      </c>
      <c r="G50" s="207">
        <f>ISI!G46+NFM!G62+CHI!G51+NMM!G50+PPA!G51+FBT!G31+TRE!G31+MAE!G31+TEL!G31+WWP!G31+OIS!G31</f>
        <v>882.28718830610501</v>
      </c>
      <c r="H50" s="207">
        <f>ISI!H46+NFM!H62+CHI!H51+NMM!H50+PPA!H51+FBT!H31+TRE!H31+MAE!H31+TEL!H31+WWP!H31+OIS!H31</f>
        <v>871.71109200343926</v>
      </c>
      <c r="I50" s="207">
        <f>ISI!I46+NFM!I62+CHI!I51+NMM!I50+PPA!I51+FBT!I31+TRE!I31+MAE!I31+TEL!I31+WWP!I31+OIS!I31</f>
        <v>850.73086844368004</v>
      </c>
      <c r="J50" s="207">
        <f>ISI!J46+NFM!J62+CHI!J51+NMM!J50+PPA!J51+FBT!J31+TRE!J31+MAE!J31+TEL!J31+WWP!J31+OIS!J31</f>
        <v>822.35597592433351</v>
      </c>
      <c r="K50" s="207">
        <f>ISI!K46+NFM!K62+CHI!K51+NMM!K50+PPA!K51+FBT!K31+TRE!K31+MAE!K31+TEL!K31+WWP!K31+OIS!K31</f>
        <v>722.09802235597601</v>
      </c>
      <c r="L50" s="207">
        <f>ISI!L46+NFM!L62+CHI!L51+NMM!L50+PPA!L51+FBT!L31+TRE!L31+MAE!L31+TEL!L31+WWP!L31+OIS!L31</f>
        <v>732.07222699914007</v>
      </c>
      <c r="M50" s="207">
        <f>ISI!M46+NFM!M62+CHI!M51+NMM!M50+PPA!M51+FBT!M31+TRE!M31+MAE!M31+TEL!M31+WWP!M31+OIS!M31</f>
        <v>743.59415305245068</v>
      </c>
      <c r="N50" s="207">
        <f>ISI!N46+NFM!N62+CHI!N51+NMM!N50+PPA!N51+FBT!N31+TRE!N31+MAE!N31+TEL!N31+WWP!N31+OIS!N31</f>
        <v>734.56577815993114</v>
      </c>
      <c r="O50" s="207">
        <f>ISI!O46+NFM!O62+CHI!O51+NMM!O50+PPA!O51+FBT!O31+TRE!O31+MAE!O31+TEL!O31+WWP!O31+OIS!O31</f>
        <v>718.74462596732587</v>
      </c>
      <c r="P50" s="207">
        <f>ISI!P46+NFM!P62+CHI!P51+NMM!P50+PPA!P51+FBT!P31+TRE!P31+MAE!P31+TEL!P31+WWP!P31+OIS!P31</f>
        <v>706.27687016337052</v>
      </c>
      <c r="Q50" s="207">
        <f>ISI!Q46+NFM!Q62+CHI!Q51+NMM!Q50+PPA!Q51+FBT!Q31+TRE!Q31+MAE!Q31+TEL!Q31+WWP!Q31+OIS!Q31</f>
        <v>719.14780739466892</v>
      </c>
      <c r="R50" s="207">
        <f>ISI!R46+NFM!R62+CHI!R51+NMM!R50+PPA!R51+FBT!R31+TRE!R31+MAE!R31+TEL!R31+WWP!R31+OIS!R31</f>
        <v>724.07540842648336</v>
      </c>
      <c r="S50" s="207">
        <f>ISI!S46+NFM!S62+CHI!S51+NMM!S50+PPA!S51+FBT!S31+TRE!S31+MAE!S31+TEL!S31+WWP!S31+OIS!S31</f>
        <v>737.119690455718</v>
      </c>
      <c r="T50" s="207">
        <f>ISI!T46+NFM!T62+CHI!T51+NMM!T50+PPA!T51+FBT!T31+TRE!T31+MAE!T31+TEL!T31+WWP!T31+OIS!T31</f>
        <v>742.86397248495268</v>
      </c>
      <c r="U50" s="207">
        <f>ISI!U46+NFM!U62+CHI!U51+NMM!U50+PPA!U51+FBT!U31+TRE!U31+MAE!U31+TEL!U31+WWP!U31+OIS!U31</f>
        <v>715.05898538263114</v>
      </c>
      <c r="V50" s="207">
        <f>ISI!V46+NFM!V62+CHI!V51+NMM!V50+PPA!V51+FBT!V31+TRE!V31+MAE!V31+TEL!V31+WWP!V31+OIS!V31</f>
        <v>734.3849527085124</v>
      </c>
      <c r="W50" s="207">
        <f>ISI!W46+NFM!W62+CHI!W51+NMM!W50+PPA!W51+FBT!W31+TRE!W31+MAE!W31+TEL!W31+WWP!W31+OIS!W31</f>
        <v>779.30997420464314</v>
      </c>
      <c r="X50" s="207">
        <f>ISI!X46+NFM!X62+CHI!X51+NMM!X50+PPA!X51+FBT!X31+TRE!X31+MAE!X31+TEL!X31+WWP!X31+OIS!X31</f>
        <v>757.43499570077381</v>
      </c>
      <c r="Y50" s="207">
        <f>ISI!Y46+NFM!Y62+CHI!Y51+NMM!Y50+PPA!Y51+FBT!Y31+TRE!Y31+MAE!Y31+TEL!Y31+WWP!Y31+OIS!Y31</f>
        <v>730.49122957867576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2944.06268271711</v>
      </c>
      <c r="C51" s="210">
        <f t="shared" si="4"/>
        <v>3035.1761822871881</v>
      </c>
      <c r="D51" s="210">
        <f t="shared" si="4"/>
        <v>2855.9061908856406</v>
      </c>
      <c r="E51" s="210">
        <f t="shared" si="4"/>
        <v>2864.5072226999141</v>
      </c>
      <c r="F51" s="210">
        <f t="shared" si="4"/>
        <v>2906.2906276870158</v>
      </c>
      <c r="G51" s="210">
        <f t="shared" si="4"/>
        <v>2873.2319002579529</v>
      </c>
      <c r="H51" s="210">
        <f t="shared" si="4"/>
        <v>2914.1711092003425</v>
      </c>
      <c r="I51" s="210">
        <f t="shared" si="4"/>
        <v>2832.3589853826315</v>
      </c>
      <c r="J51" s="210">
        <f t="shared" si="4"/>
        <v>2716.4907996560619</v>
      </c>
      <c r="K51" s="210">
        <f t="shared" si="4"/>
        <v>2352.5037833190022</v>
      </c>
      <c r="L51" s="210">
        <f t="shared" si="4"/>
        <v>2446.4944969905409</v>
      </c>
      <c r="M51" s="210">
        <f t="shared" si="4"/>
        <v>2442.284350816853</v>
      </c>
      <c r="N51" s="210">
        <f t="shared" si="4"/>
        <v>2303.3636285468624</v>
      </c>
      <c r="O51" s="210">
        <f t="shared" si="4"/>
        <v>2179.3843508168529</v>
      </c>
      <c r="P51" s="210">
        <f t="shared" si="4"/>
        <v>2120.5989681857259</v>
      </c>
      <c r="Q51" s="210">
        <f t="shared" si="4"/>
        <v>2109.3854686156487</v>
      </c>
      <c r="R51" s="210">
        <f t="shared" si="4"/>
        <v>2165.6234737747209</v>
      </c>
      <c r="S51" s="210">
        <f t="shared" si="4"/>
        <v>2284.7652622527944</v>
      </c>
      <c r="T51" s="210">
        <f t="shared" si="4"/>
        <v>2318.7206362854686</v>
      </c>
      <c r="U51" s="210">
        <f t="shared" si="4"/>
        <v>2257.7163370593289</v>
      </c>
      <c r="V51" s="210">
        <f t="shared" si="4"/>
        <v>2307.4823731728284</v>
      </c>
      <c r="W51" s="210">
        <f t="shared" si="4"/>
        <v>2475.9682717110913</v>
      </c>
      <c r="X51" s="210">
        <f t="shared" si="4"/>
        <v>2362.4880481513333</v>
      </c>
      <c r="Y51" s="210">
        <f t="shared" si="4"/>
        <v>2226.6570077386068</v>
      </c>
    </row>
    <row r="52" spans="1:25" ht="12" customHeight="1" x14ac:dyDescent="0.25">
      <c r="A52" s="17" t="s">
        <v>14</v>
      </c>
      <c r="B52" s="209">
        <f>ISI!B$47</f>
        <v>147.51874456236189</v>
      </c>
      <c r="C52" s="209">
        <f>ISI!C$47</f>
        <v>154.81757734695901</v>
      </c>
      <c r="D52" s="209">
        <f>ISI!D$47</f>
        <v>107.2187813607367</v>
      </c>
      <c r="E52" s="209">
        <f>ISI!E$47</f>
        <v>101.91448682951921</v>
      </c>
      <c r="F52" s="209">
        <f>ISI!F$47</f>
        <v>101.8102159186913</v>
      </c>
      <c r="G52" s="209">
        <f>ISI!G$47</f>
        <v>101.15395609053751</v>
      </c>
      <c r="H52" s="209">
        <f>ISI!H$47</f>
        <v>103.3518814915963</v>
      </c>
      <c r="I52" s="209">
        <f>ISI!I$47</f>
        <v>104.9182448155683</v>
      </c>
      <c r="J52" s="209">
        <f>ISI!J$47</f>
        <v>93.453237185520976</v>
      </c>
      <c r="K52" s="209">
        <f>ISI!K$47</f>
        <v>49.594548708964282</v>
      </c>
      <c r="L52" s="209">
        <f>ISI!L$47</f>
        <v>52.919707278477993</v>
      </c>
      <c r="M52" s="209">
        <f>ISI!M$47</f>
        <v>60.421122596604029</v>
      </c>
      <c r="N52" s="209">
        <f>ISI!N$47</f>
        <v>75.384554448228343</v>
      </c>
      <c r="O52" s="209">
        <f>ISI!O$47</f>
        <v>77.346328005181732</v>
      </c>
      <c r="P52" s="209">
        <f>ISI!P$47</f>
        <v>83.864793320112582</v>
      </c>
      <c r="Q52" s="209">
        <f>ISI!Q$47</f>
        <v>81.731951967950565</v>
      </c>
      <c r="R52" s="209">
        <f>ISI!R$47</f>
        <v>84.127468020838776</v>
      </c>
      <c r="S52" s="209">
        <f>ISI!S$47</f>
        <v>88.53833774212822</v>
      </c>
      <c r="T52" s="209">
        <f>ISI!T$47</f>
        <v>93.903430945339778</v>
      </c>
      <c r="U52" s="209">
        <f>ISI!U$47</f>
        <v>87.667355484531853</v>
      </c>
      <c r="V52" s="209">
        <f>ISI!V$47</f>
        <v>83.924047645371729</v>
      </c>
      <c r="W52" s="209">
        <f>ISI!W$47</f>
        <v>87.206169626552139</v>
      </c>
      <c r="X52" s="209">
        <f>ISI!X$47</f>
        <v>81.594419503282239</v>
      </c>
      <c r="Y52" s="209">
        <f>ISI!Y$47</f>
        <v>81.671941765790194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147.51874456236189</v>
      </c>
      <c r="C54" s="204">
        <f>ISI!C$49</f>
        <v>154.81757734695901</v>
      </c>
      <c r="D54" s="204">
        <f>ISI!D$49</f>
        <v>107.2187813607367</v>
      </c>
      <c r="E54" s="204">
        <f>ISI!E$49</f>
        <v>101.91448682951921</v>
      </c>
      <c r="F54" s="204">
        <f>ISI!F$49</f>
        <v>101.8102159186913</v>
      </c>
      <c r="G54" s="204">
        <f>ISI!G$49</f>
        <v>101.15395609053751</v>
      </c>
      <c r="H54" s="204">
        <f>ISI!H$49</f>
        <v>103.3518814915963</v>
      </c>
      <c r="I54" s="204">
        <f>ISI!I$49</f>
        <v>104.9182448155683</v>
      </c>
      <c r="J54" s="204">
        <f>ISI!J$49</f>
        <v>93.453237185520976</v>
      </c>
      <c r="K54" s="204">
        <f>ISI!K$49</f>
        <v>49.594548708964282</v>
      </c>
      <c r="L54" s="204">
        <f>ISI!L$49</f>
        <v>52.919707278477993</v>
      </c>
      <c r="M54" s="204">
        <f>ISI!M$49</f>
        <v>60.421122596604029</v>
      </c>
      <c r="N54" s="204">
        <f>ISI!N$49</f>
        <v>75.384554448228343</v>
      </c>
      <c r="O54" s="204">
        <f>ISI!O$49</f>
        <v>77.346328005181732</v>
      </c>
      <c r="P54" s="204">
        <f>ISI!P$49</f>
        <v>83.864793320112582</v>
      </c>
      <c r="Q54" s="204">
        <f>ISI!Q$49</f>
        <v>81.731951967950565</v>
      </c>
      <c r="R54" s="204">
        <f>ISI!R$49</f>
        <v>84.127468020838776</v>
      </c>
      <c r="S54" s="204">
        <f>ISI!S$49</f>
        <v>88.53833774212822</v>
      </c>
      <c r="T54" s="204">
        <f>ISI!T$49</f>
        <v>93.903430945339778</v>
      </c>
      <c r="U54" s="204">
        <f>ISI!U$49</f>
        <v>87.667355484531853</v>
      </c>
      <c r="V54" s="204">
        <f>ISI!V$49</f>
        <v>83.924047645371729</v>
      </c>
      <c r="W54" s="204">
        <f>ISI!W$49</f>
        <v>87.206169626552139</v>
      </c>
      <c r="X54" s="204">
        <f>ISI!X$49</f>
        <v>81.594419503282239</v>
      </c>
      <c r="Y54" s="204">
        <f>ISI!Y$49</f>
        <v>81.671941765790194</v>
      </c>
    </row>
    <row r="55" spans="1:25" ht="12" customHeight="1" x14ac:dyDescent="0.25">
      <c r="A55" s="19" t="s">
        <v>18</v>
      </c>
      <c r="B55" s="205">
        <f>NFM!B$63</f>
        <v>0</v>
      </c>
      <c r="C55" s="205">
        <f>NFM!C$63</f>
        <v>0</v>
      </c>
      <c r="D55" s="205">
        <f>NFM!D$63</f>
        <v>0</v>
      </c>
      <c r="E55" s="205">
        <f>NFM!E$63</f>
        <v>0</v>
      </c>
      <c r="F55" s="205">
        <f>NFM!F$63</f>
        <v>0</v>
      </c>
      <c r="G55" s="205">
        <f>NFM!G$63</f>
        <v>0</v>
      </c>
      <c r="H55" s="205">
        <f>NFM!H$63</f>
        <v>0</v>
      </c>
      <c r="I55" s="205">
        <f>NFM!I$63</f>
        <v>0</v>
      </c>
      <c r="J55" s="205">
        <f>NFM!J$63</f>
        <v>0</v>
      </c>
      <c r="K55" s="205">
        <f>NFM!K$63</f>
        <v>0</v>
      </c>
      <c r="L55" s="205">
        <f>NFM!L$63</f>
        <v>0</v>
      </c>
      <c r="M55" s="205">
        <f>NFM!M$63</f>
        <v>0</v>
      </c>
      <c r="N55" s="205">
        <f>NFM!N$63</f>
        <v>0</v>
      </c>
      <c r="O55" s="205">
        <f>NFM!O$63</f>
        <v>0</v>
      </c>
      <c r="P55" s="205">
        <f>NFM!P$63</f>
        <v>0</v>
      </c>
      <c r="Q55" s="205">
        <f>NFM!Q$63</f>
        <v>0</v>
      </c>
      <c r="R55" s="205">
        <f>NFM!R$63</f>
        <v>0</v>
      </c>
      <c r="S55" s="205">
        <f>NFM!S$63</f>
        <v>0</v>
      </c>
      <c r="T55" s="205">
        <f>NFM!T$63</f>
        <v>0</v>
      </c>
      <c r="U55" s="205">
        <f>NFM!U$63</f>
        <v>0</v>
      </c>
      <c r="V55" s="205">
        <f>NFM!V$63</f>
        <v>0</v>
      </c>
      <c r="W55" s="205">
        <f>NFM!W$63</f>
        <v>0</v>
      </c>
      <c r="X55" s="205">
        <f>NFM!X$63</f>
        <v>0</v>
      </c>
      <c r="Y55" s="205">
        <f>NFM!Y$63</f>
        <v>0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</v>
      </c>
      <c r="Q60" s="204">
        <f>NFM!Q$68</f>
        <v>0</v>
      </c>
      <c r="R60" s="204">
        <f>NFM!R$68</f>
        <v>0</v>
      </c>
      <c r="S60" s="204">
        <f>NFM!S$68</f>
        <v>0</v>
      </c>
      <c r="T60" s="204">
        <f>NFM!T$68</f>
        <v>0</v>
      </c>
      <c r="U60" s="204">
        <f>NFM!U$68</f>
        <v>0</v>
      </c>
      <c r="V60" s="204">
        <f>NFM!V$68</f>
        <v>0</v>
      </c>
      <c r="W60" s="204">
        <f>NFM!W$68</f>
        <v>0</v>
      </c>
      <c r="X60" s="204">
        <f>NFM!X$68</f>
        <v>0</v>
      </c>
      <c r="Y60" s="204">
        <f>NFM!Y$68</f>
        <v>0</v>
      </c>
    </row>
    <row r="61" spans="1:25" ht="12" customHeight="1" x14ac:dyDescent="0.25">
      <c r="A61" s="19" t="s">
        <v>19</v>
      </c>
      <c r="B61" s="205">
        <f>CHI!B$52</f>
        <v>283.00686118196359</v>
      </c>
      <c r="C61" s="205">
        <f>CHI!C$52</f>
        <v>298.88922868847862</v>
      </c>
      <c r="D61" s="205">
        <f>CHI!D$52</f>
        <v>289.77714373294555</v>
      </c>
      <c r="E61" s="205">
        <f>CHI!E$52</f>
        <v>281.58833094987006</v>
      </c>
      <c r="F61" s="205">
        <f>CHI!F$52</f>
        <v>265.58746801525785</v>
      </c>
      <c r="G61" s="205">
        <f>CHI!G$52</f>
        <v>276.99253896614891</v>
      </c>
      <c r="H61" s="205">
        <f>CHI!H$52</f>
        <v>260.46238613046387</v>
      </c>
      <c r="I61" s="205">
        <f>CHI!I$52</f>
        <v>230.10361754927925</v>
      </c>
      <c r="J61" s="205">
        <f>CHI!J$52</f>
        <v>248.38139922903869</v>
      </c>
      <c r="K61" s="205">
        <f>CHI!K$52</f>
        <v>246.49591763490525</v>
      </c>
      <c r="L61" s="205">
        <f>CHI!L$52</f>
        <v>262.6140238758594</v>
      </c>
      <c r="M61" s="205">
        <f>CHI!M$52</f>
        <v>276.18046598822286</v>
      </c>
      <c r="N61" s="205">
        <f>CHI!N$52</f>
        <v>293.78193207924232</v>
      </c>
      <c r="O61" s="205">
        <f>CHI!O$52</f>
        <v>277.60180010438404</v>
      </c>
      <c r="P61" s="205">
        <f>CHI!P$52</f>
        <v>265.52603891484091</v>
      </c>
      <c r="Q61" s="205">
        <f>CHI!Q$52</f>
        <v>260.66942595875207</v>
      </c>
      <c r="R61" s="205">
        <f>CHI!R$52</f>
        <v>281.45462850627757</v>
      </c>
      <c r="S61" s="205">
        <f>CHI!S$52</f>
        <v>290.741152751713</v>
      </c>
      <c r="T61" s="205">
        <f>CHI!T$52</f>
        <v>264.39522280479088</v>
      </c>
      <c r="U61" s="205">
        <f>CHI!U$52</f>
        <v>266.01652303380439</v>
      </c>
      <c r="V61" s="205">
        <f>CHI!V$52</f>
        <v>281.52650664167533</v>
      </c>
      <c r="W61" s="205">
        <f>CHI!W$52</f>
        <v>325.57588432245586</v>
      </c>
      <c r="X61" s="205">
        <f>CHI!X$52</f>
        <v>285.01101940830449</v>
      </c>
      <c r="Y61" s="205">
        <f>CHI!Y$52</f>
        <v>280.60210156892185</v>
      </c>
    </row>
    <row r="62" spans="1:25" ht="12" customHeight="1" x14ac:dyDescent="0.25">
      <c r="A62" s="18" t="s">
        <v>59</v>
      </c>
      <c r="B62" s="204">
        <f>CHI!B$53</f>
        <v>0</v>
      </c>
      <c r="C62" s="204">
        <f>CHI!C$53</f>
        <v>0</v>
      </c>
      <c r="D62" s="204">
        <f>CHI!D$53</f>
        <v>0</v>
      </c>
      <c r="E62" s="204">
        <f>CHI!E$53</f>
        <v>0</v>
      </c>
      <c r="F62" s="204">
        <f>CHI!F$53</f>
        <v>0</v>
      </c>
      <c r="G62" s="204">
        <f>CHI!G$53</f>
        <v>0</v>
      </c>
      <c r="H62" s="204">
        <f>CHI!H$53</f>
        <v>0</v>
      </c>
      <c r="I62" s="204">
        <f>CHI!I$53</f>
        <v>0</v>
      </c>
      <c r="J62" s="204">
        <f>CHI!J$53</f>
        <v>0</v>
      </c>
      <c r="K62" s="204">
        <f>CHI!K$53</f>
        <v>0</v>
      </c>
      <c r="L62" s="204">
        <f>CHI!L$53</f>
        <v>0</v>
      </c>
      <c r="M62" s="204">
        <f>CHI!M$53</f>
        <v>0</v>
      </c>
      <c r="N62" s="204">
        <f>CHI!N$53</f>
        <v>0</v>
      </c>
      <c r="O62" s="204">
        <f>CHI!O$53</f>
        <v>0</v>
      </c>
      <c r="P62" s="204">
        <f>CHI!P$53</f>
        <v>0</v>
      </c>
      <c r="Q62" s="204">
        <f>CHI!Q$53</f>
        <v>0</v>
      </c>
      <c r="R62" s="204">
        <f>CHI!R$53</f>
        <v>0</v>
      </c>
      <c r="S62" s="204">
        <f>CHI!S$53</f>
        <v>0</v>
      </c>
      <c r="T62" s="204">
        <f>CHI!T$53</f>
        <v>0</v>
      </c>
      <c r="U62" s="204">
        <f>CHI!U$53</f>
        <v>0</v>
      </c>
      <c r="V62" s="204">
        <f>CHI!V$53</f>
        <v>0</v>
      </c>
      <c r="W62" s="204">
        <f>CHI!W$53</f>
        <v>0</v>
      </c>
      <c r="X62" s="204">
        <f>CHI!X$53</f>
        <v>0</v>
      </c>
      <c r="Y62" s="204">
        <f>CHI!Y$53</f>
        <v>0</v>
      </c>
    </row>
    <row r="63" spans="1:25" ht="12" customHeight="1" x14ac:dyDescent="0.25">
      <c r="A63" s="18" t="s">
        <v>49</v>
      </c>
      <c r="B63" s="204">
        <f>CHI!B$54</f>
        <v>227.06424049201669</v>
      </c>
      <c r="C63" s="204">
        <f>CHI!C$54</f>
        <v>236.22778846843801</v>
      </c>
      <c r="D63" s="204">
        <f>CHI!D$54</f>
        <v>234.24013514658469</v>
      </c>
      <c r="E63" s="204">
        <f>CHI!E$54</f>
        <v>217.68144012660829</v>
      </c>
      <c r="F63" s="204">
        <f>CHI!F$54</f>
        <v>203.10344871830421</v>
      </c>
      <c r="G63" s="204">
        <f>CHI!G$54</f>
        <v>212.4444691366391</v>
      </c>
      <c r="H63" s="204">
        <f>CHI!H$54</f>
        <v>199.31127532916889</v>
      </c>
      <c r="I63" s="204">
        <f>CHI!I$54</f>
        <v>173.46335126614301</v>
      </c>
      <c r="J63" s="204">
        <f>CHI!J$54</f>
        <v>187.66866222124079</v>
      </c>
      <c r="K63" s="204">
        <f>CHI!K$54</f>
        <v>178.9740286110837</v>
      </c>
      <c r="L63" s="204">
        <f>CHI!L$54</f>
        <v>175.6502329137881</v>
      </c>
      <c r="M63" s="204">
        <f>CHI!M$54</f>
        <v>193.77146627483791</v>
      </c>
      <c r="N63" s="204">
        <f>CHI!N$54</f>
        <v>218.34962100634661</v>
      </c>
      <c r="O63" s="204">
        <f>CHI!O$54</f>
        <v>203.7673680799262</v>
      </c>
      <c r="P63" s="204">
        <f>CHI!P$54</f>
        <v>196.73603222715579</v>
      </c>
      <c r="Q63" s="204">
        <f>CHI!Q$54</f>
        <v>192.24963041083959</v>
      </c>
      <c r="R63" s="204">
        <f>CHI!R$54</f>
        <v>204.90213017819889</v>
      </c>
      <c r="S63" s="204">
        <f>CHI!S$54</f>
        <v>213.9020393476813</v>
      </c>
      <c r="T63" s="204">
        <f>CHI!T$54</f>
        <v>188.7145119994025</v>
      </c>
      <c r="U63" s="204">
        <f>CHI!U$54</f>
        <v>188.2291914201615</v>
      </c>
      <c r="V63" s="204">
        <f>CHI!V$54</f>
        <v>198.0785272779608</v>
      </c>
      <c r="W63" s="204">
        <f>CHI!W$54</f>
        <v>231.58285862263739</v>
      </c>
      <c r="X63" s="204">
        <f>CHI!X$54</f>
        <v>190.58329417662401</v>
      </c>
      <c r="Y63" s="204">
        <f>CHI!Y$54</f>
        <v>131.85068971239201</v>
      </c>
    </row>
    <row r="64" spans="1:25" ht="12" customHeight="1" x14ac:dyDescent="0.25">
      <c r="A64" s="18" t="s">
        <v>50</v>
      </c>
      <c r="B64" s="204">
        <f>CHI!B$55</f>
        <v>55.942620689946892</v>
      </c>
      <c r="C64" s="204">
        <f>CHI!C$55</f>
        <v>62.661440220040618</v>
      </c>
      <c r="D64" s="204">
        <f>CHI!D$55</f>
        <v>55.537008586360827</v>
      </c>
      <c r="E64" s="204">
        <f>CHI!E$55</f>
        <v>63.90689082326179</v>
      </c>
      <c r="F64" s="204">
        <f>CHI!F$55</f>
        <v>62.48401929695364</v>
      </c>
      <c r="G64" s="204">
        <f>CHI!G$55</f>
        <v>64.548069829509799</v>
      </c>
      <c r="H64" s="204">
        <f>CHI!H$55</f>
        <v>61.151110801294969</v>
      </c>
      <c r="I64" s="204">
        <f>CHI!I$55</f>
        <v>56.640266283136242</v>
      </c>
      <c r="J64" s="204">
        <f>CHI!J$55</f>
        <v>60.712737007797891</v>
      </c>
      <c r="K64" s="204">
        <f>CHI!K$55</f>
        <v>67.521889023821544</v>
      </c>
      <c r="L64" s="204">
        <f>CHI!L$55</f>
        <v>86.963790962071286</v>
      </c>
      <c r="M64" s="204">
        <f>CHI!M$55</f>
        <v>82.408999713384929</v>
      </c>
      <c r="N64" s="204">
        <f>CHI!N$55</f>
        <v>75.432311072895729</v>
      </c>
      <c r="O64" s="204">
        <f>CHI!O$55</f>
        <v>73.83443202445784</v>
      </c>
      <c r="P64" s="204">
        <f>CHI!P$55</f>
        <v>68.790006687685107</v>
      </c>
      <c r="Q64" s="204">
        <f>CHI!Q$55</f>
        <v>68.419795547912486</v>
      </c>
      <c r="R64" s="204">
        <f>CHI!R$55</f>
        <v>76.552498328078684</v>
      </c>
      <c r="S64" s="204">
        <f>CHI!S$55</f>
        <v>76.839113404031721</v>
      </c>
      <c r="T64" s="204">
        <f>CHI!T$55</f>
        <v>75.680710805388358</v>
      </c>
      <c r="U64" s="204">
        <f>CHI!U$55</f>
        <v>77.787331613642877</v>
      </c>
      <c r="V64" s="204">
        <f>CHI!V$55</f>
        <v>83.447979363714524</v>
      </c>
      <c r="W64" s="204">
        <f>CHI!W$55</f>
        <v>93.993025699818489</v>
      </c>
      <c r="X64" s="204">
        <f>CHI!X$55</f>
        <v>94.427725231680498</v>
      </c>
      <c r="Y64" s="204">
        <f>CHI!Y$55</f>
        <v>148.75141185652981</v>
      </c>
    </row>
    <row r="65" spans="1:25" ht="12" customHeight="1" x14ac:dyDescent="0.25">
      <c r="A65" s="19" t="s">
        <v>20</v>
      </c>
      <c r="B65" s="205">
        <f>NMM!B$51</f>
        <v>604.92310499963924</v>
      </c>
      <c r="C65" s="205">
        <f>NMM!C$51</f>
        <v>596.70509645928632</v>
      </c>
      <c r="D65" s="205">
        <f>NMM!D$51</f>
        <v>565.63892571081215</v>
      </c>
      <c r="E65" s="205">
        <f>NMM!E$51</f>
        <v>594.08371109210395</v>
      </c>
      <c r="F65" s="205">
        <f>NMM!F$51</f>
        <v>628.63426637728537</v>
      </c>
      <c r="G65" s="205">
        <f>NMM!G$51</f>
        <v>614.04280932254835</v>
      </c>
      <c r="H65" s="205">
        <f>NMM!H$51</f>
        <v>650.97674092345812</v>
      </c>
      <c r="I65" s="205">
        <f>NMM!I$51</f>
        <v>676.42807047433723</v>
      </c>
      <c r="J65" s="205">
        <f>NMM!J$51</f>
        <v>507.42307485008826</v>
      </c>
      <c r="K65" s="205">
        <f>NMM!K$51</f>
        <v>402.89535696556521</v>
      </c>
      <c r="L65" s="205">
        <f>NMM!L$51</f>
        <v>395.29716321575933</v>
      </c>
      <c r="M65" s="205">
        <f>NMM!M$51</f>
        <v>454.01269987478639</v>
      </c>
      <c r="N65" s="205">
        <f>NMM!N$51</f>
        <v>467.62354751919531</v>
      </c>
      <c r="O65" s="205">
        <f>NMM!O$51</f>
        <v>439.90539741631994</v>
      </c>
      <c r="P65" s="205">
        <f>NMM!P$51</f>
        <v>443.01854061158781</v>
      </c>
      <c r="Q65" s="205">
        <f>NMM!Q$51</f>
        <v>444.92638677950487</v>
      </c>
      <c r="R65" s="205">
        <f>NMM!R$51</f>
        <v>502.44553131415694</v>
      </c>
      <c r="S65" s="205">
        <f>NMM!S$51</f>
        <v>547.21730434561755</v>
      </c>
      <c r="T65" s="205">
        <f>NMM!T$51</f>
        <v>573.73071424533919</v>
      </c>
      <c r="U65" s="205">
        <f>NMM!U$51</f>
        <v>558.86395561080292</v>
      </c>
      <c r="V65" s="205">
        <f>NMM!V$51</f>
        <v>585.78387449971149</v>
      </c>
      <c r="W65" s="205">
        <f>NMM!W$51</f>
        <v>591.38988664966644</v>
      </c>
      <c r="X65" s="205">
        <f>NMM!X$51</f>
        <v>568.61577146229899</v>
      </c>
      <c r="Y65" s="205">
        <f>NMM!Y$51</f>
        <v>467.33346684934861</v>
      </c>
    </row>
    <row r="66" spans="1:25" ht="12" customHeight="1" x14ac:dyDescent="0.25">
      <c r="A66" s="18" t="s">
        <v>51</v>
      </c>
      <c r="B66" s="204">
        <f>NMM!B$52</f>
        <v>169.81072499999991</v>
      </c>
      <c r="C66" s="204">
        <f>NMM!C$52</f>
        <v>189.66118763925161</v>
      </c>
      <c r="D66" s="204">
        <f>NMM!D$52</f>
        <v>181.2979654795715</v>
      </c>
      <c r="E66" s="204">
        <f>NMM!E$52</f>
        <v>179.4803053729012</v>
      </c>
      <c r="F66" s="204">
        <f>NMM!F$52</f>
        <v>201.3433286114473</v>
      </c>
      <c r="G66" s="204">
        <f>NMM!G$52</f>
        <v>184.07387159866309</v>
      </c>
      <c r="H66" s="204">
        <f>NMM!H$52</f>
        <v>239.72302967064229</v>
      </c>
      <c r="I66" s="204">
        <f>NMM!I$52</f>
        <v>227.33158682817529</v>
      </c>
      <c r="J66" s="204">
        <f>NMM!J$52</f>
        <v>213.6645895131239</v>
      </c>
      <c r="K66" s="204">
        <f>NMM!K$52</f>
        <v>135.7948669026799</v>
      </c>
      <c r="L66" s="204">
        <f>NMM!L$52</f>
        <v>128.9738896325579</v>
      </c>
      <c r="M66" s="204">
        <f>NMM!M$52</f>
        <v>151.2186748331363</v>
      </c>
      <c r="N66" s="204">
        <f>NMM!N$52</f>
        <v>155.19983688760101</v>
      </c>
      <c r="O66" s="204">
        <f>NMM!O$52</f>
        <v>145.0019858474059</v>
      </c>
      <c r="P66" s="204">
        <f>NMM!P$52</f>
        <v>146.9224128757335</v>
      </c>
      <c r="Q66" s="204">
        <f>NMM!Q$52</f>
        <v>153.5043169212162</v>
      </c>
      <c r="R66" s="204">
        <f>NMM!R$52</f>
        <v>168.634959978479</v>
      </c>
      <c r="S66" s="204">
        <f>NMM!S$52</f>
        <v>185.74314998019469</v>
      </c>
      <c r="T66" s="204">
        <f>NMM!T$52</f>
        <v>180.7131155648197</v>
      </c>
      <c r="U66" s="204">
        <f>NMM!U$52</f>
        <v>186.0976839033269</v>
      </c>
      <c r="V66" s="204">
        <f>NMM!V$52</f>
        <v>214.25185293585349</v>
      </c>
      <c r="W66" s="204">
        <f>NMM!W$52</f>
        <v>216.6205188312293</v>
      </c>
      <c r="X66" s="204">
        <f>NMM!X$52</f>
        <v>213.13753169159389</v>
      </c>
      <c r="Y66" s="204">
        <f>NMM!Y$52</f>
        <v>170.86134017940699</v>
      </c>
    </row>
    <row r="67" spans="1:25" ht="12" customHeight="1" x14ac:dyDescent="0.25">
      <c r="A67" s="18" t="s">
        <v>52</v>
      </c>
      <c r="B67" s="204">
        <f>NMM!B$53</f>
        <v>372.36306204668409</v>
      </c>
      <c r="C67" s="204">
        <f>NMM!C$53</f>
        <v>338.5192668673925</v>
      </c>
      <c r="D67" s="204">
        <f>NMM!D$53</f>
        <v>323.80787143505512</v>
      </c>
      <c r="E67" s="204">
        <f>NMM!E$53</f>
        <v>358.68023751214002</v>
      </c>
      <c r="F67" s="204">
        <f>NMM!F$53</f>
        <v>372.92139946822113</v>
      </c>
      <c r="G67" s="204">
        <f>NMM!G$53</f>
        <v>382.95678505611693</v>
      </c>
      <c r="H67" s="204">
        <f>NMM!H$53</f>
        <v>336.58114468726802</v>
      </c>
      <c r="I67" s="204">
        <f>NMM!I$53</f>
        <v>371.56871352460331</v>
      </c>
      <c r="J67" s="204">
        <f>NMM!J$53</f>
        <v>219.50004406803609</v>
      </c>
      <c r="K67" s="204">
        <f>NMM!K$53</f>
        <v>218.7658996291664</v>
      </c>
      <c r="L67" s="204">
        <f>NMM!L$53</f>
        <v>216.10159117114401</v>
      </c>
      <c r="M67" s="204">
        <f>NMM!M$53</f>
        <v>247.2838273361188</v>
      </c>
      <c r="N67" s="204">
        <f>NMM!N$53</f>
        <v>249.21448415501669</v>
      </c>
      <c r="O67" s="204">
        <f>NMM!O$53</f>
        <v>229.098588421095</v>
      </c>
      <c r="P67" s="204">
        <f>NMM!P$53</f>
        <v>230.82102826349259</v>
      </c>
      <c r="Q67" s="204">
        <f>NMM!Q$53</f>
        <v>239.0808785005519</v>
      </c>
      <c r="R67" s="204">
        <f>NMM!R$53</f>
        <v>281.95743541279739</v>
      </c>
      <c r="S67" s="204">
        <f>NMM!S$53</f>
        <v>310.54894952903231</v>
      </c>
      <c r="T67" s="204">
        <f>NMM!T$53</f>
        <v>338.69185489483482</v>
      </c>
      <c r="U67" s="204">
        <f>NMM!U$53</f>
        <v>327.45814589538742</v>
      </c>
      <c r="V67" s="204">
        <f>NMM!V$53</f>
        <v>328.15593783652309</v>
      </c>
      <c r="W67" s="204">
        <f>NMM!W$53</f>
        <v>325.35133743412331</v>
      </c>
      <c r="X67" s="204">
        <f>NMM!X$53</f>
        <v>307.58875238850783</v>
      </c>
      <c r="Y67" s="204">
        <f>NMM!Y$53</f>
        <v>257.9990852062611</v>
      </c>
    </row>
    <row r="68" spans="1:25" ht="12" customHeight="1" x14ac:dyDescent="0.25">
      <c r="A68" s="18" t="s">
        <v>60</v>
      </c>
      <c r="B68" s="204">
        <f>NMM!B$54</f>
        <v>62.74931795295528</v>
      </c>
      <c r="C68" s="204">
        <f>NMM!C$54</f>
        <v>68.524641952642199</v>
      </c>
      <c r="D68" s="204">
        <f>NMM!D$54</f>
        <v>60.533088796185602</v>
      </c>
      <c r="E68" s="204">
        <f>NMM!E$54</f>
        <v>55.923168207062773</v>
      </c>
      <c r="F68" s="204">
        <f>NMM!F$54</f>
        <v>54.369538297616963</v>
      </c>
      <c r="G68" s="204">
        <f>NMM!G$54</f>
        <v>47.012152667768298</v>
      </c>
      <c r="H68" s="204">
        <f>NMM!H$54</f>
        <v>74.672566565547726</v>
      </c>
      <c r="I68" s="204">
        <f>NMM!I$54</f>
        <v>77.527770121558646</v>
      </c>
      <c r="J68" s="204">
        <f>NMM!J$54</f>
        <v>74.25844126892828</v>
      </c>
      <c r="K68" s="204">
        <f>NMM!K$54</f>
        <v>48.334590433718922</v>
      </c>
      <c r="L68" s="204">
        <f>NMM!L$54</f>
        <v>50.221682412057397</v>
      </c>
      <c r="M68" s="204">
        <f>NMM!M$54</f>
        <v>55.51019770553129</v>
      </c>
      <c r="N68" s="204">
        <f>NMM!N$54</f>
        <v>63.209226476577633</v>
      </c>
      <c r="O68" s="204">
        <f>NMM!O$54</f>
        <v>65.804823147819036</v>
      </c>
      <c r="P68" s="204">
        <f>NMM!P$54</f>
        <v>65.275099472361731</v>
      </c>
      <c r="Q68" s="204">
        <f>NMM!Q$54</f>
        <v>52.341191357736768</v>
      </c>
      <c r="R68" s="204">
        <f>NMM!R$54</f>
        <v>51.853135922880547</v>
      </c>
      <c r="S68" s="204">
        <f>NMM!S$54</f>
        <v>50.925204836390542</v>
      </c>
      <c r="T68" s="204">
        <f>NMM!T$54</f>
        <v>54.325743785684558</v>
      </c>
      <c r="U68" s="204">
        <f>NMM!U$54</f>
        <v>45.308125812088647</v>
      </c>
      <c r="V68" s="204">
        <f>NMM!V$54</f>
        <v>43.376083727334958</v>
      </c>
      <c r="W68" s="204">
        <f>NMM!W$54</f>
        <v>49.418030384313838</v>
      </c>
      <c r="X68" s="204">
        <f>NMM!X$54</f>
        <v>47.889487382197252</v>
      </c>
      <c r="Y68" s="204">
        <f>NMM!Y$54</f>
        <v>38.473041463680502</v>
      </c>
    </row>
    <row r="69" spans="1:25" ht="12" customHeight="1" x14ac:dyDescent="0.25">
      <c r="A69" s="19" t="s">
        <v>21</v>
      </c>
      <c r="B69" s="205">
        <f>PPA!B$52</f>
        <v>154.28654623377253</v>
      </c>
      <c r="C69" s="205">
        <f>PPA!C$52</f>
        <v>160.2643333567413</v>
      </c>
      <c r="D69" s="205">
        <f>PPA!D$52</f>
        <v>156.30889649726129</v>
      </c>
      <c r="E69" s="205">
        <f>PPA!E$52</f>
        <v>163.95382748154304</v>
      </c>
      <c r="F69" s="205">
        <f>PPA!F$52</f>
        <v>163.30540340183569</v>
      </c>
      <c r="G69" s="205">
        <f>PPA!G$52</f>
        <v>124.46168895618902</v>
      </c>
      <c r="H69" s="205">
        <f>PPA!H$52</f>
        <v>124.28327957203128</v>
      </c>
      <c r="I69" s="205">
        <f>PPA!I$52</f>
        <v>114.25214778110745</v>
      </c>
      <c r="J69" s="205">
        <f>PPA!J$52</f>
        <v>139.66977824907934</v>
      </c>
      <c r="K69" s="205">
        <f>PPA!K$52</f>
        <v>139.17795049499682</v>
      </c>
      <c r="L69" s="205">
        <f>PPA!L$52</f>
        <v>145.85629468815077</v>
      </c>
      <c r="M69" s="205">
        <f>PPA!M$52</f>
        <v>142.84761660647598</v>
      </c>
      <c r="N69" s="205">
        <f>PPA!N$52</f>
        <v>100.5687464118779</v>
      </c>
      <c r="O69" s="205">
        <f>PPA!O$52</f>
        <v>93.719570051031212</v>
      </c>
      <c r="P69" s="205">
        <f>PPA!P$52</f>
        <v>80.587778749880911</v>
      </c>
      <c r="Q69" s="205">
        <f>PPA!Q$52</f>
        <v>77.071069941304785</v>
      </c>
      <c r="R69" s="205">
        <f>PPA!R$52</f>
        <v>56.597651375078577</v>
      </c>
      <c r="S69" s="205">
        <f>PPA!S$52</f>
        <v>62.769460818397611</v>
      </c>
      <c r="T69" s="205">
        <f>PPA!T$52</f>
        <v>69.723319582520489</v>
      </c>
      <c r="U69" s="205">
        <f>PPA!U$52</f>
        <v>64.596743816541519</v>
      </c>
      <c r="V69" s="205">
        <f>PPA!V$52</f>
        <v>64.978058154155974</v>
      </c>
      <c r="W69" s="205">
        <f>PPA!W$52</f>
        <v>64.043864322555123</v>
      </c>
      <c r="X69" s="205">
        <f>PPA!X$52</f>
        <v>56.042355005687384</v>
      </c>
      <c r="Y69" s="205">
        <f>PPA!Y$52</f>
        <v>55.153300050124187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4.754046153471216</v>
      </c>
      <c r="K70" s="204">
        <f>PPA!K$53</f>
        <v>4.7263855242588768</v>
      </c>
      <c r="L70" s="204">
        <f>PPA!L$53</f>
        <v>6.4797762574713218</v>
      </c>
      <c r="M70" s="204">
        <f>PPA!M$53</f>
        <v>4.5465274626086014</v>
      </c>
      <c r="N70" s="204">
        <f>PPA!N$53</f>
        <v>2.850525374029627</v>
      </c>
      <c r="O70" s="204">
        <f>PPA!O$53</f>
        <v>2.4020248157765671</v>
      </c>
      <c r="P70" s="204">
        <f>PPA!P$53</f>
        <v>1.7784029948678921</v>
      </c>
      <c r="Q70" s="204">
        <f>PPA!Q$53</f>
        <v>1.840340588889803</v>
      </c>
      <c r="R70" s="204">
        <f>PPA!R$53</f>
        <v>4.1741862406565327</v>
      </c>
      <c r="S70" s="204">
        <f>PPA!S$53</f>
        <v>4.6422957225366623</v>
      </c>
      <c r="T70" s="204">
        <f>PPA!T$53</f>
        <v>4.999239915038955</v>
      </c>
      <c r="U70" s="204">
        <f>PPA!U$53</f>
        <v>4.6379029048461504</v>
      </c>
      <c r="V70" s="204">
        <f>PPA!V$53</f>
        <v>4.6714246340149774</v>
      </c>
      <c r="W70" s="204">
        <f>PPA!W$53</f>
        <v>4.6042632536682166</v>
      </c>
      <c r="X70" s="204">
        <f>PPA!X$53</f>
        <v>4.0290160272362048</v>
      </c>
      <c r="Y70" s="204">
        <f>PPA!Y$53</f>
        <v>3.9650997863021038</v>
      </c>
    </row>
    <row r="71" spans="1:25" ht="12" customHeight="1" x14ac:dyDescent="0.25">
      <c r="A71" s="18" t="s">
        <v>61</v>
      </c>
      <c r="B71" s="204">
        <f>PPA!B$54</f>
        <v>137.2235518847279</v>
      </c>
      <c r="C71" s="204">
        <f>PPA!C$54</f>
        <v>142.540238280583</v>
      </c>
      <c r="D71" s="204">
        <f>PPA!D$54</f>
        <v>139.0222445969911</v>
      </c>
      <c r="E71" s="204">
        <f>PPA!E$54</f>
        <v>145.82170060391491</v>
      </c>
      <c r="F71" s="204">
        <f>PPA!F$54</f>
        <v>145.24498761424039</v>
      </c>
      <c r="G71" s="204">
        <f>PPA!G$54</f>
        <v>110.69711163449421</v>
      </c>
      <c r="H71" s="204">
        <f>PPA!H$54</f>
        <v>110.53843305893911</v>
      </c>
      <c r="I71" s="204">
        <f>PPA!I$54</f>
        <v>101.6166730780739</v>
      </c>
      <c r="J71" s="204">
        <f>PPA!J$54</f>
        <v>119.46924829535899</v>
      </c>
      <c r="K71" s="204">
        <f>PPA!K$54</f>
        <v>119.0594738210048</v>
      </c>
      <c r="L71" s="204">
        <f>PPA!L$54</f>
        <v>123.24584992595059</v>
      </c>
      <c r="M71" s="204">
        <f>PPA!M$54</f>
        <v>122.50315902987241</v>
      </c>
      <c r="N71" s="204">
        <f>PPA!N$54</f>
        <v>86.596033176333037</v>
      </c>
      <c r="O71" s="204">
        <f>PPA!O$54</f>
        <v>83.025771087934487</v>
      </c>
      <c r="P71" s="204">
        <f>PPA!P$54</f>
        <v>71.215987009431672</v>
      </c>
      <c r="Q71" s="204">
        <f>PPA!Q$54</f>
        <v>67.36601166826479</v>
      </c>
      <c r="R71" s="204">
        <f>PPA!R$54</f>
        <v>45.188345233781938</v>
      </c>
      <c r="S71" s="204">
        <f>PPA!S$54</f>
        <v>51.168151051722234</v>
      </c>
      <c r="T71" s="204">
        <f>PPA!T$54</f>
        <v>58.15868366098492</v>
      </c>
      <c r="U71" s="204">
        <f>PPA!U$54</f>
        <v>54.162528692339301</v>
      </c>
      <c r="V71" s="204">
        <f>PPA!V$54</f>
        <v>55.054889945095617</v>
      </c>
      <c r="W71" s="204">
        <f>PPA!W$54</f>
        <v>54.448677212958749</v>
      </c>
      <c r="X71" s="204">
        <f>PPA!X$54</f>
        <v>47.573671451939283</v>
      </c>
      <c r="Y71" s="204">
        <f>PPA!Y$54</f>
        <v>46.818963546563253</v>
      </c>
    </row>
    <row r="72" spans="1:25" ht="12" customHeight="1" x14ac:dyDescent="0.25">
      <c r="A72" s="18" t="s">
        <v>62</v>
      </c>
      <c r="B72" s="204">
        <f>PPA!B$55</f>
        <v>17.062994349044619</v>
      </c>
      <c r="C72" s="204">
        <f>PPA!C$55</f>
        <v>17.724095076158321</v>
      </c>
      <c r="D72" s="204">
        <f>PPA!D$55</f>
        <v>17.286651900270201</v>
      </c>
      <c r="E72" s="204">
        <f>PPA!E$55</f>
        <v>18.132126877628149</v>
      </c>
      <c r="F72" s="204">
        <f>PPA!F$55</f>
        <v>18.060415787595289</v>
      </c>
      <c r="G72" s="204">
        <f>PPA!G$55</f>
        <v>13.76457732169481</v>
      </c>
      <c r="H72" s="204">
        <f>PPA!H$55</f>
        <v>13.74484651309217</v>
      </c>
      <c r="I72" s="204">
        <f>PPA!I$55</f>
        <v>12.63547470303355</v>
      </c>
      <c r="J72" s="204">
        <f>PPA!J$55</f>
        <v>15.44648380024914</v>
      </c>
      <c r="K72" s="204">
        <f>PPA!K$55</f>
        <v>15.39209114973314</v>
      </c>
      <c r="L72" s="204">
        <f>PPA!L$55</f>
        <v>16.130668504728838</v>
      </c>
      <c r="M72" s="204">
        <f>PPA!M$55</f>
        <v>15.797930113994971</v>
      </c>
      <c r="N72" s="204">
        <f>PPA!N$55</f>
        <v>11.122187861515229</v>
      </c>
      <c r="O72" s="204">
        <f>PPA!O$55</f>
        <v>8.2917741473201474</v>
      </c>
      <c r="P72" s="204">
        <f>PPA!P$55</f>
        <v>7.5933887455813514</v>
      </c>
      <c r="Q72" s="204">
        <f>PPA!Q$55</f>
        <v>7.864717684150186</v>
      </c>
      <c r="R72" s="204">
        <f>PPA!R$55</f>
        <v>7.2351199006401057</v>
      </c>
      <c r="S72" s="204">
        <f>PPA!S$55</f>
        <v>6.9590140441387192</v>
      </c>
      <c r="T72" s="204">
        <f>PPA!T$55</f>
        <v>6.5653960064966093</v>
      </c>
      <c r="U72" s="204">
        <f>PPA!U$55</f>
        <v>5.7963122193560714</v>
      </c>
      <c r="V72" s="204">
        <f>PPA!V$55</f>
        <v>5.2517435750453796</v>
      </c>
      <c r="W72" s="204">
        <f>PPA!W$55</f>
        <v>4.9909238559281546</v>
      </c>
      <c r="X72" s="204">
        <f>PPA!X$55</f>
        <v>4.4396675265118937</v>
      </c>
      <c r="Y72" s="204">
        <f>PPA!Y$55</f>
        <v>4.3692367172588273</v>
      </c>
    </row>
    <row r="73" spans="1:25" ht="12" customHeight="1" x14ac:dyDescent="0.25">
      <c r="A73" s="20" t="s">
        <v>63</v>
      </c>
      <c r="B73" s="206">
        <f>FBT!B$12</f>
        <v>726.9223889402698</v>
      </c>
      <c r="C73" s="206">
        <f>FBT!C$12</f>
        <v>756.50528463567071</v>
      </c>
      <c r="D73" s="206">
        <f>FBT!D$12</f>
        <v>725.15653312255017</v>
      </c>
      <c r="E73" s="206">
        <f>FBT!E$12</f>
        <v>676.40073946374514</v>
      </c>
      <c r="F73" s="206">
        <f>FBT!F$12</f>
        <v>688.86174638030457</v>
      </c>
      <c r="G73" s="206">
        <f>FBT!G$12</f>
        <v>723.4153174998695</v>
      </c>
      <c r="H73" s="206">
        <f>FBT!H$12</f>
        <v>742.32655855729729</v>
      </c>
      <c r="I73" s="206">
        <f>FBT!I$12</f>
        <v>681.98292049310919</v>
      </c>
      <c r="J73" s="206">
        <f>FBT!J$12</f>
        <v>722.66017692200262</v>
      </c>
      <c r="K73" s="206">
        <f>FBT!K$12</f>
        <v>636.3911268990455</v>
      </c>
      <c r="L73" s="206">
        <f>FBT!L$12</f>
        <v>686.16875266197701</v>
      </c>
      <c r="M73" s="206">
        <f>FBT!M$12</f>
        <v>659.86760584154752</v>
      </c>
      <c r="N73" s="206">
        <f>FBT!N$12</f>
        <v>620.49472537733391</v>
      </c>
      <c r="O73" s="206">
        <f>FBT!O$12</f>
        <v>585.48025276134103</v>
      </c>
      <c r="P73" s="206">
        <f>FBT!P$12</f>
        <v>589.89900883578048</v>
      </c>
      <c r="Q73" s="206">
        <f>FBT!Q$12</f>
        <v>577.97025729027359</v>
      </c>
      <c r="R73" s="206">
        <f>FBT!R$12</f>
        <v>590.1335051405938</v>
      </c>
      <c r="S73" s="206">
        <f>FBT!S$12</f>
        <v>607.59980249414639</v>
      </c>
      <c r="T73" s="206">
        <f>FBT!T$12</f>
        <v>612.36273942210369</v>
      </c>
      <c r="U73" s="206">
        <f>FBT!U$12</f>
        <v>610.68010605512973</v>
      </c>
      <c r="V73" s="206">
        <f>FBT!V$12</f>
        <v>616.96693710325189</v>
      </c>
      <c r="W73" s="206">
        <f>FBT!W$12</f>
        <v>651.35945903797551</v>
      </c>
      <c r="X73" s="206">
        <f>FBT!X$12</f>
        <v>594.32520551194568</v>
      </c>
      <c r="Y73" s="206">
        <f>FBT!Y$12</f>
        <v>582.81706677459283</v>
      </c>
    </row>
    <row r="74" spans="1:25" ht="12" customHeight="1" x14ac:dyDescent="0.25">
      <c r="A74" s="14" t="s">
        <v>64</v>
      </c>
      <c r="B74" s="204">
        <f>TRE!B$12</f>
        <v>35.729928974033953</v>
      </c>
      <c r="C74" s="204">
        <f>TRE!C$12</f>
        <v>38.298689686141273</v>
      </c>
      <c r="D74" s="204">
        <f>TRE!D$12</f>
        <v>36.514392889349622</v>
      </c>
      <c r="E74" s="204">
        <f>TRE!E$12</f>
        <v>35.351709490505847</v>
      </c>
      <c r="F74" s="204">
        <f>TRE!F$12</f>
        <v>35.488567234671933</v>
      </c>
      <c r="G74" s="204">
        <f>TRE!G$12</f>
        <v>39.169386690595552</v>
      </c>
      <c r="H74" s="204">
        <f>TRE!H$12</f>
        <v>42.154678893216882</v>
      </c>
      <c r="I74" s="204">
        <f>TRE!I$12</f>
        <v>47.26747331321814</v>
      </c>
      <c r="J74" s="204">
        <f>TRE!J$12</f>
        <v>39.695243523630829</v>
      </c>
      <c r="K74" s="204">
        <f>TRE!K$12</f>
        <v>36.485264028814392</v>
      </c>
      <c r="L74" s="204">
        <f>TRE!L$12</f>
        <v>37.745039469723991</v>
      </c>
      <c r="M74" s="204">
        <f>TRE!M$12</f>
        <v>29.610951321913539</v>
      </c>
      <c r="N74" s="204">
        <f>TRE!N$12</f>
        <v>18.399781949869851</v>
      </c>
      <c r="O74" s="204">
        <f>TRE!O$12</f>
        <v>21.47090757512861</v>
      </c>
      <c r="P74" s="204">
        <f>TRE!P$12</f>
        <v>17.819809642556489</v>
      </c>
      <c r="Q74" s="204">
        <f>TRE!Q$12</f>
        <v>16.272796595497159</v>
      </c>
      <c r="R74" s="204">
        <f>TRE!R$12</f>
        <v>14.441473155901591</v>
      </c>
      <c r="S74" s="204">
        <f>TRE!S$12</f>
        <v>15.130049232423451</v>
      </c>
      <c r="T74" s="204">
        <f>TRE!T$12</f>
        <v>16.403953125633169</v>
      </c>
      <c r="U74" s="204">
        <f>TRE!U$12</f>
        <v>14.782241201849571</v>
      </c>
      <c r="V74" s="204">
        <f>TRE!V$12</f>
        <v>14.180135943819209</v>
      </c>
      <c r="W74" s="204">
        <f>TRE!W$12</f>
        <v>16.079695229857229</v>
      </c>
      <c r="X74" s="204">
        <f>TRE!X$12</f>
        <v>16.40612269102154</v>
      </c>
      <c r="Y74" s="204">
        <f>TRE!Y$12</f>
        <v>15.626052791927339</v>
      </c>
    </row>
    <row r="75" spans="1:25" ht="12" customHeight="1" x14ac:dyDescent="0.25">
      <c r="A75" s="14" t="s">
        <v>65</v>
      </c>
      <c r="B75" s="204">
        <f>MAE!B$12</f>
        <v>309.8001294948794</v>
      </c>
      <c r="C75" s="204">
        <f>MAE!C$12</f>
        <v>322.68171486397682</v>
      </c>
      <c r="D75" s="204">
        <f>MAE!D$12</f>
        <v>314.537127113547</v>
      </c>
      <c r="E75" s="204">
        <f>MAE!E$12</f>
        <v>328.59160806630371</v>
      </c>
      <c r="F75" s="204">
        <f>MAE!F$12</f>
        <v>332.80688709474981</v>
      </c>
      <c r="G75" s="204">
        <f>MAE!G$12</f>
        <v>324.83695239363419</v>
      </c>
      <c r="H75" s="204">
        <f>MAE!H$12</f>
        <v>340.26476569615141</v>
      </c>
      <c r="I75" s="204">
        <f>MAE!I$12</f>
        <v>345.91748436888997</v>
      </c>
      <c r="J75" s="204">
        <f>MAE!J$12</f>
        <v>363.06328041615808</v>
      </c>
      <c r="K75" s="204">
        <f>MAE!K$12</f>
        <v>330.64292730129557</v>
      </c>
      <c r="L75" s="204">
        <f>MAE!L$12</f>
        <v>338.91108822108799</v>
      </c>
      <c r="M75" s="204">
        <f>MAE!M$12</f>
        <v>302.81994915169457</v>
      </c>
      <c r="N75" s="204">
        <f>MAE!N$12</f>
        <v>279.75973687027511</v>
      </c>
      <c r="O75" s="204">
        <f>MAE!O$12</f>
        <v>259.70444489589732</v>
      </c>
      <c r="P75" s="204">
        <f>MAE!P$12</f>
        <v>242.34204033404839</v>
      </c>
      <c r="Q75" s="204">
        <f>MAE!Q$12</f>
        <v>226.70629192161849</v>
      </c>
      <c r="R75" s="204">
        <f>MAE!R$12</f>
        <v>215.05404651684859</v>
      </c>
      <c r="S75" s="204">
        <f>MAE!S$12</f>
        <v>222.62138609274149</v>
      </c>
      <c r="T75" s="204">
        <f>MAE!T$12</f>
        <v>237.27233004332561</v>
      </c>
      <c r="U75" s="204">
        <f>MAE!U$12</f>
        <v>220.11566561874929</v>
      </c>
      <c r="V75" s="204">
        <f>MAE!V$12</f>
        <v>224.06248142301899</v>
      </c>
      <c r="W75" s="204">
        <f>MAE!W$12</f>
        <v>240.87996882393469</v>
      </c>
      <c r="X75" s="204">
        <f>MAE!X$12</f>
        <v>245.1930081169985</v>
      </c>
      <c r="Y75" s="204">
        <f>MAE!Y$12</f>
        <v>237.75792581844391</v>
      </c>
    </row>
    <row r="76" spans="1:25" ht="12" customHeight="1" x14ac:dyDescent="0.25">
      <c r="A76" s="14" t="s">
        <v>66</v>
      </c>
      <c r="B76" s="204">
        <f>TEL!B$12</f>
        <v>58.564233816742693</v>
      </c>
      <c r="C76" s="204">
        <f>TEL!C$12</f>
        <v>59.34986918919931</v>
      </c>
      <c r="D76" s="204">
        <f>TEL!D$12</f>
        <v>57.407629782007923</v>
      </c>
      <c r="E76" s="204">
        <f>TEL!E$12</f>
        <v>52.638788682031027</v>
      </c>
      <c r="F76" s="204">
        <f>TEL!F$12</f>
        <v>52.369746381466229</v>
      </c>
      <c r="G76" s="204">
        <f>TEL!G$12</f>
        <v>36.902791442043622</v>
      </c>
      <c r="H76" s="204">
        <f>TEL!H$12</f>
        <v>35.544014805859717</v>
      </c>
      <c r="I76" s="204">
        <f>TEL!I$12</f>
        <v>30.780614225400662</v>
      </c>
      <c r="J76" s="204">
        <f>TEL!J$12</f>
        <v>30.122862267786651</v>
      </c>
      <c r="K76" s="204">
        <f>TEL!K$12</f>
        <v>27.635067100459661</v>
      </c>
      <c r="L76" s="204">
        <f>TEL!L$12</f>
        <v>28.502175844818439</v>
      </c>
      <c r="M76" s="204">
        <f>TEL!M$12</f>
        <v>25.985281975926451</v>
      </c>
      <c r="N76" s="204">
        <f>TEL!N$12</f>
        <v>19.431365676807012</v>
      </c>
      <c r="O76" s="204">
        <f>TEL!O$12</f>
        <v>19.198575104254051</v>
      </c>
      <c r="P76" s="204">
        <f>TEL!P$12</f>
        <v>17.240933589105289</v>
      </c>
      <c r="Q76" s="204">
        <f>TEL!Q$12</f>
        <v>16.879699648949821</v>
      </c>
      <c r="R76" s="204">
        <f>TEL!R$12</f>
        <v>16.492420040847481</v>
      </c>
      <c r="S76" s="204">
        <f>TEL!S$12</f>
        <v>17.08220629201023</v>
      </c>
      <c r="T76" s="204">
        <f>TEL!T$12</f>
        <v>16.20824658472349</v>
      </c>
      <c r="U76" s="204">
        <f>TEL!U$12</f>
        <v>16.076105641172919</v>
      </c>
      <c r="V76" s="204">
        <f>TEL!V$12</f>
        <v>16.51600224419829</v>
      </c>
      <c r="W76" s="204">
        <f>TEL!W$12</f>
        <v>19.217509357737111</v>
      </c>
      <c r="X76" s="204">
        <f>TEL!X$12</f>
        <v>19.376551041125438</v>
      </c>
      <c r="Y76" s="204">
        <f>TEL!Y$12</f>
        <v>19.301863494806131</v>
      </c>
    </row>
    <row r="77" spans="1:25" ht="12" customHeight="1" x14ac:dyDescent="0.25">
      <c r="A77" s="14" t="s">
        <v>67</v>
      </c>
      <c r="B77" s="204">
        <f>WWP!B$12</f>
        <v>124.2597806700001</v>
      </c>
      <c r="C77" s="204">
        <f>WWP!C$12</f>
        <v>116.61130159281321</v>
      </c>
      <c r="D77" s="204">
        <f>WWP!D$12</f>
        <v>92.575880696082109</v>
      </c>
      <c r="E77" s="204">
        <f>WWP!E$12</f>
        <v>96.353765100056023</v>
      </c>
      <c r="F77" s="204">
        <f>WWP!F$12</f>
        <v>96.086157636832098</v>
      </c>
      <c r="G77" s="204">
        <f>WWP!G$12</f>
        <v>96.003606097194037</v>
      </c>
      <c r="H77" s="204">
        <f>WWP!H$12</f>
        <v>99.464604208062582</v>
      </c>
      <c r="I77" s="204">
        <f>WWP!I$12</f>
        <v>110.1111089293894</v>
      </c>
      <c r="J77" s="204">
        <f>WWP!J$12</f>
        <v>103.6507397019322</v>
      </c>
      <c r="K77" s="204">
        <f>WWP!K$12</f>
        <v>86.682585141726051</v>
      </c>
      <c r="L77" s="204">
        <f>WWP!L$12</f>
        <v>91.174016949376778</v>
      </c>
      <c r="M77" s="204">
        <f>WWP!M$12</f>
        <v>86.936848742249794</v>
      </c>
      <c r="N77" s="204">
        <f>WWP!N$12</f>
        <v>69.728155013149518</v>
      </c>
      <c r="O77" s="204">
        <f>WWP!O$12</f>
        <v>62.322997061325538</v>
      </c>
      <c r="P77" s="204">
        <f>WWP!P$12</f>
        <v>55.809204792725147</v>
      </c>
      <c r="Q77" s="204">
        <f>WWP!Q$12</f>
        <v>62.766802110159539</v>
      </c>
      <c r="R77" s="204">
        <f>WWP!R$12</f>
        <v>72.170915822022067</v>
      </c>
      <c r="S77" s="204">
        <f>WWP!S$12</f>
        <v>79.416682393358272</v>
      </c>
      <c r="T77" s="204">
        <f>WWP!T$12</f>
        <v>86.7026969619791</v>
      </c>
      <c r="U77" s="204">
        <f>WWP!U$12</f>
        <v>82.113004546296025</v>
      </c>
      <c r="V77" s="204">
        <f>WWP!V$12</f>
        <v>57.842878986531218</v>
      </c>
      <c r="W77" s="204">
        <f>WWP!W$12</f>
        <v>59.784148207234608</v>
      </c>
      <c r="X77" s="204">
        <f>WWP!X$12</f>
        <v>62.016040583846461</v>
      </c>
      <c r="Y77" s="204">
        <f>WWP!Y$12</f>
        <v>58.64806589631857</v>
      </c>
    </row>
    <row r="78" spans="1:25" ht="12" customHeight="1" x14ac:dyDescent="0.25">
      <c r="A78" s="21" t="s">
        <v>68</v>
      </c>
      <c r="B78" s="207">
        <f>OIS!B$12</f>
        <v>499.05096384344682</v>
      </c>
      <c r="C78" s="207">
        <f>OIS!C$12</f>
        <v>531.05308646792162</v>
      </c>
      <c r="D78" s="207">
        <f>OIS!D$12</f>
        <v>510.77087998034818</v>
      </c>
      <c r="E78" s="207">
        <f>OIS!E$12</f>
        <v>533.63025554423575</v>
      </c>
      <c r="F78" s="207">
        <f>OIS!F$12</f>
        <v>541.34016924592106</v>
      </c>
      <c r="G78" s="207">
        <f>OIS!G$12</f>
        <v>536.25285279919274</v>
      </c>
      <c r="H78" s="207">
        <f>OIS!H$12</f>
        <v>515.3421989222054</v>
      </c>
      <c r="I78" s="207">
        <f>OIS!I$12</f>
        <v>490.59730343233127</v>
      </c>
      <c r="J78" s="207">
        <f>OIS!J$12</f>
        <v>468.37100731082393</v>
      </c>
      <c r="K78" s="207">
        <f>OIS!K$12</f>
        <v>396.50303904322931</v>
      </c>
      <c r="L78" s="207">
        <f>OIS!L$12</f>
        <v>407.3062347853093</v>
      </c>
      <c r="M78" s="207">
        <f>OIS!M$12</f>
        <v>403.60180871743182</v>
      </c>
      <c r="N78" s="207">
        <f>OIS!N$12</f>
        <v>358.19108320088287</v>
      </c>
      <c r="O78" s="207">
        <f>OIS!O$12</f>
        <v>342.6340778419891</v>
      </c>
      <c r="P78" s="207">
        <f>OIS!P$12</f>
        <v>324.49081939508818</v>
      </c>
      <c r="Q78" s="207">
        <f>OIS!Q$12</f>
        <v>344.39078640163802</v>
      </c>
      <c r="R78" s="207">
        <f>OIS!R$12</f>
        <v>332.70583388215528</v>
      </c>
      <c r="S78" s="207">
        <f>OIS!S$12</f>
        <v>353.64888009025822</v>
      </c>
      <c r="T78" s="207">
        <f>OIS!T$12</f>
        <v>348.01798256971341</v>
      </c>
      <c r="U78" s="207">
        <f>OIS!U$12</f>
        <v>336.80463605045082</v>
      </c>
      <c r="V78" s="207">
        <f>OIS!V$12</f>
        <v>361.70145053109468</v>
      </c>
      <c r="W78" s="207">
        <f>OIS!W$12</f>
        <v>420.43168613312298</v>
      </c>
      <c r="X78" s="207">
        <f>OIS!X$12</f>
        <v>433.9075548268226</v>
      </c>
      <c r="Y78" s="207">
        <f>OIS!Y$12</f>
        <v>427.74522272833298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251.93224419604468</v>
      </c>
      <c r="C81" s="210">
        <v>217.2183147033534</v>
      </c>
      <c r="D81" s="210">
        <v>216.95322441960445</v>
      </c>
      <c r="E81" s="210">
        <v>229.03413585554597</v>
      </c>
      <c r="F81" s="210">
        <v>258.50300945829747</v>
      </c>
      <c r="G81" s="210">
        <v>240.02106620808252</v>
      </c>
      <c r="H81" s="210">
        <v>248.34247635425623</v>
      </c>
      <c r="I81" s="210">
        <v>260.82459157351673</v>
      </c>
      <c r="J81" s="210">
        <v>219.94849527085125</v>
      </c>
      <c r="K81" s="210">
        <v>211.48134135855545</v>
      </c>
      <c r="L81" s="210">
        <v>223.83920894239034</v>
      </c>
      <c r="M81" s="210">
        <v>254.1582975064488</v>
      </c>
      <c r="N81" s="210">
        <v>233.24496990541701</v>
      </c>
      <c r="O81" s="210">
        <v>237.22416165090283</v>
      </c>
      <c r="P81" s="210">
        <v>211.38099742046433</v>
      </c>
      <c r="Q81" s="210">
        <v>210.13293207222694</v>
      </c>
      <c r="R81" s="210">
        <v>209.23224419604472</v>
      </c>
      <c r="S81" s="210">
        <v>205.84677558039556</v>
      </c>
      <c r="T81" s="210">
        <v>203.89226139294928</v>
      </c>
      <c r="U81" s="210">
        <v>161.13834909716255</v>
      </c>
      <c r="V81" s="210">
        <v>184.75047291487533</v>
      </c>
      <c r="W81" s="210">
        <v>181.62674118658643</v>
      </c>
      <c r="X81" s="210">
        <v>169.14144453998273</v>
      </c>
      <c r="Y81" s="210">
        <v>147.50945829750643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251.93224419604468</v>
      </c>
      <c r="C83" s="204">
        <v>217.2183147033534</v>
      </c>
      <c r="D83" s="204">
        <v>216.95322441960445</v>
      </c>
      <c r="E83" s="204">
        <v>229.03413585554597</v>
      </c>
      <c r="F83" s="204">
        <v>258.50300945829747</v>
      </c>
      <c r="G83" s="204">
        <v>240.02106620808252</v>
      </c>
      <c r="H83" s="204">
        <v>248.34247635425623</v>
      </c>
      <c r="I83" s="204">
        <v>260.82459157351673</v>
      </c>
      <c r="J83" s="204">
        <v>219.94849527085125</v>
      </c>
      <c r="K83" s="204">
        <v>211.48134135855545</v>
      </c>
      <c r="L83" s="204">
        <v>223.83920894239034</v>
      </c>
      <c r="M83" s="204">
        <v>254.1582975064488</v>
      </c>
      <c r="N83" s="204">
        <v>233.24496990541701</v>
      </c>
      <c r="O83" s="204">
        <v>237.22416165090283</v>
      </c>
      <c r="P83" s="204">
        <v>211.38099742046433</v>
      </c>
      <c r="Q83" s="204">
        <v>210.13293207222694</v>
      </c>
      <c r="R83" s="204">
        <v>209.23224419604472</v>
      </c>
      <c r="S83" s="204">
        <v>205.84677558039556</v>
      </c>
      <c r="T83" s="204">
        <v>203.89226139294928</v>
      </c>
      <c r="U83" s="204">
        <v>161.13834909716255</v>
      </c>
      <c r="V83" s="204">
        <v>184.75047291487533</v>
      </c>
      <c r="W83" s="204">
        <v>181.62674118658643</v>
      </c>
      <c r="X83" s="204">
        <v>169.14144453998273</v>
      </c>
      <c r="Y83" s="204">
        <v>147.50945829750643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251.93224419604468</v>
      </c>
      <c r="C88" s="204">
        <f t="shared" si="5"/>
        <v>217.2183147033534</v>
      </c>
      <c r="D88" s="204">
        <f t="shared" si="5"/>
        <v>216.95322441960445</v>
      </c>
      <c r="E88" s="204">
        <f t="shared" si="5"/>
        <v>229.03413585554597</v>
      </c>
      <c r="F88" s="204">
        <f t="shared" si="5"/>
        <v>258.50300945829747</v>
      </c>
      <c r="G88" s="204">
        <f t="shared" si="5"/>
        <v>240.02106620808252</v>
      </c>
      <c r="H88" s="204">
        <f t="shared" si="5"/>
        <v>243.028116938951</v>
      </c>
      <c r="I88" s="204">
        <f t="shared" si="5"/>
        <v>260.82459157351673</v>
      </c>
      <c r="J88" s="204">
        <f t="shared" si="5"/>
        <v>219.94849527085125</v>
      </c>
      <c r="K88" s="204">
        <f t="shared" si="5"/>
        <v>211.48134135855545</v>
      </c>
      <c r="L88" s="204">
        <f t="shared" si="5"/>
        <v>223.83920894239034</v>
      </c>
      <c r="M88" s="204">
        <f t="shared" si="5"/>
        <v>254.1582975064488</v>
      </c>
      <c r="N88" s="204">
        <f t="shared" si="5"/>
        <v>233.24496990541701</v>
      </c>
      <c r="O88" s="204">
        <f t="shared" si="5"/>
        <v>237.22416165090283</v>
      </c>
      <c r="P88" s="204">
        <f t="shared" si="5"/>
        <v>211.38099742046433</v>
      </c>
      <c r="Q88" s="204">
        <f t="shared" si="5"/>
        <v>210.13293207222694</v>
      </c>
      <c r="R88" s="204">
        <f t="shared" si="5"/>
        <v>209.23224419604472</v>
      </c>
      <c r="S88" s="204">
        <f t="shared" si="5"/>
        <v>205.84677558039556</v>
      </c>
      <c r="T88" s="204">
        <f t="shared" si="5"/>
        <v>203.89226139294928</v>
      </c>
      <c r="U88" s="204">
        <f t="shared" si="5"/>
        <v>161.13834909716255</v>
      </c>
      <c r="V88" s="204">
        <f t="shared" si="5"/>
        <v>184.75047291487533</v>
      </c>
      <c r="W88" s="204">
        <f t="shared" si="5"/>
        <v>181.62674118658643</v>
      </c>
      <c r="X88" s="204">
        <f t="shared" si="5"/>
        <v>169.14144453998273</v>
      </c>
      <c r="Y88" s="204">
        <f t="shared" si="5"/>
        <v>147.50945829750643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5.3143594153052449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251.93224419604468</v>
      </c>
      <c r="C94" s="210">
        <f t="shared" si="6"/>
        <v>217.2183147033534</v>
      </c>
      <c r="D94" s="210">
        <f t="shared" si="6"/>
        <v>216.95322441960445</v>
      </c>
      <c r="E94" s="210">
        <f t="shared" si="6"/>
        <v>229.03413585554597</v>
      </c>
      <c r="F94" s="210">
        <f t="shared" si="6"/>
        <v>258.50300945829747</v>
      </c>
      <c r="G94" s="210">
        <f t="shared" si="6"/>
        <v>240.02106620808252</v>
      </c>
      <c r="H94" s="210">
        <f t="shared" si="6"/>
        <v>248.34247635425623</v>
      </c>
      <c r="I94" s="210">
        <f t="shared" si="6"/>
        <v>260.82459157351673</v>
      </c>
      <c r="J94" s="210">
        <f t="shared" si="6"/>
        <v>219.94849527085125</v>
      </c>
      <c r="K94" s="210">
        <f t="shared" si="6"/>
        <v>211.48134135855545</v>
      </c>
      <c r="L94" s="210">
        <f t="shared" si="6"/>
        <v>223.83920894239034</v>
      </c>
      <c r="M94" s="210">
        <f t="shared" si="6"/>
        <v>254.1582975064488</v>
      </c>
      <c r="N94" s="210">
        <f t="shared" si="6"/>
        <v>233.24496990541701</v>
      </c>
      <c r="O94" s="210">
        <f t="shared" si="6"/>
        <v>237.22416165090283</v>
      </c>
      <c r="P94" s="210">
        <f t="shared" si="6"/>
        <v>211.38099742046433</v>
      </c>
      <c r="Q94" s="210">
        <f t="shared" si="6"/>
        <v>210.13293207222694</v>
      </c>
      <c r="R94" s="210">
        <f t="shared" si="6"/>
        <v>209.23224419604472</v>
      </c>
      <c r="S94" s="210">
        <f t="shared" si="6"/>
        <v>205.84677558039556</v>
      </c>
      <c r="T94" s="210">
        <f t="shared" si="6"/>
        <v>203.89226139294928</v>
      </c>
      <c r="U94" s="210">
        <f t="shared" si="6"/>
        <v>161.13834909716255</v>
      </c>
      <c r="V94" s="210">
        <f t="shared" si="6"/>
        <v>184.75047291487533</v>
      </c>
      <c r="W94" s="210">
        <f t="shared" si="6"/>
        <v>181.62674118658643</v>
      </c>
      <c r="X94" s="210">
        <f t="shared" si="6"/>
        <v>169.14144453998273</v>
      </c>
      <c r="Y94" s="210">
        <f t="shared" si="6"/>
        <v>147.50945829750643</v>
      </c>
    </row>
    <row r="95" spans="1:25" ht="12" customHeight="1" x14ac:dyDescent="0.25">
      <c r="A95" s="24" t="s">
        <v>48</v>
      </c>
      <c r="B95" s="213">
        <f>CHI!B58</f>
        <v>0</v>
      </c>
      <c r="C95" s="213">
        <f>CHI!C58</f>
        <v>0</v>
      </c>
      <c r="D95" s="213">
        <f>CHI!D58</f>
        <v>0</v>
      </c>
      <c r="E95" s="213">
        <f>CHI!E58</f>
        <v>0</v>
      </c>
      <c r="F95" s="213">
        <f>CHI!F58</f>
        <v>0</v>
      </c>
      <c r="G95" s="213">
        <f>CHI!G58</f>
        <v>0</v>
      </c>
      <c r="H95" s="213">
        <f>CHI!H58</f>
        <v>0</v>
      </c>
      <c r="I95" s="213">
        <f>CHI!I58</f>
        <v>0</v>
      </c>
      <c r="J95" s="213">
        <f>CHI!J58</f>
        <v>0</v>
      </c>
      <c r="K95" s="213">
        <f>CHI!K58</f>
        <v>0</v>
      </c>
      <c r="L95" s="213">
        <f>CHI!L58</f>
        <v>0</v>
      </c>
      <c r="M95" s="213">
        <f>CHI!M58</f>
        <v>0</v>
      </c>
      <c r="N95" s="213">
        <f>CHI!N58</f>
        <v>0</v>
      </c>
      <c r="O95" s="213">
        <f>CHI!O58</f>
        <v>0</v>
      </c>
      <c r="P95" s="213">
        <f>CHI!P58</f>
        <v>0</v>
      </c>
      <c r="Q95" s="213">
        <f>CHI!Q58</f>
        <v>0</v>
      </c>
      <c r="R95" s="213">
        <f>CHI!R58</f>
        <v>0</v>
      </c>
      <c r="S95" s="213">
        <f>CHI!S58</f>
        <v>0</v>
      </c>
      <c r="T95" s="213">
        <f>CHI!T58</f>
        <v>0</v>
      </c>
      <c r="U95" s="213">
        <f>CHI!U58</f>
        <v>0</v>
      </c>
      <c r="V95" s="213">
        <f>CHI!V58</f>
        <v>0</v>
      </c>
      <c r="W95" s="213">
        <f>CHI!W58</f>
        <v>0</v>
      </c>
      <c r="X95" s="213">
        <f>CHI!X58</f>
        <v>0</v>
      </c>
      <c r="Y95" s="213">
        <f>CHI!Y58</f>
        <v>0</v>
      </c>
    </row>
    <row r="96" spans="1:25" ht="12" customHeight="1" x14ac:dyDescent="0.25">
      <c r="A96" s="21" t="s">
        <v>27</v>
      </c>
      <c r="B96" s="207">
        <v>251.93224419604468</v>
      </c>
      <c r="C96" s="207">
        <v>217.2183147033534</v>
      </c>
      <c r="D96" s="207">
        <v>216.95322441960445</v>
      </c>
      <c r="E96" s="207">
        <v>229.03413585554597</v>
      </c>
      <c r="F96" s="207">
        <v>258.50300945829747</v>
      </c>
      <c r="G96" s="207">
        <v>240.02106620808252</v>
      </c>
      <c r="H96" s="207">
        <v>248.34247635425623</v>
      </c>
      <c r="I96" s="207">
        <v>260.82459157351673</v>
      </c>
      <c r="J96" s="207">
        <v>219.94849527085125</v>
      </c>
      <c r="K96" s="207">
        <v>211.48134135855545</v>
      </c>
      <c r="L96" s="207">
        <v>223.83920894239034</v>
      </c>
      <c r="M96" s="207">
        <v>254.1582975064488</v>
      </c>
      <c r="N96" s="207">
        <v>233.24496990541701</v>
      </c>
      <c r="O96" s="207">
        <v>237.22416165090283</v>
      </c>
      <c r="P96" s="207">
        <v>211.38099742046433</v>
      </c>
      <c r="Q96" s="207">
        <v>210.13293207222694</v>
      </c>
      <c r="R96" s="207">
        <v>209.23224419604472</v>
      </c>
      <c r="S96" s="207">
        <v>205.84677558039556</v>
      </c>
      <c r="T96" s="207">
        <v>203.89226139294928</v>
      </c>
      <c r="U96" s="207">
        <v>161.13834909716255</v>
      </c>
      <c r="V96" s="207">
        <v>184.75047291487533</v>
      </c>
      <c r="W96" s="207">
        <v>181.62674118658643</v>
      </c>
      <c r="X96" s="207">
        <v>169.14144453998273</v>
      </c>
      <c r="Y96" s="207">
        <v>147.50945829750643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7146.7688473551507</v>
      </c>
      <c r="C98" s="203">
        <f t="shared" si="7"/>
        <v>7337.2641931924427</v>
      </c>
      <c r="D98" s="203">
        <f t="shared" si="7"/>
        <v>6975.4152783534491</v>
      </c>
      <c r="E98" s="203">
        <f t="shared" si="7"/>
        <v>6871.7064999737322</v>
      </c>
      <c r="F98" s="203">
        <f t="shared" si="7"/>
        <v>7119.4205026255722</v>
      </c>
      <c r="G98" s="203">
        <f t="shared" si="7"/>
        <v>6864.7130268550627</v>
      </c>
      <c r="H98" s="203">
        <f t="shared" si="7"/>
        <v>7069.5722971595223</v>
      </c>
      <c r="I98" s="203">
        <f t="shared" si="7"/>
        <v>6893.9515656328294</v>
      </c>
      <c r="J98" s="203">
        <f t="shared" si="7"/>
        <v>6089.9276386187057</v>
      </c>
      <c r="K98" s="203">
        <f t="shared" si="7"/>
        <v>4791.905948706768</v>
      </c>
      <c r="L98" s="203">
        <f t="shared" si="7"/>
        <v>4937.8232918440126</v>
      </c>
      <c r="M98" s="203">
        <f t="shared" si="7"/>
        <v>5103.1647984234341</v>
      </c>
      <c r="N98" s="203">
        <f t="shared" si="7"/>
        <v>4793.1659958814207</v>
      </c>
      <c r="O98" s="203">
        <f t="shared" si="7"/>
        <v>4567.4551661111045</v>
      </c>
      <c r="P98" s="203">
        <f t="shared" si="7"/>
        <v>4590.7271415386858</v>
      </c>
      <c r="Q98" s="203">
        <f t="shared" si="7"/>
        <v>4539.1090032747279</v>
      </c>
      <c r="R98" s="203">
        <f t="shared" si="7"/>
        <v>4813.3613049230562</v>
      </c>
      <c r="S98" s="203">
        <f t="shared" si="7"/>
        <v>5131.2508124229707</v>
      </c>
      <c r="T98" s="203">
        <f t="shared" si="7"/>
        <v>5035.2609264982457</v>
      </c>
      <c r="U98" s="203">
        <f t="shared" si="7"/>
        <v>4844.657317599228</v>
      </c>
      <c r="V98" s="203">
        <f t="shared" si="7"/>
        <v>4931.6632803301445</v>
      </c>
      <c r="W98" s="203">
        <f t="shared" si="7"/>
        <v>5172.0612732939471</v>
      </c>
      <c r="X98" s="203">
        <f t="shared" si="7"/>
        <v>4699.1417991180142</v>
      </c>
      <c r="Y98" s="203">
        <f t="shared" si="7"/>
        <v>4060.0818007052258</v>
      </c>
    </row>
    <row r="99" spans="1:25" ht="12" customHeight="1" x14ac:dyDescent="0.25">
      <c r="A99" s="25" t="s">
        <v>14</v>
      </c>
      <c r="B99" s="209">
        <f>ISI!B$54</f>
        <v>190.91841508037277</v>
      </c>
      <c r="C99" s="209">
        <f>ISI!C$54</f>
        <v>207.73484857764333</v>
      </c>
      <c r="D99" s="209">
        <f>ISI!D$54</f>
        <v>119.56194142991772</v>
      </c>
      <c r="E99" s="209">
        <f>ISI!E$54</f>
        <v>137.70470230839177</v>
      </c>
      <c r="F99" s="209">
        <f>ISI!F$54</f>
        <v>134.17101934347454</v>
      </c>
      <c r="G99" s="209">
        <f>ISI!G$54</f>
        <v>131.082504240416</v>
      </c>
      <c r="H99" s="209">
        <f>ISI!H$54</f>
        <v>139.26789124647925</v>
      </c>
      <c r="I99" s="209">
        <f>ISI!I$54</f>
        <v>156.27506925430936</v>
      </c>
      <c r="J99" s="209">
        <f>ISI!J$54</f>
        <v>140.66905361983305</v>
      </c>
      <c r="K99" s="209">
        <f>ISI!K$54</f>
        <v>73.313128972115365</v>
      </c>
      <c r="L99" s="209">
        <f>ISI!L$54</f>
        <v>80.539768783128906</v>
      </c>
      <c r="M99" s="209">
        <f>ISI!M$54</f>
        <v>91.125698815020471</v>
      </c>
      <c r="N99" s="209">
        <f>ISI!N$54</f>
        <v>100.7901958051791</v>
      </c>
      <c r="O99" s="209">
        <f>ISI!O$54</f>
        <v>106.39734623273588</v>
      </c>
      <c r="P99" s="209">
        <f>ISI!P$54</f>
        <v>113.37690779568743</v>
      </c>
      <c r="Q99" s="209">
        <f>ISI!Q$54</f>
        <v>110.80437483492003</v>
      </c>
      <c r="R99" s="209">
        <f>ISI!R$54</f>
        <v>117.17243839637899</v>
      </c>
      <c r="S99" s="209">
        <f>ISI!S$54</f>
        <v>122.78763024858547</v>
      </c>
      <c r="T99" s="209">
        <f>ISI!T$54</f>
        <v>126.31001835098739</v>
      </c>
      <c r="U99" s="209">
        <f>ISI!U$54</f>
        <v>116.00625897539838</v>
      </c>
      <c r="V99" s="209">
        <f>ISI!V$54</f>
        <v>103.86979407778098</v>
      </c>
      <c r="W99" s="209">
        <f>ISI!W$54</f>
        <v>106.29532130137962</v>
      </c>
      <c r="X99" s="209">
        <f>ISI!X$54</f>
        <v>88.028190207562901</v>
      </c>
      <c r="Y99" s="209">
        <f>ISI!Y$54</f>
        <v>84.969032593973765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190.91841508037277</v>
      </c>
      <c r="C101" s="204">
        <f>ISI!C$56</f>
        <v>207.73484857764333</v>
      </c>
      <c r="D101" s="204">
        <f>ISI!D$56</f>
        <v>119.56194142991772</v>
      </c>
      <c r="E101" s="204">
        <f>ISI!E$56</f>
        <v>137.70470230839177</v>
      </c>
      <c r="F101" s="204">
        <f>ISI!F$56</f>
        <v>134.17101934347454</v>
      </c>
      <c r="G101" s="204">
        <f>ISI!G$56</f>
        <v>131.082504240416</v>
      </c>
      <c r="H101" s="204">
        <f>ISI!H$56</f>
        <v>139.26789124647925</v>
      </c>
      <c r="I101" s="204">
        <f>ISI!I$56</f>
        <v>156.27506925430936</v>
      </c>
      <c r="J101" s="204">
        <f>ISI!J$56</f>
        <v>140.66905361983305</v>
      </c>
      <c r="K101" s="204">
        <f>ISI!K$56</f>
        <v>73.313128972115365</v>
      </c>
      <c r="L101" s="204">
        <f>ISI!L$56</f>
        <v>80.539768783128906</v>
      </c>
      <c r="M101" s="204">
        <f>ISI!M$56</f>
        <v>91.125698815020471</v>
      </c>
      <c r="N101" s="204">
        <f>ISI!N$56</f>
        <v>100.7901958051791</v>
      </c>
      <c r="O101" s="204">
        <f>ISI!O$56</f>
        <v>106.39734623273588</v>
      </c>
      <c r="P101" s="204">
        <f>ISI!P$56</f>
        <v>113.37690779568743</v>
      </c>
      <c r="Q101" s="204">
        <f>ISI!Q$56</f>
        <v>110.80437483492003</v>
      </c>
      <c r="R101" s="204">
        <f>ISI!R$56</f>
        <v>117.17243839637899</v>
      </c>
      <c r="S101" s="204">
        <f>ISI!S$56</f>
        <v>122.78763024858547</v>
      </c>
      <c r="T101" s="204">
        <f>ISI!T$56</f>
        <v>126.31001835098739</v>
      </c>
      <c r="U101" s="204">
        <f>ISI!U$56</f>
        <v>116.00625897539838</v>
      </c>
      <c r="V101" s="204">
        <f>ISI!V$56</f>
        <v>103.86979407778098</v>
      </c>
      <c r="W101" s="204">
        <f>ISI!W$56</f>
        <v>106.29532130137962</v>
      </c>
      <c r="X101" s="204">
        <f>ISI!X$56</f>
        <v>88.028190207562901</v>
      </c>
      <c r="Y101" s="204">
        <f>ISI!Y$56</f>
        <v>84.969032593973765</v>
      </c>
    </row>
    <row r="102" spans="1:25" ht="12" customHeight="1" x14ac:dyDescent="0.25">
      <c r="A102" s="13" t="s">
        <v>18</v>
      </c>
      <c r="B102" s="205">
        <f>NFM!B$73</f>
        <v>0</v>
      </c>
      <c r="C102" s="205">
        <f>NFM!C$73</f>
        <v>0</v>
      </c>
      <c r="D102" s="205">
        <f>NFM!D$73</f>
        <v>0</v>
      </c>
      <c r="E102" s="205">
        <f>NFM!E$73</f>
        <v>0</v>
      </c>
      <c r="F102" s="205">
        <f>NFM!F$73</f>
        <v>0</v>
      </c>
      <c r="G102" s="205">
        <f>NFM!G$73</f>
        <v>0</v>
      </c>
      <c r="H102" s="205">
        <f>NFM!H$73</f>
        <v>0</v>
      </c>
      <c r="I102" s="205">
        <f>NFM!I$73</f>
        <v>0</v>
      </c>
      <c r="J102" s="205">
        <f>NFM!J$73</f>
        <v>0</v>
      </c>
      <c r="K102" s="205">
        <f>NFM!K$73</f>
        <v>0</v>
      </c>
      <c r="L102" s="205">
        <f>NFM!L$73</f>
        <v>0</v>
      </c>
      <c r="M102" s="205">
        <f>NFM!M$73</f>
        <v>0</v>
      </c>
      <c r="N102" s="205">
        <f>NFM!N$73</f>
        <v>0</v>
      </c>
      <c r="O102" s="205">
        <f>NFM!O$73</f>
        <v>0</v>
      </c>
      <c r="P102" s="205">
        <f>NFM!P$73</f>
        <v>0</v>
      </c>
      <c r="Q102" s="205">
        <f>NFM!Q$73</f>
        <v>0</v>
      </c>
      <c r="R102" s="205">
        <f>NFM!R$73</f>
        <v>0</v>
      </c>
      <c r="S102" s="205">
        <f>NFM!S$73</f>
        <v>0</v>
      </c>
      <c r="T102" s="205">
        <f>NFM!T$73</f>
        <v>0</v>
      </c>
      <c r="U102" s="205">
        <f>NFM!U$73</f>
        <v>0</v>
      </c>
      <c r="V102" s="205">
        <f>NFM!V$73</f>
        <v>0</v>
      </c>
      <c r="W102" s="205">
        <f>NFM!W$73</f>
        <v>0</v>
      </c>
      <c r="X102" s="205">
        <f>NFM!X$73</f>
        <v>0</v>
      </c>
      <c r="Y102" s="205">
        <f>NFM!Y$73</f>
        <v>0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</v>
      </c>
      <c r="Q107" s="204">
        <f>NFM!Q$78</f>
        <v>0</v>
      </c>
      <c r="R107" s="204">
        <f>NFM!R$78</f>
        <v>0</v>
      </c>
      <c r="S107" s="204">
        <f>NFM!S$78</f>
        <v>0</v>
      </c>
      <c r="T107" s="204">
        <f>NFM!T$78</f>
        <v>0</v>
      </c>
      <c r="U107" s="204">
        <f>NFM!U$78</f>
        <v>0</v>
      </c>
      <c r="V107" s="204">
        <f>NFM!V$78</f>
        <v>0</v>
      </c>
      <c r="W107" s="204">
        <f>NFM!W$78</f>
        <v>0</v>
      </c>
      <c r="X107" s="204">
        <f>NFM!X$78</f>
        <v>0</v>
      </c>
      <c r="Y107" s="204">
        <f>NFM!Y$78</f>
        <v>0</v>
      </c>
    </row>
    <row r="108" spans="1:25" ht="12" customHeight="1" x14ac:dyDescent="0.25">
      <c r="A108" s="13" t="s">
        <v>19</v>
      </c>
      <c r="B108" s="205">
        <f>CHI!B$79</f>
        <v>365.54617868752825</v>
      </c>
      <c r="C108" s="205">
        <f>CHI!C$79</f>
        <v>394.64830953514559</v>
      </c>
      <c r="D108" s="205">
        <f>CHI!D$79</f>
        <v>362.55644767510302</v>
      </c>
      <c r="E108" s="205">
        <f>CHI!E$79</f>
        <v>361.49205210788853</v>
      </c>
      <c r="F108" s="205">
        <f>CHI!F$79</f>
        <v>332.33574498651399</v>
      </c>
      <c r="G108" s="205">
        <f>CHI!G$79</f>
        <v>310.64159974592292</v>
      </c>
      <c r="H108" s="205">
        <f>CHI!H$79</f>
        <v>279.64413461322175</v>
      </c>
      <c r="I108" s="205">
        <f>CHI!I$79</f>
        <v>237.71402595788382</v>
      </c>
      <c r="J108" s="205">
        <f>CHI!J$79</f>
        <v>284.95376160183099</v>
      </c>
      <c r="K108" s="205">
        <f>CHI!K$79</f>
        <v>291.25213271871172</v>
      </c>
      <c r="L108" s="205">
        <f>CHI!L$79</f>
        <v>327.67261927824461</v>
      </c>
      <c r="M108" s="205">
        <f>CHI!M$79</f>
        <v>354.77951249334774</v>
      </c>
      <c r="N108" s="205">
        <f>CHI!N$79</f>
        <v>356.14925561938651</v>
      </c>
      <c r="O108" s="205">
        <f>CHI!O$79</f>
        <v>343.27843897909986</v>
      </c>
      <c r="P108" s="205">
        <f>CHI!P$79</f>
        <v>342.75343566798335</v>
      </c>
      <c r="Q108" s="205">
        <f>CHI!Q$79</f>
        <v>327.53290308183966</v>
      </c>
      <c r="R108" s="205">
        <f>CHI!R$79</f>
        <v>299.46877230210987</v>
      </c>
      <c r="S108" s="205">
        <f>CHI!S$79</f>
        <v>294.1569667511481</v>
      </c>
      <c r="T108" s="205">
        <f>CHI!T$79</f>
        <v>246.19934672476882</v>
      </c>
      <c r="U108" s="205">
        <f>CHI!U$79</f>
        <v>238.57710126973379</v>
      </c>
      <c r="V108" s="205">
        <f>CHI!V$79</f>
        <v>223.35920365215784</v>
      </c>
      <c r="W108" s="205">
        <f>CHI!W$79</f>
        <v>281.45457391499735</v>
      </c>
      <c r="X108" s="205">
        <f>CHI!X$79</f>
        <v>190.54102113950069</v>
      </c>
      <c r="Y108" s="205">
        <f>CHI!Y$79</f>
        <v>175.96643999229931</v>
      </c>
    </row>
    <row r="109" spans="1:25" ht="12" customHeight="1" x14ac:dyDescent="0.25">
      <c r="A109" s="14" t="s">
        <v>59</v>
      </c>
      <c r="B109" s="204">
        <f>CHI!B$80</f>
        <v>0</v>
      </c>
      <c r="C109" s="204">
        <f>CHI!C$80</f>
        <v>0</v>
      </c>
      <c r="D109" s="204">
        <f>CHI!D$80</f>
        <v>0</v>
      </c>
      <c r="E109" s="204">
        <f>CHI!E$80</f>
        <v>0</v>
      </c>
      <c r="F109" s="204">
        <f>CHI!F$80</f>
        <v>0</v>
      </c>
      <c r="G109" s="204">
        <f>CHI!G$80</f>
        <v>0</v>
      </c>
      <c r="H109" s="204">
        <f>CHI!H$80</f>
        <v>0</v>
      </c>
      <c r="I109" s="204">
        <f>CHI!I$80</f>
        <v>0</v>
      </c>
      <c r="J109" s="204">
        <f>CHI!J$80</f>
        <v>0</v>
      </c>
      <c r="K109" s="204">
        <f>CHI!K$80</f>
        <v>0</v>
      </c>
      <c r="L109" s="204">
        <f>CHI!L$80</f>
        <v>0</v>
      </c>
      <c r="M109" s="204">
        <f>CHI!M$80</f>
        <v>0</v>
      </c>
      <c r="N109" s="204">
        <f>CHI!N$80</f>
        <v>0</v>
      </c>
      <c r="O109" s="204">
        <f>CHI!O$80</f>
        <v>0</v>
      </c>
      <c r="P109" s="204">
        <f>CHI!P$80</f>
        <v>0</v>
      </c>
      <c r="Q109" s="204">
        <f>CHI!Q$80</f>
        <v>0</v>
      </c>
      <c r="R109" s="204">
        <f>CHI!R$80</f>
        <v>0</v>
      </c>
      <c r="S109" s="204">
        <f>CHI!S$80</f>
        <v>0</v>
      </c>
      <c r="T109" s="204">
        <f>CHI!T$80</f>
        <v>0</v>
      </c>
      <c r="U109" s="204">
        <f>CHI!U$80</f>
        <v>0</v>
      </c>
      <c r="V109" s="204">
        <f>CHI!V$80</f>
        <v>0</v>
      </c>
      <c r="W109" s="204">
        <f>CHI!W$80</f>
        <v>0</v>
      </c>
      <c r="X109" s="204">
        <f>CHI!X$80</f>
        <v>0</v>
      </c>
      <c r="Y109" s="204">
        <f>CHI!Y$80</f>
        <v>0</v>
      </c>
    </row>
    <row r="110" spans="1:25" ht="12" customHeight="1" x14ac:dyDescent="0.25">
      <c r="A110" s="14" t="s">
        <v>49</v>
      </c>
      <c r="B110" s="204">
        <f>CHI!B$81</f>
        <v>301.67843342253713</v>
      </c>
      <c r="C110" s="204">
        <f>CHI!C$81</f>
        <v>321.02981738139141</v>
      </c>
      <c r="D110" s="204">
        <f>CHI!D$81</f>
        <v>301.51152159716958</v>
      </c>
      <c r="E110" s="204">
        <f>CHI!E$81</f>
        <v>288.08013945389348</v>
      </c>
      <c r="F110" s="204">
        <f>CHI!F$81</f>
        <v>263.27325657090108</v>
      </c>
      <c r="G110" s="204">
        <f>CHI!G$81</f>
        <v>247.0826455470648</v>
      </c>
      <c r="H110" s="204">
        <f>CHI!H$81</f>
        <v>222.08966424006425</v>
      </c>
      <c r="I110" s="204">
        <f>CHI!I$81</f>
        <v>186.68108425226271</v>
      </c>
      <c r="J110" s="204">
        <f>CHI!J$81</f>
        <v>224.11943299692913</v>
      </c>
      <c r="K110" s="204">
        <f>CHI!K$81</f>
        <v>220.29078993683981</v>
      </c>
      <c r="L110" s="204">
        <f>CHI!L$81</f>
        <v>229.57031115257135</v>
      </c>
      <c r="M110" s="204">
        <f>CHI!M$81</f>
        <v>258.82422226777538</v>
      </c>
      <c r="N110" s="204">
        <f>CHI!N$81</f>
        <v>276.68379788039471</v>
      </c>
      <c r="O110" s="204">
        <f>CHI!O$81</f>
        <v>268.74732733809702</v>
      </c>
      <c r="P110" s="204">
        <f>CHI!P$81</f>
        <v>275.52342319307564</v>
      </c>
      <c r="Q110" s="204">
        <f>CHI!Q$81</f>
        <v>265.66761502907622</v>
      </c>
      <c r="R110" s="204">
        <f>CHI!R$81</f>
        <v>234.66670237706271</v>
      </c>
      <c r="S110" s="204">
        <f>CHI!S$81</f>
        <v>232.13080828217844</v>
      </c>
      <c r="T110" s="204">
        <f>CHI!T$81</f>
        <v>189.77317247191016</v>
      </c>
      <c r="U110" s="204">
        <f>CHI!U$81</f>
        <v>181.13239674516402</v>
      </c>
      <c r="V110" s="204">
        <f>CHI!V$81</f>
        <v>167.17644011202751</v>
      </c>
      <c r="W110" s="204">
        <f>CHI!W$81</f>
        <v>210.18279050692303</v>
      </c>
      <c r="X110" s="204">
        <f>CHI!X$81</f>
        <v>135.84305574044475</v>
      </c>
      <c r="Y110" s="204">
        <f>CHI!Y$81</f>
        <v>91.35935805900634</v>
      </c>
    </row>
    <row r="111" spans="1:25" ht="12" customHeight="1" x14ac:dyDescent="0.25">
      <c r="A111" s="14" t="s">
        <v>50</v>
      </c>
      <c r="B111" s="204">
        <f>CHI!B$82</f>
        <v>63.867745264991143</v>
      </c>
      <c r="C111" s="204">
        <f>CHI!C$82</f>
        <v>73.618492153754147</v>
      </c>
      <c r="D111" s="204">
        <f>CHI!D$82</f>
        <v>61.044926077933447</v>
      </c>
      <c r="E111" s="204">
        <f>CHI!E$82</f>
        <v>73.41191265399506</v>
      </c>
      <c r="F111" s="204">
        <f>CHI!F$82</f>
        <v>69.06248841561289</v>
      </c>
      <c r="G111" s="204">
        <f>CHI!G$82</f>
        <v>63.558954198858103</v>
      </c>
      <c r="H111" s="204">
        <f>CHI!H$82</f>
        <v>57.554470373157493</v>
      </c>
      <c r="I111" s="204">
        <f>CHI!I$82</f>
        <v>51.032941705621113</v>
      </c>
      <c r="J111" s="204">
        <f>CHI!J$82</f>
        <v>60.834328604901849</v>
      </c>
      <c r="K111" s="204">
        <f>CHI!K$82</f>
        <v>70.961342781871892</v>
      </c>
      <c r="L111" s="204">
        <f>CHI!L$82</f>
        <v>98.102308125673261</v>
      </c>
      <c r="M111" s="204">
        <f>CHI!M$82</f>
        <v>95.955290225572341</v>
      </c>
      <c r="N111" s="204">
        <f>CHI!N$82</f>
        <v>79.465457738991802</v>
      </c>
      <c r="O111" s="204">
        <f>CHI!O$82</f>
        <v>74.531111641002823</v>
      </c>
      <c r="P111" s="204">
        <f>CHI!P$82</f>
        <v>67.23001247490771</v>
      </c>
      <c r="Q111" s="204">
        <f>CHI!Q$82</f>
        <v>61.865288052763447</v>
      </c>
      <c r="R111" s="204">
        <f>CHI!R$82</f>
        <v>64.802069925047164</v>
      </c>
      <c r="S111" s="204">
        <f>CHI!S$82</f>
        <v>62.026158468969683</v>
      </c>
      <c r="T111" s="204">
        <f>CHI!T$82</f>
        <v>56.426174252858672</v>
      </c>
      <c r="U111" s="204">
        <f>CHI!U$82</f>
        <v>57.444704524569779</v>
      </c>
      <c r="V111" s="204">
        <f>CHI!V$82</f>
        <v>56.182763540130338</v>
      </c>
      <c r="W111" s="204">
        <f>CHI!W$82</f>
        <v>71.271783408074356</v>
      </c>
      <c r="X111" s="204">
        <f>CHI!X$82</f>
        <v>54.697965399055917</v>
      </c>
      <c r="Y111" s="204">
        <f>CHI!Y$82</f>
        <v>84.607081933292974</v>
      </c>
    </row>
    <row r="112" spans="1:25" ht="12" customHeight="1" x14ac:dyDescent="0.25">
      <c r="A112" s="13" t="s">
        <v>20</v>
      </c>
      <c r="B112" s="205">
        <f>NMM!B$59</f>
        <v>3456.8773319500492</v>
      </c>
      <c r="C112" s="205">
        <f>NMM!C$59</f>
        <v>3421.9959560032389</v>
      </c>
      <c r="D112" s="205">
        <f>NMM!D$59</f>
        <v>3356.3562381313091</v>
      </c>
      <c r="E112" s="205">
        <f>NMM!E$59</f>
        <v>3325.5306662601715</v>
      </c>
      <c r="F112" s="205">
        <f>NMM!F$59</f>
        <v>3562.4493489024057</v>
      </c>
      <c r="G112" s="205">
        <f>NMM!G$59</f>
        <v>3401.3935379729578</v>
      </c>
      <c r="H112" s="205">
        <f>NMM!H$59</f>
        <v>3598.5676129591016</v>
      </c>
      <c r="I112" s="205">
        <f>NMM!I$59</f>
        <v>3673.3171141411376</v>
      </c>
      <c r="J112" s="205">
        <f>NMM!J$59</f>
        <v>2801.4904713023552</v>
      </c>
      <c r="K112" s="205">
        <f>NMM!K$59</f>
        <v>2006.3402005155929</v>
      </c>
      <c r="L112" s="205">
        <f>NMM!L$59</f>
        <v>1892.2056079621907</v>
      </c>
      <c r="M112" s="205">
        <f>NMM!M$59</f>
        <v>2272.9293999053948</v>
      </c>
      <c r="N112" s="205">
        <f>NMM!N$59</f>
        <v>2273.8217371072433</v>
      </c>
      <c r="O112" s="205">
        <f>NMM!O$59</f>
        <v>2188.037244180533</v>
      </c>
      <c r="P112" s="205">
        <f>NMM!P$59</f>
        <v>2245.9783294376057</v>
      </c>
      <c r="Q112" s="205">
        <f>NMM!Q$59</f>
        <v>2270.4076421140339</v>
      </c>
      <c r="R112" s="205">
        <f>NMM!R$59</f>
        <v>2617.4577964744444</v>
      </c>
      <c r="S112" s="205">
        <f>NMM!S$59</f>
        <v>2827.6468959343715</v>
      </c>
      <c r="T112" s="205">
        <f>NMM!T$59</f>
        <v>2805.0295594771969</v>
      </c>
      <c r="U112" s="205">
        <f>NMM!U$59</f>
        <v>2730.1520283207938</v>
      </c>
      <c r="V112" s="205">
        <f>NMM!V$59</f>
        <v>2879.6140529955233</v>
      </c>
      <c r="W112" s="205">
        <f>NMM!W$59</f>
        <v>2855.5858967704421</v>
      </c>
      <c r="X112" s="205">
        <f>NMM!X$59</f>
        <v>2637.1727646860627</v>
      </c>
      <c r="Y112" s="205">
        <f>NMM!Y$59</f>
        <v>2122.3428954506917</v>
      </c>
    </row>
    <row r="113" spans="1:25" ht="12" customHeight="1" x14ac:dyDescent="0.25">
      <c r="A113" s="14" t="s">
        <v>51</v>
      </c>
      <c r="B113" s="204">
        <f>NMM!B$60</f>
        <v>2021.6172915346756</v>
      </c>
      <c r="C113" s="204">
        <f>NMM!C$60</f>
        <v>2090.7852788007904</v>
      </c>
      <c r="D113" s="204">
        <f>NMM!D$60</f>
        <v>2111.3710012677825</v>
      </c>
      <c r="E113" s="204">
        <f>NMM!E$60</f>
        <v>1989.6230903406449</v>
      </c>
      <c r="F113" s="204">
        <f>NMM!F$60</f>
        <v>2183.8513327905848</v>
      </c>
      <c r="G113" s="204">
        <f>NMM!G$60</f>
        <v>2021.1875476590208</v>
      </c>
      <c r="H113" s="204">
        <f>NMM!H$60</f>
        <v>2251.4882871139775</v>
      </c>
      <c r="I113" s="204">
        <f>NMM!I$60</f>
        <v>2218.8503174566922</v>
      </c>
      <c r="J113" s="204">
        <f>NMM!J$60</f>
        <v>1889.6103512875402</v>
      </c>
      <c r="K113" s="204">
        <f>NMM!K$60</f>
        <v>1220.4967436790264</v>
      </c>
      <c r="L113" s="204">
        <f>NMM!L$60</f>
        <v>1105.5523048725372</v>
      </c>
      <c r="M113" s="204">
        <f>NMM!M$60</f>
        <v>1380.0622417762563</v>
      </c>
      <c r="N113" s="204">
        <f>NMM!N$60</f>
        <v>1402.1931205077235</v>
      </c>
      <c r="O113" s="204">
        <f>NMM!O$60</f>
        <v>1363.7735743819931</v>
      </c>
      <c r="P113" s="204">
        <f>NMM!P$60</f>
        <v>1401.5005800944218</v>
      </c>
      <c r="Q113" s="204">
        <f>NMM!Q$60</f>
        <v>1452.8129607572782</v>
      </c>
      <c r="R113" s="204">
        <f>NMM!R$60</f>
        <v>1668.9082824017119</v>
      </c>
      <c r="S113" s="204">
        <f>NMM!S$60</f>
        <v>1802.4397616967358</v>
      </c>
      <c r="T113" s="204">
        <f>NMM!T$60</f>
        <v>1717.5454611840134</v>
      </c>
      <c r="U113" s="204">
        <f>NMM!U$60</f>
        <v>1704.762880942214</v>
      </c>
      <c r="V113" s="204">
        <f>NMM!V$60</f>
        <v>1884.5726269505196</v>
      </c>
      <c r="W113" s="204">
        <f>NMM!W$60</f>
        <v>1864.2140542113757</v>
      </c>
      <c r="X113" s="204">
        <f>NMM!X$60</f>
        <v>1727.8907313927286</v>
      </c>
      <c r="Y113" s="204">
        <f>NMM!Y$60</f>
        <v>1456.5497645004673</v>
      </c>
    </row>
    <row r="114" spans="1:25" ht="12" customHeight="1" x14ac:dyDescent="0.25">
      <c r="A114" s="14" t="s">
        <v>52</v>
      </c>
      <c r="B114" s="204">
        <f>NMM!B$61</f>
        <v>1266.2419776677527</v>
      </c>
      <c r="C114" s="204">
        <f>NMM!C$61</f>
        <v>1150.7496525697848</v>
      </c>
      <c r="D114" s="204">
        <f>NMM!D$61</f>
        <v>1089.0576477954414</v>
      </c>
      <c r="E114" s="204">
        <f>NMM!E$61</f>
        <v>1188.2997292565276</v>
      </c>
      <c r="F114" s="204">
        <f>NMM!F$61</f>
        <v>1232.5881893230901</v>
      </c>
      <c r="G114" s="204">
        <f>NMM!G$61</f>
        <v>1255.1094308769025</v>
      </c>
      <c r="H114" s="204">
        <f>NMM!H$61</f>
        <v>1153.0780124153212</v>
      </c>
      <c r="I114" s="204">
        <f>NMM!I$61</f>
        <v>1250.8958993975173</v>
      </c>
      <c r="J114" s="204">
        <f>NMM!J$61</f>
        <v>727.190237356127</v>
      </c>
      <c r="K114" s="204">
        <f>NMM!K$61</f>
        <v>674.77316220066484</v>
      </c>
      <c r="L114" s="204">
        <f>NMM!L$61</f>
        <v>670.44458999908295</v>
      </c>
      <c r="M114" s="204">
        <f>NMM!M$61</f>
        <v>763.38370571397695</v>
      </c>
      <c r="N114" s="204">
        <f>NMM!N$61</f>
        <v>734.10965558304906</v>
      </c>
      <c r="O114" s="204">
        <f>NMM!O$61</f>
        <v>683.58861693688891</v>
      </c>
      <c r="P114" s="204">
        <f>NMM!P$61</f>
        <v>702.58069143183957</v>
      </c>
      <c r="Q114" s="204">
        <f>NMM!Q$61</f>
        <v>702.96516297608957</v>
      </c>
      <c r="R114" s="204">
        <f>NMM!R$61</f>
        <v>834.30169383762245</v>
      </c>
      <c r="S114" s="204">
        <f>NMM!S$61</f>
        <v>911.85139918725292</v>
      </c>
      <c r="T114" s="204">
        <f>NMM!T$61</f>
        <v>964.72119249359503</v>
      </c>
      <c r="U114" s="204">
        <f>NMM!U$61</f>
        <v>925.16913419912862</v>
      </c>
      <c r="V114" s="204">
        <f>NMM!V$61</f>
        <v>901.76147424866645</v>
      </c>
      <c r="W114" s="204">
        <f>NMM!W$61</f>
        <v>885.86271041409736</v>
      </c>
      <c r="X114" s="204">
        <f>NMM!X$61</f>
        <v>814.99153352705287</v>
      </c>
      <c r="Y114" s="204">
        <f>NMM!Y$61</f>
        <v>596.46966979212732</v>
      </c>
    </row>
    <row r="115" spans="1:25" ht="12" customHeight="1" x14ac:dyDescent="0.25">
      <c r="A115" s="14" t="s">
        <v>60</v>
      </c>
      <c r="B115" s="204">
        <f>NMM!B$62</f>
        <v>169.01806274762049</v>
      </c>
      <c r="C115" s="204">
        <f>NMM!C$62</f>
        <v>180.46102463266374</v>
      </c>
      <c r="D115" s="204">
        <f>NMM!D$62</f>
        <v>155.92758906808527</v>
      </c>
      <c r="E115" s="204">
        <f>NMM!E$62</f>
        <v>147.60784666299858</v>
      </c>
      <c r="F115" s="204">
        <f>NMM!F$62</f>
        <v>146.009826788731</v>
      </c>
      <c r="G115" s="204">
        <f>NMM!G$62</f>
        <v>125.09655943703461</v>
      </c>
      <c r="H115" s="204">
        <f>NMM!H$62</f>
        <v>194.00131342980288</v>
      </c>
      <c r="I115" s="204">
        <f>NMM!I$62</f>
        <v>203.57089728692782</v>
      </c>
      <c r="J115" s="204">
        <f>NMM!J$62</f>
        <v>184.68988265868802</v>
      </c>
      <c r="K115" s="204">
        <f>NMM!K$62</f>
        <v>111.07029463590182</v>
      </c>
      <c r="L115" s="204">
        <f>NMM!L$62</f>
        <v>116.20871309057065</v>
      </c>
      <c r="M115" s="204">
        <f>NMM!M$62</f>
        <v>129.48345241516139</v>
      </c>
      <c r="N115" s="204">
        <f>NMM!N$62</f>
        <v>137.51896101647083</v>
      </c>
      <c r="O115" s="204">
        <f>NMM!O$62</f>
        <v>140.6750528616509</v>
      </c>
      <c r="P115" s="204">
        <f>NMM!P$62</f>
        <v>141.89705791134412</v>
      </c>
      <c r="Q115" s="204">
        <f>NMM!Q$62</f>
        <v>114.62951838066593</v>
      </c>
      <c r="R115" s="204">
        <f>NMM!R$62</f>
        <v>114.24782023510997</v>
      </c>
      <c r="S115" s="204">
        <f>NMM!S$62</f>
        <v>113.35573505038302</v>
      </c>
      <c r="T115" s="204">
        <f>NMM!T$62</f>
        <v>122.76290579958835</v>
      </c>
      <c r="U115" s="204">
        <f>NMM!U$62</f>
        <v>100.22001317945129</v>
      </c>
      <c r="V115" s="204">
        <f>NMM!V$62</f>
        <v>93.279951796336988</v>
      </c>
      <c r="W115" s="204">
        <f>NMM!W$62</f>
        <v>105.50913214496889</v>
      </c>
      <c r="X115" s="204">
        <f>NMM!X$62</f>
        <v>94.290499766281329</v>
      </c>
      <c r="Y115" s="204">
        <f>NMM!Y$62</f>
        <v>69.323461158096762</v>
      </c>
    </row>
    <row r="116" spans="1:25" ht="12" customHeight="1" x14ac:dyDescent="0.25">
      <c r="A116" s="13" t="s">
        <v>21</v>
      </c>
      <c r="B116" s="205">
        <f>PPA!B$57</f>
        <v>156.67093946673339</v>
      </c>
      <c r="C116" s="205">
        <f>PPA!C$57</f>
        <v>172.64995956579759</v>
      </c>
      <c r="D116" s="205">
        <f>PPA!D$57</f>
        <v>159.15754426887415</v>
      </c>
      <c r="E116" s="205">
        <f>PPA!E$57</f>
        <v>170.2304368900937</v>
      </c>
      <c r="F116" s="205">
        <f>PPA!F$57</f>
        <v>167.70441762695057</v>
      </c>
      <c r="G116" s="205">
        <f>PPA!G$57</f>
        <v>163.39489106863914</v>
      </c>
      <c r="H116" s="205">
        <f>PPA!H$57</f>
        <v>161.66122548440484</v>
      </c>
      <c r="I116" s="205">
        <f>PPA!I$57</f>
        <v>140.53170028611044</v>
      </c>
      <c r="J116" s="205">
        <f>PPA!J$57</f>
        <v>122.66451707767995</v>
      </c>
      <c r="K116" s="205">
        <f>PPA!K$57</f>
        <v>108.69842735815539</v>
      </c>
      <c r="L116" s="205">
        <f>PPA!L$57</f>
        <v>120.97762337820021</v>
      </c>
      <c r="M116" s="205">
        <f>PPA!M$57</f>
        <v>115.15245209562093</v>
      </c>
      <c r="N116" s="205">
        <f>PPA!N$57</f>
        <v>102.02063113501124</v>
      </c>
      <c r="O116" s="205">
        <f>PPA!O$57</f>
        <v>97.416582509074459</v>
      </c>
      <c r="P116" s="205">
        <f>PPA!P$57</f>
        <v>94.649183169359034</v>
      </c>
      <c r="Q116" s="205">
        <f>PPA!Q$57</f>
        <v>92.165416610297356</v>
      </c>
      <c r="R116" s="205">
        <f>PPA!R$57</f>
        <v>60.126269243804863</v>
      </c>
      <c r="S116" s="205">
        <f>PPA!S$57</f>
        <v>63.602630604551337</v>
      </c>
      <c r="T116" s="205">
        <f>PPA!T$57</f>
        <v>68.989772062013472</v>
      </c>
      <c r="U116" s="205">
        <f>PPA!U$57</f>
        <v>58.569266448859935</v>
      </c>
      <c r="V116" s="205">
        <f>PPA!V$57</f>
        <v>47.944598738288029</v>
      </c>
      <c r="W116" s="205">
        <f>PPA!W$57</f>
        <v>43.022425027360505</v>
      </c>
      <c r="X116" s="205">
        <f>PPA!X$57</f>
        <v>28.971514885329579</v>
      </c>
      <c r="Y116" s="205">
        <f>PPA!Y$57</f>
        <v>28.873402054223764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2.950774693023102</v>
      </c>
      <c r="K117" s="204">
        <f>PPA!K$58</f>
        <v>2.86846073238919</v>
      </c>
      <c r="L117" s="204">
        <f>PPA!L$58</f>
        <v>4.3147446278381114</v>
      </c>
      <c r="M117" s="204">
        <f>PPA!M$58</f>
        <v>2.898782069851539</v>
      </c>
      <c r="N117" s="204">
        <f>PPA!N$58</f>
        <v>2.3519657232487301</v>
      </c>
      <c r="O117" s="204">
        <f>PPA!O$58</f>
        <v>1.6723590470676319</v>
      </c>
      <c r="P117" s="204">
        <f>PPA!P$58</f>
        <v>1.4041482194894219</v>
      </c>
      <c r="Q117" s="204">
        <f>PPA!Q$58</f>
        <v>1.4359836981486029</v>
      </c>
      <c r="R117" s="204">
        <f>PPA!R$58</f>
        <v>2.8876378492300518</v>
      </c>
      <c r="S117" s="204">
        <f>PPA!S$58</f>
        <v>3.147105403370086</v>
      </c>
      <c r="T117" s="204">
        <f>PPA!T$58</f>
        <v>3.2278009315063438</v>
      </c>
      <c r="U117" s="204">
        <f>PPA!U$58</f>
        <v>2.705899127913356</v>
      </c>
      <c r="V117" s="204">
        <f>PPA!V$58</f>
        <v>2.2255307793861991</v>
      </c>
      <c r="W117" s="204">
        <f>PPA!W$58</f>
        <v>1.9015672845959559</v>
      </c>
      <c r="X117" s="204">
        <f>PPA!X$58</f>
        <v>1.196542730547836</v>
      </c>
      <c r="Y117" s="204">
        <f>PPA!Y$58</f>
        <v>1.205212720099857</v>
      </c>
    </row>
    <row r="118" spans="1:25" ht="12" customHeight="1" x14ac:dyDescent="0.25">
      <c r="A118" s="14" t="s">
        <v>61</v>
      </c>
      <c r="B118" s="204">
        <f>PPA!B$59</f>
        <v>154.7705686296037</v>
      </c>
      <c r="C118" s="204">
        <f>PPA!C$59</f>
        <v>170.46862744907659</v>
      </c>
      <c r="D118" s="204">
        <f>PPA!D$59</f>
        <v>157.47239022641551</v>
      </c>
      <c r="E118" s="204">
        <f>PPA!E$59</f>
        <v>168.23487649886161</v>
      </c>
      <c r="F118" s="204">
        <f>PPA!F$59</f>
        <v>166.05816159057289</v>
      </c>
      <c r="G118" s="204">
        <f>PPA!G$59</f>
        <v>162.4633244365877</v>
      </c>
      <c r="H118" s="204">
        <f>PPA!H$59</f>
        <v>160.94729333217981</v>
      </c>
      <c r="I118" s="204">
        <f>PPA!I$59</f>
        <v>140.17837872778449</v>
      </c>
      <c r="J118" s="204">
        <f>PPA!J$59</f>
        <v>118.59424833882549</v>
      </c>
      <c r="K118" s="204">
        <f>PPA!K$59</f>
        <v>103.801098866841</v>
      </c>
      <c r="L118" s="204">
        <f>PPA!L$59</f>
        <v>113.99164414479441</v>
      </c>
      <c r="M118" s="204">
        <f>PPA!M$59</f>
        <v>109.87264949381</v>
      </c>
      <c r="N118" s="204">
        <f>PPA!N$59</f>
        <v>97.435613703181559</v>
      </c>
      <c r="O118" s="204">
        <f>PPA!O$59</f>
        <v>95.255290389489161</v>
      </c>
      <c r="P118" s="204">
        <f>PPA!P$59</f>
        <v>92.775811694672939</v>
      </c>
      <c r="Q118" s="204">
        <f>PPA!Q$59</f>
        <v>90.35975074932287</v>
      </c>
      <c r="R118" s="204">
        <f>PPA!R$59</f>
        <v>57.03950852526097</v>
      </c>
      <c r="S118" s="204">
        <f>PPA!S$59</f>
        <v>60.197878054934449</v>
      </c>
      <c r="T118" s="204">
        <f>PPA!T$59</f>
        <v>65.539355013893811</v>
      </c>
      <c r="U118" s="204">
        <f>PPA!U$59</f>
        <v>55.702956128649518</v>
      </c>
      <c r="V118" s="204">
        <f>PPA!V$59</f>
        <v>45.595830766886188</v>
      </c>
      <c r="W118" s="204">
        <f>PPA!W$59</f>
        <v>41.045704141439828</v>
      </c>
      <c r="X118" s="204">
        <f>PPA!X$59</f>
        <v>27.751153426796339</v>
      </c>
      <c r="Y118" s="204">
        <f>PPA!Y$59</f>
        <v>27.646679519990592</v>
      </c>
    </row>
    <row r="119" spans="1:25" ht="12" customHeight="1" x14ac:dyDescent="0.25">
      <c r="A119" s="14" t="s">
        <v>62</v>
      </c>
      <c r="B119" s="204">
        <f>PPA!B$60</f>
        <v>1.9003708371296959</v>
      </c>
      <c r="C119" s="204">
        <f>PPA!C$60</f>
        <v>2.1813321167209812</v>
      </c>
      <c r="D119" s="204">
        <f>PPA!D$60</f>
        <v>1.6851540424586351</v>
      </c>
      <c r="E119" s="204">
        <f>PPA!E$60</f>
        <v>1.995560391232102</v>
      </c>
      <c r="F119" s="204">
        <f>PPA!F$60</f>
        <v>1.6462560363776839</v>
      </c>
      <c r="G119" s="204">
        <f>PPA!G$60</f>
        <v>0.93156663205145607</v>
      </c>
      <c r="H119" s="204">
        <f>PPA!H$60</f>
        <v>0.7139321522250156</v>
      </c>
      <c r="I119" s="204">
        <f>PPA!I$60</f>
        <v>0.35332155832594658</v>
      </c>
      <c r="J119" s="204">
        <f>PPA!J$60</f>
        <v>1.11949404583135</v>
      </c>
      <c r="K119" s="204">
        <f>PPA!K$60</f>
        <v>2.0288677589251849</v>
      </c>
      <c r="L119" s="204">
        <f>PPA!L$60</f>
        <v>2.671234605567697</v>
      </c>
      <c r="M119" s="204">
        <f>PPA!M$60</f>
        <v>2.3810205319593978</v>
      </c>
      <c r="N119" s="204">
        <f>PPA!N$60</f>
        <v>2.2330517085809629</v>
      </c>
      <c r="O119" s="204">
        <f>PPA!O$60</f>
        <v>0.48893307251766671</v>
      </c>
      <c r="P119" s="204">
        <f>PPA!P$60</f>
        <v>0.46922325519667268</v>
      </c>
      <c r="Q119" s="204">
        <f>PPA!Q$60</f>
        <v>0.36968216282587479</v>
      </c>
      <c r="R119" s="204">
        <f>PPA!R$60</f>
        <v>0.19912286931383971</v>
      </c>
      <c r="S119" s="204">
        <f>PPA!S$60</f>
        <v>0.25764714624680468</v>
      </c>
      <c r="T119" s="204">
        <f>PPA!T$60</f>
        <v>0.22261611661331751</v>
      </c>
      <c r="U119" s="204">
        <f>PPA!U$60</f>
        <v>0.16041119229706369</v>
      </c>
      <c r="V119" s="204">
        <f>PPA!V$60</f>
        <v>0.12323719201564449</v>
      </c>
      <c r="W119" s="204">
        <f>PPA!W$60</f>
        <v>7.5153601324720307E-2</v>
      </c>
      <c r="X119" s="204">
        <f>PPA!X$60</f>
        <v>2.381872798540385E-2</v>
      </c>
      <c r="Y119" s="204">
        <f>PPA!Y$60</f>
        <v>2.1509814133314011E-2</v>
      </c>
    </row>
    <row r="120" spans="1:25" ht="12" customHeight="1" x14ac:dyDescent="0.25">
      <c r="A120" s="15" t="s">
        <v>63</v>
      </c>
      <c r="B120" s="206">
        <f>FBT!B$33</f>
        <v>1397.3043654300709</v>
      </c>
      <c r="C120" s="206">
        <f>FBT!C$33</f>
        <v>1465.2101324949281</v>
      </c>
      <c r="D120" s="206">
        <f>FBT!D$33</f>
        <v>1370.100745213439</v>
      </c>
      <c r="E120" s="206">
        <f>FBT!E$33</f>
        <v>1264.1343723096959</v>
      </c>
      <c r="F120" s="206">
        <f>FBT!F$33</f>
        <v>1289.1651860009811</v>
      </c>
      <c r="G120" s="206">
        <f>FBT!G$33</f>
        <v>1288.7070667353</v>
      </c>
      <c r="H120" s="206">
        <f>FBT!H$33</f>
        <v>1375.0673496664599</v>
      </c>
      <c r="I120" s="206">
        <f>FBT!I$33</f>
        <v>1224.0142754693679</v>
      </c>
      <c r="J120" s="206">
        <f>FBT!J$33</f>
        <v>1306.25151333503</v>
      </c>
      <c r="K120" s="206">
        <f>FBT!K$33</f>
        <v>1089.6627612633131</v>
      </c>
      <c r="L120" s="206">
        <f>FBT!L$33</f>
        <v>1214.0561647690879</v>
      </c>
      <c r="M120" s="206">
        <f>FBT!M$33</f>
        <v>1109.516244410039</v>
      </c>
      <c r="N120" s="206">
        <f>FBT!N$33</f>
        <v>971.79972817736655</v>
      </c>
      <c r="O120" s="206">
        <f>FBT!O$33</f>
        <v>905.46976874783968</v>
      </c>
      <c r="P120" s="206">
        <f>FBT!P$33</f>
        <v>935.39216072599015</v>
      </c>
      <c r="Q120" s="206">
        <f>FBT!Q$33</f>
        <v>890.76106903049129</v>
      </c>
      <c r="R120" s="206">
        <f>FBT!R$33</f>
        <v>877.36134931032848</v>
      </c>
      <c r="S120" s="206">
        <f>FBT!S$33</f>
        <v>936.69873849317992</v>
      </c>
      <c r="T120" s="206">
        <f>FBT!T$33</f>
        <v>893.99476181007333</v>
      </c>
      <c r="U120" s="206">
        <f>FBT!U$33</f>
        <v>845.45411510945064</v>
      </c>
      <c r="V120" s="206">
        <f>FBT!V$33</f>
        <v>800.60216715118145</v>
      </c>
      <c r="W120" s="206">
        <f>FBT!W$33</f>
        <v>829.00556510629872</v>
      </c>
      <c r="X120" s="206">
        <f>FBT!X$33</f>
        <v>656.17471479372705</v>
      </c>
      <c r="Y120" s="206">
        <f>FBT!Y$33</f>
        <v>593.35159563037882</v>
      </c>
    </row>
    <row r="121" spans="1:25" ht="12" customHeight="1" x14ac:dyDescent="0.25">
      <c r="A121" s="12" t="s">
        <v>64</v>
      </c>
      <c r="B121" s="204">
        <f>TRE!B$33</f>
        <v>38.860471439491349</v>
      </c>
      <c r="C121" s="204">
        <f>TRE!C$33</f>
        <v>46.400578919448627</v>
      </c>
      <c r="D121" s="204">
        <f>TRE!D$33</f>
        <v>40.813422479551058</v>
      </c>
      <c r="E121" s="204">
        <f>TRE!E$33</f>
        <v>46.905276958844517</v>
      </c>
      <c r="F121" s="204">
        <f>TRE!F$33</f>
        <v>46.097638919208627</v>
      </c>
      <c r="G121" s="204">
        <f>TRE!G$33</f>
        <v>50.103381598818437</v>
      </c>
      <c r="H121" s="204">
        <f>TRE!H$33</f>
        <v>48.908047319062973</v>
      </c>
      <c r="I121" s="204">
        <f>TRE!I$33</f>
        <v>53.048429279203077</v>
      </c>
      <c r="J121" s="204">
        <f>TRE!J$33</f>
        <v>38.74306463938477</v>
      </c>
      <c r="K121" s="204">
        <f>TRE!K$33</f>
        <v>36.11738267932283</v>
      </c>
      <c r="L121" s="204">
        <f>TRE!L$33</f>
        <v>39.045802679326911</v>
      </c>
      <c r="M121" s="204">
        <f>TRE!M$33</f>
        <v>26.844254279602389</v>
      </c>
      <c r="N121" s="204">
        <f>TRE!N$33</f>
        <v>13.228581960208359</v>
      </c>
      <c r="O121" s="204">
        <f>TRE!O$33</f>
        <v>13.07670803989862</v>
      </c>
      <c r="P121" s="204">
        <f>TRE!P$33</f>
        <v>16.29707724989402</v>
      </c>
      <c r="Q121" s="204">
        <f>TRE!Q$33</f>
        <v>14.67391550684585</v>
      </c>
      <c r="R121" s="204">
        <f>TRE!R$33</f>
        <v>11.543228925459021</v>
      </c>
      <c r="S121" s="204">
        <f>TRE!S$33</f>
        <v>12.16824010957453</v>
      </c>
      <c r="T121" s="204">
        <f>TRE!T$33</f>
        <v>12.142902030401251</v>
      </c>
      <c r="U121" s="204">
        <f>TRE!U$33</f>
        <v>10.335787185130281</v>
      </c>
      <c r="V121" s="204">
        <f>TRE!V$33</f>
        <v>8.6812212085935823</v>
      </c>
      <c r="W121" s="204">
        <f>TRE!W$33</f>
        <v>11.95913294219562</v>
      </c>
      <c r="X121" s="204">
        <f>TRE!X$33</f>
        <v>13.04791802157246</v>
      </c>
      <c r="Y121" s="204">
        <f>TRE!Y$33</f>
        <v>11.08135871756849</v>
      </c>
    </row>
    <row r="122" spans="1:25" ht="12" customHeight="1" x14ac:dyDescent="0.25">
      <c r="A122" s="12" t="s">
        <v>65</v>
      </c>
      <c r="B122" s="204">
        <f>MAE!B$33</f>
        <v>369.71077719972908</v>
      </c>
      <c r="C122" s="204">
        <f>MAE!C$33</f>
        <v>389.96556876380828</v>
      </c>
      <c r="D122" s="204">
        <f>MAE!D$33</f>
        <v>361.02254170696261</v>
      </c>
      <c r="E122" s="204">
        <f>MAE!E$33</f>
        <v>390.25845016607218</v>
      </c>
      <c r="F122" s="204">
        <f>MAE!F$33</f>
        <v>393.65717131747863</v>
      </c>
      <c r="G122" s="204">
        <f>MAE!G$33</f>
        <v>341.15132104861812</v>
      </c>
      <c r="H122" s="204">
        <f>MAE!H$33</f>
        <v>358.88992609143048</v>
      </c>
      <c r="I122" s="204">
        <f>MAE!I$33</f>
        <v>362.35607177729389</v>
      </c>
      <c r="J122" s="204">
        <f>MAE!J$33</f>
        <v>424.87314885647692</v>
      </c>
      <c r="K122" s="204">
        <f>MAE!K$33</f>
        <v>368.93483671418147</v>
      </c>
      <c r="L122" s="204">
        <f>MAE!L$33</f>
        <v>390.61680281662967</v>
      </c>
      <c r="M122" s="204">
        <f>MAE!M$33</f>
        <v>311.30284782984461</v>
      </c>
      <c r="N122" s="204">
        <f>MAE!N$33</f>
        <v>280.30620254804711</v>
      </c>
      <c r="O122" s="204">
        <f>MAE!O$33</f>
        <v>228.3788280702411</v>
      </c>
      <c r="P122" s="204">
        <f>MAE!P$33</f>
        <v>172.66567252897249</v>
      </c>
      <c r="Q122" s="204">
        <f>MAE!Q$33</f>
        <v>168.1212444346688</v>
      </c>
      <c r="R122" s="204">
        <f>MAE!R$33</f>
        <v>154.40766916389219</v>
      </c>
      <c r="S122" s="204">
        <f>MAE!S$33</f>
        <v>160.03746738094421</v>
      </c>
      <c r="T122" s="204">
        <f>MAE!T$33</f>
        <v>161.0914331588082</v>
      </c>
      <c r="U122" s="204">
        <f>MAE!U$33</f>
        <v>146.85190974485499</v>
      </c>
      <c r="V122" s="204">
        <f>MAE!V$33</f>
        <v>133.3506338286569</v>
      </c>
      <c r="W122" s="204">
        <f>MAE!W$33</f>
        <v>156.00262149056189</v>
      </c>
      <c r="X122" s="204">
        <f>MAE!X$33</f>
        <v>167.6465711889438</v>
      </c>
      <c r="Y122" s="204">
        <f>MAE!Y$33</f>
        <v>151.08250101183751</v>
      </c>
    </row>
    <row r="123" spans="1:25" ht="12" customHeight="1" x14ac:dyDescent="0.25">
      <c r="A123" s="12" t="s">
        <v>66</v>
      </c>
      <c r="B123" s="204">
        <f>TEL!B$33</f>
        <v>81.81831959895473</v>
      </c>
      <c r="C123" s="204">
        <f>TEL!C$33</f>
        <v>84.459869056204454</v>
      </c>
      <c r="D123" s="204">
        <f>TEL!D$33</f>
        <v>78.704755515576622</v>
      </c>
      <c r="E123" s="204">
        <f>TEL!E$33</f>
        <v>71.392926958607774</v>
      </c>
      <c r="F123" s="204">
        <f>TEL!F$33</f>
        <v>69.575286958841644</v>
      </c>
      <c r="G123" s="204">
        <f>TEL!G$33</f>
        <v>42.260534998451647</v>
      </c>
      <c r="H123" s="204">
        <f>TEL!H$33</f>
        <v>39.886899118469032</v>
      </c>
      <c r="I123" s="204">
        <f>TEL!I$33</f>
        <v>28.577341078731749</v>
      </c>
      <c r="J123" s="204">
        <f>TEL!J$33</f>
        <v>28.914142318752141</v>
      </c>
      <c r="K123" s="204">
        <f>TEL!K$33</f>
        <v>26.187682318915201</v>
      </c>
      <c r="L123" s="204">
        <f>TEL!L$33</f>
        <v>28.308262318621821</v>
      </c>
      <c r="M123" s="204">
        <f>TEL!M$33</f>
        <v>24.21857231833555</v>
      </c>
      <c r="N123" s="204">
        <f>TEL!N$33</f>
        <v>15.904551959084911</v>
      </c>
      <c r="O123" s="204">
        <f>TEL!O$33</f>
        <v>14.38944803833342</v>
      </c>
      <c r="P123" s="204">
        <f>TEL!P$33</f>
        <v>13.17107449487726</v>
      </c>
      <c r="Q123" s="204">
        <f>TEL!Q$33</f>
        <v>13.1237908055703</v>
      </c>
      <c r="R123" s="204">
        <f>TEL!R$33</f>
        <v>11.62007878469916</v>
      </c>
      <c r="S123" s="204">
        <f>TEL!S$33</f>
        <v>12.38201630815815</v>
      </c>
      <c r="T123" s="204">
        <f>TEL!T$33</f>
        <v>11.083184228310181</v>
      </c>
      <c r="U123" s="204">
        <f>TEL!U$33</f>
        <v>10.79444492618846</v>
      </c>
      <c r="V123" s="204">
        <f>TEL!V$33</f>
        <v>10.13634097680505</v>
      </c>
      <c r="W123" s="204">
        <f>TEL!W$33</f>
        <v>13.49642594642425</v>
      </c>
      <c r="X123" s="204">
        <f>TEL!X$33</f>
        <v>12.406896183268559</v>
      </c>
      <c r="Y123" s="204">
        <f>TEL!Y$33</f>
        <v>11.9771290551604</v>
      </c>
    </row>
    <row r="124" spans="1:25" ht="12" customHeight="1" x14ac:dyDescent="0.25">
      <c r="A124" s="12" t="s">
        <v>67</v>
      </c>
      <c r="B124" s="204">
        <f>WWP!B$33</f>
        <v>65.384327304223689</v>
      </c>
      <c r="C124" s="204">
        <f>WWP!C$33</f>
        <v>56.80168047437256</v>
      </c>
      <c r="D124" s="204">
        <f>WWP!D$33</f>
        <v>52.779793235396973</v>
      </c>
      <c r="E124" s="204">
        <f>WWP!E$33</f>
        <v>52.765596333425677</v>
      </c>
      <c r="F124" s="204">
        <f>WWP!F$33</f>
        <v>55.778379808052492</v>
      </c>
      <c r="G124" s="204">
        <f>WWP!G$33</f>
        <v>44.034473224081111</v>
      </c>
      <c r="H124" s="204">
        <f>WWP!H$33</f>
        <v>51.379598845910579</v>
      </c>
      <c r="I124" s="204">
        <f>WWP!I$33</f>
        <v>41.793468108931577</v>
      </c>
      <c r="J124" s="204">
        <f>WWP!J$33</f>
        <v>46.565528039527187</v>
      </c>
      <c r="K124" s="204">
        <f>WWP!K$33</f>
        <v>36.462865679596803</v>
      </c>
      <c r="L124" s="204">
        <f>WWP!L$33</f>
        <v>43.401285719424557</v>
      </c>
      <c r="M124" s="204">
        <f>WWP!M$33</f>
        <v>29.948017601417131</v>
      </c>
      <c r="N124" s="204">
        <f>WWP!N$33</f>
        <v>16.387898908525539</v>
      </c>
      <c r="O124" s="204">
        <f>WWP!O$33</f>
        <v>12.135226286227869</v>
      </c>
      <c r="P124" s="204">
        <f>WWP!P$33</f>
        <v>14.257377486629659</v>
      </c>
      <c r="Q124" s="204">
        <f>WWP!Q$33</f>
        <v>14.021016836157839</v>
      </c>
      <c r="R124" s="204">
        <f>WWP!R$33</f>
        <v>13.306184426830439</v>
      </c>
      <c r="S124" s="204">
        <f>WWP!S$33</f>
        <v>13.36538451279657</v>
      </c>
      <c r="T124" s="204">
        <f>WWP!T$33</f>
        <v>15.251924688715301</v>
      </c>
      <c r="U124" s="204">
        <f>WWP!U$33</f>
        <v>13.820106105761941</v>
      </c>
      <c r="V124" s="204">
        <f>WWP!V$33</f>
        <v>11.808926442501891</v>
      </c>
      <c r="W124" s="204">
        <f>WWP!W$33</f>
        <v>15.070545489691259</v>
      </c>
      <c r="X124" s="204">
        <f>WWP!X$33</f>
        <v>16.08692470418864</v>
      </c>
      <c r="Y124" s="204">
        <f>WWP!Y$33</f>
        <v>12.682956531049641</v>
      </c>
    </row>
    <row r="125" spans="1:25" ht="12" customHeight="1" x14ac:dyDescent="0.25">
      <c r="A125" s="12" t="s">
        <v>68</v>
      </c>
      <c r="B125" s="204">
        <f>OIS!B$33</f>
        <v>934.54466119799656</v>
      </c>
      <c r="C125" s="204">
        <f>OIS!C$33</f>
        <v>1011.225419801855</v>
      </c>
      <c r="D125" s="204">
        <f>OIS!D$33</f>
        <v>963.51114869731782</v>
      </c>
      <c r="E125" s="204">
        <f>OIS!E$33</f>
        <v>942.89980968054044</v>
      </c>
      <c r="F125" s="204">
        <f>OIS!F$33</f>
        <v>956.20897876166384</v>
      </c>
      <c r="G125" s="204">
        <f>OIS!G$33</f>
        <v>953.99028622185824</v>
      </c>
      <c r="H125" s="204">
        <f>OIS!H$33</f>
        <v>893.44932181498166</v>
      </c>
      <c r="I125" s="204">
        <f>OIS!I$33</f>
        <v>844.19231027985927</v>
      </c>
      <c r="J125" s="204">
        <f>OIS!J$33</f>
        <v>781.23616782783438</v>
      </c>
      <c r="K125" s="204">
        <f>OIS!K$33</f>
        <v>646.65679048686411</v>
      </c>
      <c r="L125" s="204">
        <f>OIS!L$33</f>
        <v>663.53565413915658</v>
      </c>
      <c r="M125" s="204">
        <f>OIS!M$33</f>
        <v>639.37613867481184</v>
      </c>
      <c r="N125" s="204">
        <f>OIS!N$33</f>
        <v>542.08779266136901</v>
      </c>
      <c r="O125" s="204">
        <f>OIS!O$33</f>
        <v>533.96676502712035</v>
      </c>
      <c r="P125" s="204">
        <f>OIS!P$33</f>
        <v>519.53263298168724</v>
      </c>
      <c r="Q125" s="204">
        <f>OIS!Q$33</f>
        <v>526.41755001990271</v>
      </c>
      <c r="R125" s="204">
        <f>OIS!R$33</f>
        <v>544.33323789510871</v>
      </c>
      <c r="S125" s="204">
        <f>OIS!S$33</f>
        <v>572.53886207966116</v>
      </c>
      <c r="T125" s="204">
        <f>OIS!T$33</f>
        <v>594.16434396697036</v>
      </c>
      <c r="U125" s="204">
        <f>OIS!U$33</f>
        <v>570.35498951305567</v>
      </c>
      <c r="V125" s="204">
        <f>OIS!V$33</f>
        <v>611.83373125865705</v>
      </c>
      <c r="W125" s="204">
        <f>OIS!W$33</f>
        <v>750.2158353045952</v>
      </c>
      <c r="X125" s="204">
        <f>OIS!X$33</f>
        <v>786.87437330785701</v>
      </c>
      <c r="Y125" s="204">
        <f>OIS!Y$33</f>
        <v>765.95122966804274</v>
      </c>
    </row>
    <row r="126" spans="1:25" ht="12" customHeight="1" x14ac:dyDescent="0.25">
      <c r="A126" s="28" t="s">
        <v>85</v>
      </c>
      <c r="B126" s="214">
        <f>Ind_Summary_emi!B43</f>
        <v>89.13306</v>
      </c>
      <c r="C126" s="214">
        <f>Ind_Summary_emi!C43</f>
        <v>86.171869999999998</v>
      </c>
      <c r="D126" s="214">
        <f>Ind_Summary_emi!D43</f>
        <v>110.8507</v>
      </c>
      <c r="E126" s="214">
        <f>Ind_Summary_emi!E43</f>
        <v>108.39221000000001</v>
      </c>
      <c r="F126" s="214">
        <f>Ind_Summary_emi!F43</f>
        <v>112.27733000000001</v>
      </c>
      <c r="G126" s="214">
        <f>Ind_Summary_emi!G43</f>
        <v>137.95343</v>
      </c>
      <c r="H126" s="214">
        <f>Ind_Summary_emi!H43</f>
        <v>122.85029</v>
      </c>
      <c r="I126" s="214">
        <f>Ind_Summary_emi!I43</f>
        <v>132.13176000000001</v>
      </c>
      <c r="J126" s="214">
        <f>Ind_Summary_emi!J43</f>
        <v>113.56627</v>
      </c>
      <c r="K126" s="214">
        <f>Ind_Summary_emi!K43</f>
        <v>108.27974</v>
      </c>
      <c r="L126" s="214">
        <f>Ind_Summary_emi!L43</f>
        <v>137.46369999999999</v>
      </c>
      <c r="M126" s="214">
        <f>Ind_Summary_emi!M43</f>
        <v>127.97166</v>
      </c>
      <c r="N126" s="214">
        <f>Ind_Summary_emi!N43</f>
        <v>120.66942</v>
      </c>
      <c r="O126" s="214">
        <f>Ind_Summary_emi!O43</f>
        <v>124.90881</v>
      </c>
      <c r="P126" s="214">
        <f>Ind_Summary_emi!P43</f>
        <v>122.65329</v>
      </c>
      <c r="Q126" s="214">
        <f>Ind_Summary_emi!Q43</f>
        <v>111.08008</v>
      </c>
      <c r="R126" s="214">
        <f>Ind_Summary_emi!R43</f>
        <v>106.56428</v>
      </c>
      <c r="S126" s="214">
        <f>Ind_Summary_emi!S43</f>
        <v>115.86597999999999</v>
      </c>
      <c r="T126" s="214">
        <f>Ind_Summary_emi!T43</f>
        <v>101.00368</v>
      </c>
      <c r="U126" s="214">
        <f>Ind_Summary_emi!U43</f>
        <v>103.74131</v>
      </c>
      <c r="V126" s="214">
        <f>Ind_Summary_emi!V43</f>
        <v>100.46261</v>
      </c>
      <c r="W126" s="214">
        <f>Ind_Summary_emi!W43</f>
        <v>109.95292999999999</v>
      </c>
      <c r="X126" s="214">
        <f>Ind_Summary_emi!X43</f>
        <v>102.19091</v>
      </c>
      <c r="Y126" s="214">
        <f>Ind_Summary_emi!Y43</f>
        <v>101.80325999999999</v>
      </c>
    </row>
    <row r="128" spans="1:25" ht="12" customHeight="1" x14ac:dyDescent="0.25">
      <c r="A128" s="30" t="s">
        <v>86</v>
      </c>
      <c r="B128" s="203">
        <f t="shared" ref="B128:Y128" si="8">IF(B29=0,"",B29/B3*1000)</f>
        <v>48.343648911113995</v>
      </c>
      <c r="C128" s="203">
        <f t="shared" si="8"/>
        <v>51.450820782845518</v>
      </c>
      <c r="D128" s="203">
        <f t="shared" si="8"/>
        <v>48.605103945588105</v>
      </c>
      <c r="E128" s="203">
        <f t="shared" si="8"/>
        <v>49.836686467786826</v>
      </c>
      <c r="F128" s="203">
        <f t="shared" si="8"/>
        <v>49.441408599309291</v>
      </c>
      <c r="G128" s="203">
        <f t="shared" si="8"/>
        <v>47.334373949543064</v>
      </c>
      <c r="H128" s="203">
        <f t="shared" si="8"/>
        <v>45.089372223824434</v>
      </c>
      <c r="I128" s="203">
        <f t="shared" si="8"/>
        <v>44.201640490916233</v>
      </c>
      <c r="J128" s="203">
        <f t="shared" si="8"/>
        <v>42.082565436818172</v>
      </c>
      <c r="K128" s="203">
        <f t="shared" si="8"/>
        <v>44.005637289350879</v>
      </c>
      <c r="L128" s="203">
        <f t="shared" si="8"/>
        <v>46.526631274946041</v>
      </c>
      <c r="M128" s="203">
        <f t="shared" si="8"/>
        <v>44.10391955858357</v>
      </c>
      <c r="N128" s="203">
        <f t="shared" si="8"/>
        <v>41.284844785746017</v>
      </c>
      <c r="O128" s="203">
        <f t="shared" si="8"/>
        <v>39.054548321886514</v>
      </c>
      <c r="P128" s="203">
        <f t="shared" si="8"/>
        <v>38.20652203620957</v>
      </c>
      <c r="Q128" s="203">
        <f t="shared" si="8"/>
        <v>37.753404237528976</v>
      </c>
      <c r="R128" s="203">
        <f t="shared" si="8"/>
        <v>35.859779062789684</v>
      </c>
      <c r="S128" s="203">
        <f t="shared" si="8"/>
        <v>36.204775372342311</v>
      </c>
      <c r="T128" s="203">
        <f t="shared" si="8"/>
        <v>35.588057896595032</v>
      </c>
      <c r="U128" s="203">
        <f t="shared" si="8"/>
        <v>34.240301467964699</v>
      </c>
      <c r="V128" s="203">
        <f t="shared" si="8"/>
        <v>37.880726793107549</v>
      </c>
      <c r="W128" s="203">
        <f t="shared" si="8"/>
        <v>38.659737107079621</v>
      </c>
      <c r="X128" s="203">
        <f t="shared" si="8"/>
        <v>36.283243338605359</v>
      </c>
      <c r="Y128" s="203">
        <f t="shared" si="8"/>
        <v>28.217313228293975</v>
      </c>
    </row>
    <row r="129" spans="1:25" ht="12" customHeight="1" x14ac:dyDescent="0.25">
      <c r="A129" s="12" t="s">
        <v>14</v>
      </c>
      <c r="B129" s="204">
        <f t="shared" ref="B129:Y129" si="9">IF(B52=0,"",B52/B4*1000)</f>
        <v>176.6511852281262</v>
      </c>
      <c r="C129" s="204">
        <f t="shared" si="9"/>
        <v>204.37670496815417</v>
      </c>
      <c r="D129" s="204">
        <f t="shared" si="9"/>
        <v>167.84128549424091</v>
      </c>
      <c r="E129" s="204">
        <f t="shared" si="9"/>
        <v>188.20016344661869</v>
      </c>
      <c r="F129" s="204">
        <f t="shared" si="9"/>
        <v>182.76634047561899</v>
      </c>
      <c r="G129" s="204">
        <f t="shared" si="9"/>
        <v>198.12942737121503</v>
      </c>
      <c r="H129" s="204">
        <f t="shared" si="9"/>
        <v>177.05549288184841</v>
      </c>
      <c r="I129" s="204">
        <f t="shared" si="9"/>
        <v>157.62390384503774</v>
      </c>
      <c r="J129" s="204">
        <f t="shared" si="9"/>
        <v>157.04318052657132</v>
      </c>
      <c r="K129" s="204">
        <f t="shared" si="9"/>
        <v>151.64311647878358</v>
      </c>
      <c r="L129" s="204">
        <f t="shared" si="9"/>
        <v>176.18007079200396</v>
      </c>
      <c r="M129" s="204">
        <f t="shared" si="9"/>
        <v>163.19107825488285</v>
      </c>
      <c r="N129" s="204">
        <f t="shared" si="9"/>
        <v>208.40489884327067</v>
      </c>
      <c r="O129" s="204">
        <f t="shared" si="9"/>
        <v>209.71453392011531</v>
      </c>
      <c r="P129" s="204">
        <f t="shared" si="9"/>
        <v>212.68532426124946</v>
      </c>
      <c r="Q129" s="204">
        <f t="shared" si="9"/>
        <v>169.88882545377632</v>
      </c>
      <c r="R129" s="204">
        <f t="shared" si="9"/>
        <v>177.28055212207499</v>
      </c>
      <c r="S129" s="204">
        <f t="shared" si="9"/>
        <v>184.98969285111957</v>
      </c>
      <c r="T129" s="204">
        <f t="shared" si="9"/>
        <v>207.55425097927318</v>
      </c>
      <c r="U129" s="204">
        <f t="shared" si="9"/>
        <v>167.08824022483935</v>
      </c>
      <c r="V129" s="204">
        <f t="shared" si="9"/>
        <v>195.33534968001405</v>
      </c>
      <c r="W129" s="204">
        <f t="shared" si="9"/>
        <v>200.43909184626469</v>
      </c>
      <c r="X129" s="204">
        <f t="shared" si="9"/>
        <v>142.33210873852173</v>
      </c>
      <c r="Y129" s="204">
        <f t="shared" si="9"/>
        <v>133.21145288825673</v>
      </c>
    </row>
    <row r="130" spans="1:25" ht="12" customHeight="1" x14ac:dyDescent="0.25">
      <c r="A130" s="13" t="s">
        <v>18</v>
      </c>
      <c r="B130" s="205" t="str">
        <f t="shared" ref="B130:Y130" si="10">IF(B55=0,"",B55/B5*1000)</f>
        <v/>
      </c>
      <c r="C130" s="205" t="str">
        <f t="shared" si="10"/>
        <v/>
      </c>
      <c r="D130" s="205" t="str">
        <f t="shared" si="10"/>
        <v/>
      </c>
      <c r="E130" s="205" t="str">
        <f t="shared" si="10"/>
        <v/>
      </c>
      <c r="F130" s="205" t="str">
        <f t="shared" si="10"/>
        <v/>
      </c>
      <c r="G130" s="205" t="str">
        <f t="shared" si="10"/>
        <v/>
      </c>
      <c r="H130" s="205" t="str">
        <f t="shared" si="10"/>
        <v/>
      </c>
      <c r="I130" s="205" t="str">
        <f t="shared" si="10"/>
        <v/>
      </c>
      <c r="J130" s="205" t="str">
        <f t="shared" si="10"/>
        <v/>
      </c>
      <c r="K130" s="205" t="str">
        <f t="shared" si="10"/>
        <v/>
      </c>
      <c r="L130" s="205" t="str">
        <f t="shared" si="10"/>
        <v/>
      </c>
      <c r="M130" s="205" t="str">
        <f t="shared" si="10"/>
        <v/>
      </c>
      <c r="N130" s="205" t="str">
        <f t="shared" si="10"/>
        <v/>
      </c>
      <c r="O130" s="205" t="str">
        <f t="shared" si="10"/>
        <v/>
      </c>
      <c r="P130" s="205" t="str">
        <f t="shared" si="10"/>
        <v/>
      </c>
      <c r="Q130" s="205" t="str">
        <f t="shared" si="10"/>
        <v/>
      </c>
      <c r="R130" s="205" t="str">
        <f t="shared" si="10"/>
        <v/>
      </c>
      <c r="S130" s="205" t="str">
        <f t="shared" si="10"/>
        <v/>
      </c>
      <c r="T130" s="205" t="str">
        <f t="shared" si="10"/>
        <v/>
      </c>
      <c r="U130" s="205" t="str">
        <f t="shared" si="10"/>
        <v/>
      </c>
      <c r="V130" s="205" t="str">
        <f t="shared" si="10"/>
        <v/>
      </c>
      <c r="W130" s="205" t="str">
        <f t="shared" si="10"/>
        <v/>
      </c>
      <c r="X130" s="205" t="str">
        <f t="shared" si="10"/>
        <v/>
      </c>
      <c r="Y130" s="205" t="str">
        <f t="shared" si="10"/>
        <v/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 t="str">
        <f t="shared" si="13"/>
        <v/>
      </c>
      <c r="Q133" s="204" t="str">
        <f t="shared" si="13"/>
        <v/>
      </c>
      <c r="R133" s="204" t="str">
        <f t="shared" si="13"/>
        <v/>
      </c>
      <c r="S133" s="204" t="str">
        <f t="shared" si="13"/>
        <v/>
      </c>
      <c r="T133" s="204" t="str">
        <f t="shared" si="13"/>
        <v/>
      </c>
      <c r="U133" s="204" t="str">
        <f t="shared" si="13"/>
        <v/>
      </c>
      <c r="V133" s="204" t="str">
        <f t="shared" si="13"/>
        <v/>
      </c>
      <c r="W133" s="204" t="str">
        <f t="shared" si="13"/>
        <v/>
      </c>
      <c r="X133" s="204" t="str">
        <f t="shared" si="13"/>
        <v/>
      </c>
      <c r="Y133" s="204" t="str">
        <f t="shared" si="13"/>
        <v/>
      </c>
    </row>
    <row r="134" spans="1:25" ht="12" customHeight="1" x14ac:dyDescent="0.25">
      <c r="A134" s="13" t="s">
        <v>19</v>
      </c>
      <c r="B134" s="205">
        <f t="shared" ref="B134:Y134" si="14">IF(B61=0,"",B61/B9*1000)</f>
        <v>49.267730136738116</v>
      </c>
      <c r="C134" s="205">
        <f t="shared" si="14"/>
        <v>48.371618282151402</v>
      </c>
      <c r="D134" s="205">
        <f t="shared" si="14"/>
        <v>52.522805875557289</v>
      </c>
      <c r="E134" s="205">
        <f t="shared" si="14"/>
        <v>45.942719085551296</v>
      </c>
      <c r="F134" s="205">
        <f t="shared" si="14"/>
        <v>44.408416688906314</v>
      </c>
      <c r="G134" s="205">
        <f t="shared" si="14"/>
        <v>44.986097538445144</v>
      </c>
      <c r="H134" s="205">
        <f t="shared" si="14"/>
        <v>44.426755150703194</v>
      </c>
      <c r="I134" s="205">
        <f t="shared" si="14"/>
        <v>42.172101605740735</v>
      </c>
      <c r="J134" s="205">
        <f t="shared" si="14"/>
        <v>42.284291325425151</v>
      </c>
      <c r="K134" s="205">
        <f t="shared" si="14"/>
        <v>38.187464406345988</v>
      </c>
      <c r="L134" s="205">
        <f t="shared" si="14"/>
        <v>33.410612835037959</v>
      </c>
      <c r="M134" s="205">
        <f t="shared" si="14"/>
        <v>33.732152488333938</v>
      </c>
      <c r="N134" s="205">
        <f t="shared" si="14"/>
        <v>30.147241346957149</v>
      </c>
      <c r="O134" s="205">
        <f t="shared" si="14"/>
        <v>27.104816059532606</v>
      </c>
      <c r="P134" s="205">
        <f t="shared" si="14"/>
        <v>24.838769982961132</v>
      </c>
      <c r="Q134" s="205">
        <f t="shared" si="14"/>
        <v>20.832663047197563</v>
      </c>
      <c r="R134" s="205">
        <f t="shared" si="14"/>
        <v>20.687432209068174</v>
      </c>
      <c r="S134" s="205">
        <f t="shared" si="14"/>
        <v>19.861027771954394</v>
      </c>
      <c r="T134" s="205">
        <f t="shared" si="14"/>
        <v>16.423987645168101</v>
      </c>
      <c r="U134" s="205">
        <f t="shared" si="14"/>
        <v>16.162240194351448</v>
      </c>
      <c r="V134" s="205">
        <f t="shared" si="14"/>
        <v>16.803660928223159</v>
      </c>
      <c r="W134" s="205">
        <f t="shared" si="14"/>
        <v>19.53174235046346</v>
      </c>
      <c r="X134" s="205">
        <f t="shared" si="14"/>
        <v>14.801968533572351</v>
      </c>
      <c r="Y134" s="205">
        <f t="shared" si="14"/>
        <v>9.9863019132174031</v>
      </c>
    </row>
    <row r="135" spans="1:25" ht="12" customHeight="1" x14ac:dyDescent="0.25">
      <c r="A135" s="14" t="s">
        <v>59</v>
      </c>
      <c r="B135" s="204" t="str">
        <f t="shared" ref="B135:Y135" si="15">IF(B62=0,"",B62/B10*1000)</f>
        <v/>
      </c>
      <c r="C135" s="204" t="str">
        <f t="shared" si="15"/>
        <v/>
      </c>
      <c r="D135" s="204" t="str">
        <f t="shared" si="15"/>
        <v/>
      </c>
      <c r="E135" s="204" t="str">
        <f t="shared" si="15"/>
        <v/>
      </c>
      <c r="F135" s="204" t="str">
        <f t="shared" si="15"/>
        <v/>
      </c>
      <c r="G135" s="204" t="str">
        <f t="shared" si="15"/>
        <v/>
      </c>
      <c r="H135" s="204" t="str">
        <f t="shared" si="15"/>
        <v/>
      </c>
      <c r="I135" s="204" t="str">
        <f t="shared" si="15"/>
        <v/>
      </c>
      <c r="J135" s="204" t="str">
        <f t="shared" si="15"/>
        <v/>
      </c>
      <c r="K135" s="204" t="str">
        <f t="shared" si="15"/>
        <v/>
      </c>
      <c r="L135" s="204" t="str">
        <f t="shared" si="15"/>
        <v/>
      </c>
      <c r="M135" s="204" t="str">
        <f t="shared" si="15"/>
        <v/>
      </c>
      <c r="N135" s="204" t="str">
        <f t="shared" si="15"/>
        <v/>
      </c>
      <c r="O135" s="204" t="str">
        <f t="shared" si="15"/>
        <v/>
      </c>
      <c r="P135" s="204" t="str">
        <f t="shared" si="15"/>
        <v/>
      </c>
      <c r="Q135" s="204" t="str">
        <f t="shared" si="15"/>
        <v/>
      </c>
      <c r="R135" s="204" t="str">
        <f t="shared" si="15"/>
        <v/>
      </c>
      <c r="S135" s="204" t="str">
        <f t="shared" si="15"/>
        <v/>
      </c>
      <c r="T135" s="204" t="str">
        <f t="shared" si="15"/>
        <v/>
      </c>
      <c r="U135" s="204" t="str">
        <f t="shared" si="15"/>
        <v/>
      </c>
      <c r="V135" s="204" t="str">
        <f t="shared" si="15"/>
        <v/>
      </c>
      <c r="W135" s="204" t="str">
        <f t="shared" si="15"/>
        <v/>
      </c>
      <c r="X135" s="204" t="str">
        <f t="shared" si="15"/>
        <v/>
      </c>
      <c r="Y135" s="204" t="str">
        <f t="shared" si="15"/>
        <v/>
      </c>
    </row>
    <row r="136" spans="1:25" ht="12" customHeight="1" x14ac:dyDescent="0.25">
      <c r="A136" s="14" t="s">
        <v>49</v>
      </c>
      <c r="B136" s="204">
        <f t="shared" ref="B136:Y136" si="16">IF(B63=0,"",B63/B11*1000)</f>
        <v>113.18063550580543</v>
      </c>
      <c r="C136" s="204">
        <f t="shared" si="16"/>
        <v>118.58706551502071</v>
      </c>
      <c r="D136" s="204">
        <f t="shared" si="16"/>
        <v>129.68544993658659</v>
      </c>
      <c r="E136" s="204">
        <f t="shared" si="16"/>
        <v>117.10250240071726</v>
      </c>
      <c r="F136" s="204">
        <f t="shared" si="16"/>
        <v>112.49648631548877</v>
      </c>
      <c r="G136" s="204">
        <f t="shared" si="16"/>
        <v>115.19427213525074</v>
      </c>
      <c r="H136" s="204">
        <f t="shared" si="16"/>
        <v>112.18340341938679</v>
      </c>
      <c r="I136" s="204">
        <f t="shared" si="16"/>
        <v>103.7689849118169</v>
      </c>
      <c r="J136" s="204">
        <f t="shared" si="16"/>
        <v>103.26827469873773</v>
      </c>
      <c r="K136" s="204">
        <f t="shared" si="16"/>
        <v>92.106629421998718</v>
      </c>
      <c r="L136" s="204">
        <f t="shared" si="16"/>
        <v>85.7111340255518</v>
      </c>
      <c r="M136" s="204">
        <f t="shared" si="16"/>
        <v>97.850940914940011</v>
      </c>
      <c r="N136" s="204">
        <f t="shared" si="16"/>
        <v>91.465300260966714</v>
      </c>
      <c r="O136" s="204">
        <f t="shared" si="16"/>
        <v>88.812703584905762</v>
      </c>
      <c r="P136" s="204">
        <f t="shared" si="16"/>
        <v>77.828825604285797</v>
      </c>
      <c r="Q136" s="204">
        <f t="shared" si="16"/>
        <v>66.715000905272973</v>
      </c>
      <c r="R136" s="204">
        <f t="shared" si="16"/>
        <v>67.916438015457928</v>
      </c>
      <c r="S136" s="204">
        <f t="shared" si="16"/>
        <v>68.95800675803855</v>
      </c>
      <c r="T136" s="204">
        <f t="shared" si="16"/>
        <v>62.340203510245495</v>
      </c>
      <c r="U136" s="204">
        <f t="shared" si="16"/>
        <v>57.482610640644289</v>
      </c>
      <c r="V136" s="204">
        <f t="shared" si="16"/>
        <v>59.487605780331371</v>
      </c>
      <c r="W136" s="204">
        <f t="shared" si="16"/>
        <v>65.741541305507411</v>
      </c>
      <c r="X136" s="204">
        <f t="shared" si="16"/>
        <v>58.799445061587463</v>
      </c>
      <c r="Y136" s="204">
        <f t="shared" si="16"/>
        <v>37.569650865477136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14.965710081127309</v>
      </c>
      <c r="C137" s="204">
        <f t="shared" si="17"/>
        <v>14.965710081127311</v>
      </c>
      <c r="D137" s="204">
        <f t="shared" si="17"/>
        <v>14.965710081127307</v>
      </c>
      <c r="E137" s="204">
        <f t="shared" si="17"/>
        <v>14.965710081127309</v>
      </c>
      <c r="F137" s="204">
        <f t="shared" si="17"/>
        <v>14.965710081127297</v>
      </c>
      <c r="G137" s="204">
        <f t="shared" si="17"/>
        <v>14.965710081127309</v>
      </c>
      <c r="H137" s="204">
        <f t="shared" si="17"/>
        <v>14.965710081127307</v>
      </c>
      <c r="I137" s="204">
        <f t="shared" si="17"/>
        <v>14.965710081127304</v>
      </c>
      <c r="J137" s="204">
        <f t="shared" si="17"/>
        <v>14.965710081127305</v>
      </c>
      <c r="K137" s="204">
        <f t="shared" si="17"/>
        <v>14.965710081127298</v>
      </c>
      <c r="L137" s="204">
        <f t="shared" si="17"/>
        <v>14.965710081127305</v>
      </c>
      <c r="M137" s="204">
        <f t="shared" si="17"/>
        <v>13.276393460751896</v>
      </c>
      <c r="N137" s="204">
        <f t="shared" si="17"/>
        <v>10.252211116195506</v>
      </c>
      <c r="O137" s="204">
        <f t="shared" si="17"/>
        <v>9.2903422433575518</v>
      </c>
      <c r="P137" s="204">
        <f t="shared" si="17"/>
        <v>8.4278971288693576</v>
      </c>
      <c r="Q137" s="204">
        <f t="shared" si="17"/>
        <v>7.104210304804722</v>
      </c>
      <c r="R137" s="204">
        <f t="shared" si="17"/>
        <v>7.2300313599235091</v>
      </c>
      <c r="S137" s="204">
        <f t="shared" si="17"/>
        <v>6.6603146070376154</v>
      </c>
      <c r="T137" s="204">
        <f t="shared" si="17"/>
        <v>5.7899967063704194</v>
      </c>
      <c r="U137" s="204">
        <f t="shared" si="17"/>
        <v>5.8998649046997231</v>
      </c>
      <c r="V137" s="204">
        <f t="shared" si="17"/>
        <v>6.2162650064940541</v>
      </c>
      <c r="W137" s="204">
        <f t="shared" si="17"/>
        <v>7.1496946589181709</v>
      </c>
      <c r="X137" s="204">
        <f t="shared" si="17"/>
        <v>5.8966848392475173</v>
      </c>
      <c r="Y137" s="204">
        <f t="shared" si="17"/>
        <v>6.0494612210454104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314.83595902785504</v>
      </c>
      <c r="C138" s="205">
        <f t="shared" si="18"/>
        <v>368.79113902923376</v>
      </c>
      <c r="D138" s="205">
        <f t="shared" si="18"/>
        <v>337.61892500390331</v>
      </c>
      <c r="E138" s="205">
        <f t="shared" si="18"/>
        <v>374.55845557090453</v>
      </c>
      <c r="F138" s="205">
        <f t="shared" si="18"/>
        <v>406.83642910221681</v>
      </c>
      <c r="G138" s="205">
        <f t="shared" si="18"/>
        <v>381.86407125193375</v>
      </c>
      <c r="H138" s="205">
        <f t="shared" si="18"/>
        <v>373.82136736701199</v>
      </c>
      <c r="I138" s="205">
        <f t="shared" si="18"/>
        <v>366.15227946741538</v>
      </c>
      <c r="J138" s="205">
        <f t="shared" si="18"/>
        <v>298.97208042340282</v>
      </c>
      <c r="K138" s="205">
        <f t="shared" si="18"/>
        <v>320.50257218759594</v>
      </c>
      <c r="L138" s="205">
        <f t="shared" si="18"/>
        <v>387.66909140441049</v>
      </c>
      <c r="M138" s="205">
        <f t="shared" si="18"/>
        <v>367.02437592569123</v>
      </c>
      <c r="N138" s="205">
        <f t="shared" si="18"/>
        <v>392.71725656127774</v>
      </c>
      <c r="O138" s="205">
        <f t="shared" si="18"/>
        <v>374.46115697556627</v>
      </c>
      <c r="P138" s="205">
        <f t="shared" si="18"/>
        <v>347.53401208489163</v>
      </c>
      <c r="Q138" s="205">
        <f t="shared" si="18"/>
        <v>342.20852286342819</v>
      </c>
      <c r="R138" s="205">
        <f t="shared" si="18"/>
        <v>335.25051864608707</v>
      </c>
      <c r="S138" s="205">
        <f t="shared" si="18"/>
        <v>342.00811215374966</v>
      </c>
      <c r="T138" s="205">
        <f t="shared" si="18"/>
        <v>347.81837406856351</v>
      </c>
      <c r="U138" s="205">
        <f t="shared" si="18"/>
        <v>331.33568732591652</v>
      </c>
      <c r="V138" s="205">
        <f t="shared" si="18"/>
        <v>359.50221797224015</v>
      </c>
      <c r="W138" s="205">
        <f t="shared" si="18"/>
        <v>372.27176713898331</v>
      </c>
      <c r="X138" s="205">
        <f t="shared" si="18"/>
        <v>382.17873184007721</v>
      </c>
      <c r="Y138" s="205">
        <f t="shared" si="18"/>
        <v>289.80123207822692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237.66491789227737</v>
      </c>
      <c r="C139" s="204">
        <f t="shared" si="19"/>
        <v>280.57460081152641</v>
      </c>
      <c r="D139" s="204">
        <f t="shared" si="19"/>
        <v>258.20190368396192</v>
      </c>
      <c r="E139" s="204">
        <f t="shared" si="19"/>
        <v>285.30891776186576</v>
      </c>
      <c r="F139" s="204">
        <f t="shared" si="19"/>
        <v>314.11215417273405</v>
      </c>
      <c r="G139" s="204">
        <f t="shared" si="19"/>
        <v>296.27045686986543</v>
      </c>
      <c r="H139" s="204">
        <f t="shared" si="19"/>
        <v>278.76549540399367</v>
      </c>
      <c r="I139" s="204">
        <f t="shared" si="19"/>
        <v>273.48594580234675</v>
      </c>
      <c r="J139" s="204">
        <f t="shared" si="19"/>
        <v>234.57116985754831</v>
      </c>
      <c r="K139" s="204">
        <f t="shared" si="19"/>
        <v>224.09987335245123</v>
      </c>
      <c r="L139" s="204">
        <f t="shared" si="19"/>
        <v>270.80511072677933</v>
      </c>
      <c r="M139" s="204">
        <f t="shared" si="19"/>
        <v>252.66962573623903</v>
      </c>
      <c r="N139" s="204">
        <f t="shared" si="19"/>
        <v>252.82031289330737</v>
      </c>
      <c r="O139" s="204">
        <f t="shared" si="19"/>
        <v>243.77874332994807</v>
      </c>
      <c r="P139" s="204">
        <f t="shared" si="19"/>
        <v>226.96229445692353</v>
      </c>
      <c r="Q139" s="204">
        <f t="shared" si="19"/>
        <v>217.51595257289702</v>
      </c>
      <c r="R139" s="204">
        <f t="shared" si="19"/>
        <v>201.90244063093064</v>
      </c>
      <c r="S139" s="204">
        <f t="shared" si="19"/>
        <v>200.13446312860546</v>
      </c>
      <c r="T139" s="204">
        <f t="shared" si="19"/>
        <v>184.59673579739203</v>
      </c>
      <c r="U139" s="204">
        <f t="shared" si="19"/>
        <v>180.4665916724804</v>
      </c>
      <c r="V139" s="204">
        <f t="shared" si="19"/>
        <v>217.34489959776926</v>
      </c>
      <c r="W139" s="204">
        <f t="shared" si="19"/>
        <v>223.45798176670996</v>
      </c>
      <c r="X139" s="204">
        <f t="shared" si="19"/>
        <v>231.86453928322763</v>
      </c>
      <c r="Y139" s="204">
        <f t="shared" si="19"/>
        <v>173.19405993424186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360.52374944085608</v>
      </c>
      <c r="C140" s="204">
        <f t="shared" si="20"/>
        <v>436.16764347676849</v>
      </c>
      <c r="D140" s="204">
        <f t="shared" si="20"/>
        <v>401.38813543817639</v>
      </c>
      <c r="E140" s="204">
        <f t="shared" si="20"/>
        <v>443.52738260400622</v>
      </c>
      <c r="F140" s="204">
        <f t="shared" si="20"/>
        <v>488.30349460236863</v>
      </c>
      <c r="G140" s="204">
        <f t="shared" si="20"/>
        <v>448.15496197662816</v>
      </c>
      <c r="H140" s="204">
        <f t="shared" si="20"/>
        <v>479.25800797046736</v>
      </c>
      <c r="I140" s="204">
        <f t="shared" si="20"/>
        <v>452.94199821886548</v>
      </c>
      <c r="J140" s="204">
        <f t="shared" si="20"/>
        <v>388.49211826263831</v>
      </c>
      <c r="K140" s="204">
        <f t="shared" si="20"/>
        <v>447.67038480311254</v>
      </c>
      <c r="L140" s="204">
        <f t="shared" si="20"/>
        <v>535.01961887640357</v>
      </c>
      <c r="M140" s="204">
        <f t="shared" si="20"/>
        <v>505.69669054269218</v>
      </c>
      <c r="N140" s="204">
        <f t="shared" si="20"/>
        <v>564.08470085376678</v>
      </c>
      <c r="O140" s="204">
        <f t="shared" si="20"/>
        <v>527.63892988356542</v>
      </c>
      <c r="P140" s="204">
        <f t="shared" si="20"/>
        <v>497.56526429106657</v>
      </c>
      <c r="Q140" s="204">
        <f t="shared" si="20"/>
        <v>521.50124264884835</v>
      </c>
      <c r="R140" s="204">
        <f t="shared" si="20"/>
        <v>542.89749842122239</v>
      </c>
      <c r="S140" s="204">
        <f t="shared" si="20"/>
        <v>587.32135469943046</v>
      </c>
      <c r="T140" s="204">
        <f t="shared" si="20"/>
        <v>640.94478270328636</v>
      </c>
      <c r="U140" s="204">
        <f t="shared" si="20"/>
        <v>612.31868113263386</v>
      </c>
      <c r="V140" s="204">
        <f t="shared" si="20"/>
        <v>618.35373995791133</v>
      </c>
      <c r="W140" s="204">
        <f t="shared" si="20"/>
        <v>644.89973977521265</v>
      </c>
      <c r="X140" s="204">
        <f t="shared" si="20"/>
        <v>667.49987363031062</v>
      </c>
      <c r="Y140" s="204">
        <f t="shared" si="20"/>
        <v>495.74602503186452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360.51262345572241</v>
      </c>
      <c r="C141" s="204">
        <f t="shared" si="21"/>
        <v>413.03119081386359</v>
      </c>
      <c r="D141" s="204">
        <f t="shared" si="21"/>
        <v>363.5600366827245</v>
      </c>
      <c r="E141" s="204">
        <f t="shared" si="21"/>
        <v>377.04912725255366</v>
      </c>
      <c r="F141" s="204">
        <f t="shared" si="21"/>
        <v>387.03555312294696</v>
      </c>
      <c r="G141" s="204">
        <f t="shared" si="21"/>
        <v>355.63559916811892</v>
      </c>
      <c r="H141" s="204">
        <f t="shared" si="21"/>
        <v>416.7698290214351</v>
      </c>
      <c r="I141" s="204">
        <f t="shared" si="21"/>
        <v>395.92627271517438</v>
      </c>
      <c r="J141" s="204">
        <f t="shared" si="21"/>
        <v>335.48384947720689</v>
      </c>
      <c r="K141" s="204">
        <f t="shared" si="21"/>
        <v>297.55255611875907</v>
      </c>
      <c r="L141" s="204">
        <f t="shared" si="21"/>
        <v>360.00573739018154</v>
      </c>
      <c r="M141" s="204">
        <f t="shared" si="21"/>
        <v>371.23231209121059</v>
      </c>
      <c r="N141" s="204">
        <f t="shared" si="21"/>
        <v>468.0047013260305</v>
      </c>
      <c r="O141" s="204">
        <f t="shared" si="21"/>
        <v>451.44913696437663</v>
      </c>
      <c r="P141" s="204">
        <f t="shared" si="21"/>
        <v>399.22412783985294</v>
      </c>
      <c r="Q141" s="204">
        <f t="shared" si="21"/>
        <v>384.86446263154613</v>
      </c>
      <c r="R141" s="204">
        <f t="shared" si="21"/>
        <v>359.76630534593374</v>
      </c>
      <c r="S141" s="204">
        <f t="shared" si="21"/>
        <v>355.70707776094935</v>
      </c>
      <c r="T141" s="204">
        <f t="shared" si="21"/>
        <v>382.23963051011646</v>
      </c>
      <c r="U141" s="204">
        <f t="shared" si="21"/>
        <v>375.33653532762327</v>
      </c>
      <c r="V141" s="204">
        <f t="shared" si="21"/>
        <v>383.96569618119742</v>
      </c>
      <c r="W141" s="204">
        <f t="shared" si="21"/>
        <v>430.85898963409295</v>
      </c>
      <c r="X141" s="204">
        <f t="shared" si="21"/>
        <v>444.29890507838331</v>
      </c>
      <c r="Y141" s="204">
        <f t="shared" si="21"/>
        <v>364.18012139434336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64.51124799029057</v>
      </c>
      <c r="C142" s="205">
        <f t="shared" si="22"/>
        <v>73.357107975965164</v>
      </c>
      <c r="D142" s="205">
        <f t="shared" si="22"/>
        <v>74.001804368312889</v>
      </c>
      <c r="E142" s="205">
        <f t="shared" si="22"/>
        <v>81.174800372984436</v>
      </c>
      <c r="F142" s="205">
        <f t="shared" si="22"/>
        <v>86.529363587445914</v>
      </c>
      <c r="G142" s="205">
        <f t="shared" si="22"/>
        <v>73.375338947167549</v>
      </c>
      <c r="H142" s="205">
        <f t="shared" si="22"/>
        <v>74.626579252251432</v>
      </c>
      <c r="I142" s="205">
        <f t="shared" si="22"/>
        <v>72.897461845645111</v>
      </c>
      <c r="J142" s="205">
        <f t="shared" si="22"/>
        <v>89.399267263819766</v>
      </c>
      <c r="K142" s="205">
        <f t="shared" si="22"/>
        <v>103.75236084571959</v>
      </c>
      <c r="L142" s="205">
        <f t="shared" si="22"/>
        <v>125.94905679115712</v>
      </c>
      <c r="M142" s="205">
        <f t="shared" si="22"/>
        <v>121.98940122062621</v>
      </c>
      <c r="N142" s="205">
        <f t="shared" si="22"/>
        <v>98.343249227907776</v>
      </c>
      <c r="O142" s="205">
        <f t="shared" si="22"/>
        <v>95.558385493511892</v>
      </c>
      <c r="P142" s="205">
        <f t="shared" si="22"/>
        <v>77.056222937842364</v>
      </c>
      <c r="Q142" s="205">
        <f t="shared" si="22"/>
        <v>79.764194875652876</v>
      </c>
      <c r="R142" s="205">
        <f t="shared" si="22"/>
        <v>63.348939634215782</v>
      </c>
      <c r="S142" s="205">
        <f t="shared" si="22"/>
        <v>64.109917615702059</v>
      </c>
      <c r="T142" s="205">
        <f t="shared" si="22"/>
        <v>77.19359186696056</v>
      </c>
      <c r="U142" s="205">
        <f t="shared" si="22"/>
        <v>69.201227235154533</v>
      </c>
      <c r="V142" s="205">
        <f t="shared" si="22"/>
        <v>69.948517169340818</v>
      </c>
      <c r="W142" s="205">
        <f t="shared" si="22"/>
        <v>86.900636361382638</v>
      </c>
      <c r="X142" s="205">
        <f t="shared" si="22"/>
        <v>81.314203477858968</v>
      </c>
      <c r="Y142" s="205">
        <f t="shared" si="22"/>
        <v>73.754078697678779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>
        <f t="shared" si="23"/>
        <v>3907.1026109994414</v>
      </c>
      <c r="K143" s="204">
        <f t="shared" si="23"/>
        <v>4092.6782679768012</v>
      </c>
      <c r="L143" s="204">
        <f t="shared" si="23"/>
        <v>4572.5303272087913</v>
      </c>
      <c r="M143" s="204">
        <f t="shared" si="23"/>
        <v>4290.091623121456</v>
      </c>
      <c r="N143" s="204">
        <f t="shared" si="23"/>
        <v>3327.8418338117699</v>
      </c>
      <c r="O143" s="204">
        <f t="shared" si="23"/>
        <v>2978.051138776455</v>
      </c>
      <c r="P143" s="204">
        <f t="shared" si="23"/>
        <v>2236.4406391724801</v>
      </c>
      <c r="Q143" s="204">
        <f t="shared" si="23"/>
        <v>2082.6998032919946</v>
      </c>
      <c r="R143" s="204">
        <f t="shared" si="23"/>
        <v>1675.4826206296023</v>
      </c>
      <c r="S143" s="204">
        <f t="shared" si="23"/>
        <v>1675.8565918890879</v>
      </c>
      <c r="T143" s="204">
        <f t="shared" si="23"/>
        <v>2005.6300890483706</v>
      </c>
      <c r="U143" s="204">
        <f t="shared" si="23"/>
        <v>1662.7729929325058</v>
      </c>
      <c r="V143" s="204">
        <f t="shared" si="23"/>
        <v>1519.5746088380963</v>
      </c>
      <c r="W143" s="204">
        <f t="shared" si="23"/>
        <v>1799.9774963747916</v>
      </c>
      <c r="X143" s="204">
        <f t="shared" si="23"/>
        <v>1653.6336976712962</v>
      </c>
      <c r="Y143" s="204">
        <f t="shared" si="23"/>
        <v>1461.7849160017875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151.57190634975692</v>
      </c>
      <c r="C144" s="204">
        <f t="shared" si="24"/>
        <v>159.75564244059402</v>
      </c>
      <c r="D144" s="204">
        <f t="shared" si="24"/>
        <v>157.04241153325813</v>
      </c>
      <c r="E144" s="204">
        <f t="shared" si="24"/>
        <v>172.36897603890878</v>
      </c>
      <c r="F144" s="204">
        <f t="shared" si="24"/>
        <v>191.59556587807521</v>
      </c>
      <c r="G144" s="204">
        <f t="shared" si="24"/>
        <v>167.50730251301553</v>
      </c>
      <c r="H144" s="204">
        <f t="shared" si="24"/>
        <v>170.73667426994933</v>
      </c>
      <c r="I144" s="204">
        <f t="shared" si="24"/>
        <v>162.8323951925488</v>
      </c>
      <c r="J144" s="204">
        <f t="shared" si="24"/>
        <v>211.95668901028773</v>
      </c>
      <c r="K144" s="204">
        <f t="shared" si="24"/>
        <v>222.03014141043812</v>
      </c>
      <c r="L144" s="204">
        <f t="shared" si="24"/>
        <v>251.91815195735239</v>
      </c>
      <c r="M144" s="204">
        <f t="shared" si="24"/>
        <v>238.41836833023433</v>
      </c>
      <c r="N144" s="204">
        <f t="shared" si="24"/>
        <v>184.82763309789823</v>
      </c>
      <c r="O144" s="204">
        <f t="shared" si="24"/>
        <v>186.541005561931</v>
      </c>
      <c r="P144" s="204">
        <f t="shared" si="24"/>
        <v>149.58294093791977</v>
      </c>
      <c r="Q144" s="204">
        <f t="shared" si="24"/>
        <v>138.15800140257696</v>
      </c>
      <c r="R144" s="204">
        <f t="shared" si="24"/>
        <v>106.13889908596155</v>
      </c>
      <c r="S144" s="204">
        <f t="shared" si="24"/>
        <v>108.08957499115408</v>
      </c>
      <c r="T144" s="204">
        <f t="shared" si="24"/>
        <v>132.13196569227807</v>
      </c>
      <c r="U144" s="204">
        <f t="shared" si="24"/>
        <v>109.96556553893929</v>
      </c>
      <c r="V144" s="204">
        <f t="shared" si="24"/>
        <v>101.41800207518017</v>
      </c>
      <c r="W144" s="204">
        <f t="shared" si="24"/>
        <v>120.54264933607041</v>
      </c>
      <c r="X144" s="204">
        <f t="shared" si="24"/>
        <v>110.57411142965428</v>
      </c>
      <c r="Y144" s="204">
        <f t="shared" si="24"/>
        <v>97.74569084785243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11.480289353338327</v>
      </c>
      <c r="C145" s="204">
        <f t="shared" si="25"/>
        <v>13.713295047859571</v>
      </c>
      <c r="D145" s="204">
        <f t="shared" si="25"/>
        <v>14.088803263608368</v>
      </c>
      <c r="E145" s="204">
        <f t="shared" si="25"/>
        <v>15.447678022463416</v>
      </c>
      <c r="F145" s="204">
        <f t="shared" si="25"/>
        <v>15.993964802664452</v>
      </c>
      <c r="G145" s="204">
        <f t="shared" si="25"/>
        <v>13.294179103228599</v>
      </c>
      <c r="H145" s="204">
        <f t="shared" si="25"/>
        <v>13.502055529927961</v>
      </c>
      <c r="I145" s="204">
        <f t="shared" si="25"/>
        <v>13.39578552945347</v>
      </c>
      <c r="J145" s="204">
        <f t="shared" si="25"/>
        <v>15.48599689660786</v>
      </c>
      <c r="K145" s="204">
        <f t="shared" si="25"/>
        <v>19.143017519316007</v>
      </c>
      <c r="L145" s="204">
        <f t="shared" si="25"/>
        <v>24.169017513613245</v>
      </c>
      <c r="M145" s="204">
        <f t="shared" si="25"/>
        <v>24.078242229048424</v>
      </c>
      <c r="N145" s="204">
        <f t="shared" si="25"/>
        <v>20.103362435595081</v>
      </c>
      <c r="O145" s="204">
        <f t="shared" si="25"/>
        <v>15.502409090089452</v>
      </c>
      <c r="P145" s="204">
        <f t="shared" si="25"/>
        <v>13.346584584870776</v>
      </c>
      <c r="Q145" s="204">
        <f t="shared" si="25"/>
        <v>16.461940559486255</v>
      </c>
      <c r="R145" s="204">
        <f t="shared" si="25"/>
        <v>15.55309674362319</v>
      </c>
      <c r="S145" s="204">
        <f t="shared" si="25"/>
        <v>13.836816525054299</v>
      </c>
      <c r="T145" s="204">
        <f t="shared" si="25"/>
        <v>14.254684594489989</v>
      </c>
      <c r="U145" s="204">
        <f t="shared" si="25"/>
        <v>13.229592436539477</v>
      </c>
      <c r="V145" s="204">
        <f t="shared" si="25"/>
        <v>13.711560084576353</v>
      </c>
      <c r="W145" s="204">
        <f t="shared" si="25"/>
        <v>17.653004952854708</v>
      </c>
      <c r="X145" s="204">
        <f t="shared" si="25"/>
        <v>17.306716515874989</v>
      </c>
      <c r="Y145" s="204">
        <f t="shared" si="25"/>
        <v>16.419529189247758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109.74564516117417</v>
      </c>
      <c r="C146" s="206">
        <f t="shared" si="26"/>
        <v>110.50024964582518</v>
      </c>
      <c r="D146" s="206">
        <f t="shared" si="26"/>
        <v>99.791187209632383</v>
      </c>
      <c r="E146" s="206">
        <f t="shared" si="26"/>
        <v>97.61163222819664</v>
      </c>
      <c r="F146" s="206">
        <f t="shared" si="26"/>
        <v>100.61205443177411</v>
      </c>
      <c r="G146" s="206">
        <f t="shared" si="26"/>
        <v>109.0434179638353</v>
      </c>
      <c r="H146" s="206">
        <f t="shared" si="26"/>
        <v>122.84807197755666</v>
      </c>
      <c r="I146" s="206">
        <f t="shared" si="26"/>
        <v>117.94743745993877</v>
      </c>
      <c r="J146" s="206">
        <f t="shared" si="26"/>
        <v>132.63882404703782</v>
      </c>
      <c r="K146" s="206">
        <f t="shared" si="26"/>
        <v>116.82461110218505</v>
      </c>
      <c r="L146" s="206">
        <f t="shared" si="26"/>
        <v>136.52282835937356</v>
      </c>
      <c r="M146" s="206">
        <f t="shared" si="26"/>
        <v>139.97314508804615</v>
      </c>
      <c r="N146" s="206">
        <f t="shared" si="26"/>
        <v>140.87607487683997</v>
      </c>
      <c r="O146" s="206">
        <f t="shared" si="26"/>
        <v>128.55900792911774</v>
      </c>
      <c r="P146" s="206">
        <f t="shared" si="26"/>
        <v>129.8753034682419</v>
      </c>
      <c r="Q146" s="206">
        <f t="shared" si="26"/>
        <v>120.2179195562759</v>
      </c>
      <c r="R146" s="206">
        <f t="shared" si="26"/>
        <v>116.911994013495</v>
      </c>
      <c r="S146" s="206">
        <f t="shared" si="26"/>
        <v>132.2055948336421</v>
      </c>
      <c r="T146" s="206">
        <f t="shared" si="26"/>
        <v>131.19753324781641</v>
      </c>
      <c r="U146" s="206">
        <f t="shared" si="26"/>
        <v>124.33616289586189</v>
      </c>
      <c r="V146" s="206">
        <f t="shared" si="26"/>
        <v>132.55917185961252</v>
      </c>
      <c r="W146" s="206">
        <f t="shared" si="26"/>
        <v>146.82472423469957</v>
      </c>
      <c r="X146" s="206">
        <f t="shared" si="26"/>
        <v>139.06287561329427</v>
      </c>
      <c r="Y146" s="206">
        <f t="shared" si="26"/>
        <v>106.26427939587077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32.237896809533765</v>
      </c>
      <c r="C147" s="204">
        <f t="shared" si="27"/>
        <v>35.101193794691582</v>
      </c>
      <c r="D147" s="204">
        <f t="shared" si="27"/>
        <v>35.257712204901175</v>
      </c>
      <c r="E147" s="204">
        <f t="shared" si="27"/>
        <v>34.065641567478885</v>
      </c>
      <c r="F147" s="204">
        <f t="shared" si="27"/>
        <v>41.368912244493707</v>
      </c>
      <c r="G147" s="204">
        <f t="shared" si="27"/>
        <v>42.00752542934103</v>
      </c>
      <c r="H147" s="204">
        <f t="shared" si="27"/>
        <v>44.331809667313522</v>
      </c>
      <c r="I147" s="204">
        <f t="shared" si="27"/>
        <v>57.293190029360836</v>
      </c>
      <c r="J147" s="204">
        <f t="shared" si="27"/>
        <v>43.560184505628833</v>
      </c>
      <c r="K147" s="204">
        <f t="shared" si="27"/>
        <v>60.771291937007653</v>
      </c>
      <c r="L147" s="204">
        <f t="shared" si="27"/>
        <v>53.174428568496012</v>
      </c>
      <c r="M147" s="204">
        <f t="shared" si="27"/>
        <v>37.102034096611511</v>
      </c>
      <c r="N147" s="204">
        <f t="shared" si="27"/>
        <v>29.024831043270073</v>
      </c>
      <c r="O147" s="204">
        <f t="shared" si="27"/>
        <v>38.870174046671288</v>
      </c>
      <c r="P147" s="204">
        <f t="shared" si="27"/>
        <v>32.598433352748941</v>
      </c>
      <c r="Q147" s="204">
        <f t="shared" si="27"/>
        <v>24.913129848644786</v>
      </c>
      <c r="R147" s="204">
        <f t="shared" si="27"/>
        <v>19.96434603783754</v>
      </c>
      <c r="S147" s="204">
        <f t="shared" si="27"/>
        <v>20.802132982479822</v>
      </c>
      <c r="T147" s="204">
        <f t="shared" si="27"/>
        <v>24.849544326443713</v>
      </c>
      <c r="U147" s="204">
        <f t="shared" si="27"/>
        <v>21.78144700103979</v>
      </c>
      <c r="V147" s="204">
        <f t="shared" si="27"/>
        <v>24.254065732993869</v>
      </c>
      <c r="W147" s="204">
        <f t="shared" si="27"/>
        <v>23.889542714318882</v>
      </c>
      <c r="X147" s="204">
        <f t="shared" si="27"/>
        <v>28.358343096450852</v>
      </c>
      <c r="Y147" s="204">
        <f t="shared" si="27"/>
        <v>20.506630960534565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22.083490474510977</v>
      </c>
      <c r="C148" s="204">
        <f t="shared" si="28"/>
        <v>22.6585172290537</v>
      </c>
      <c r="D148" s="204">
        <f t="shared" si="28"/>
        <v>21.32891845892577</v>
      </c>
      <c r="E148" s="204">
        <f t="shared" si="28"/>
        <v>24.820477060650809</v>
      </c>
      <c r="F148" s="204">
        <f t="shared" si="28"/>
        <v>25.135917058496233</v>
      </c>
      <c r="G148" s="204">
        <f t="shared" si="28"/>
        <v>26.219299055739828</v>
      </c>
      <c r="H148" s="204">
        <f t="shared" si="28"/>
        <v>24.115773590792418</v>
      </c>
      <c r="I148" s="204">
        <f t="shared" si="28"/>
        <v>23.139824201995157</v>
      </c>
      <c r="J148" s="204">
        <f t="shared" si="28"/>
        <v>25.041147092857837</v>
      </c>
      <c r="K148" s="204">
        <f t="shared" si="28"/>
        <v>26.759781238341805</v>
      </c>
      <c r="L148" s="204">
        <f t="shared" si="28"/>
        <v>28.442161773163736</v>
      </c>
      <c r="M148" s="204">
        <f t="shared" si="28"/>
        <v>24.206336138884865</v>
      </c>
      <c r="N148" s="204">
        <f t="shared" si="28"/>
        <v>22.684980932938853</v>
      </c>
      <c r="O148" s="204">
        <f t="shared" si="28"/>
        <v>19.531426238751877</v>
      </c>
      <c r="P148" s="204">
        <f t="shared" si="28"/>
        <v>18.604452195482896</v>
      </c>
      <c r="Q148" s="204">
        <f t="shared" si="28"/>
        <v>18.206661354116633</v>
      </c>
      <c r="R148" s="204">
        <f t="shared" si="28"/>
        <v>15.643999911467539</v>
      </c>
      <c r="S148" s="204">
        <f t="shared" si="28"/>
        <v>15.05444496672434</v>
      </c>
      <c r="T148" s="204">
        <f t="shared" si="28"/>
        <v>16.322518444062641</v>
      </c>
      <c r="U148" s="204">
        <f t="shared" si="28"/>
        <v>14.082429569022047</v>
      </c>
      <c r="V148" s="204">
        <f t="shared" si="28"/>
        <v>17.247604946138537</v>
      </c>
      <c r="W148" s="204">
        <f t="shared" si="28"/>
        <v>16.467966835767175</v>
      </c>
      <c r="X148" s="204">
        <f t="shared" si="28"/>
        <v>18.770199500176371</v>
      </c>
      <c r="Y148" s="204">
        <f t="shared" si="28"/>
        <v>16.405357581295682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52.817369772730252</v>
      </c>
      <c r="C149" s="204">
        <f t="shared" si="29"/>
        <v>60.950459694176324</v>
      </c>
      <c r="D149" s="204">
        <f t="shared" si="29"/>
        <v>63.512556821279624</v>
      </c>
      <c r="E149" s="204">
        <f t="shared" si="29"/>
        <v>62.988754825649707</v>
      </c>
      <c r="F149" s="204">
        <f t="shared" si="29"/>
        <v>68.920478231664887</v>
      </c>
      <c r="G149" s="204">
        <f t="shared" si="29"/>
        <v>58.701495043983549</v>
      </c>
      <c r="H149" s="204">
        <f t="shared" si="29"/>
        <v>54.354334107676884</v>
      </c>
      <c r="I149" s="204">
        <f t="shared" si="29"/>
        <v>49.962545756351432</v>
      </c>
      <c r="J149" s="204">
        <f t="shared" si="29"/>
        <v>53.727268282869211</v>
      </c>
      <c r="K149" s="204">
        <f t="shared" si="29"/>
        <v>59.545483509414154</v>
      </c>
      <c r="L149" s="204">
        <f t="shared" si="29"/>
        <v>69.076409625806292</v>
      </c>
      <c r="M149" s="204">
        <f t="shared" si="29"/>
        <v>61.384503837168808</v>
      </c>
      <c r="N149" s="204">
        <f t="shared" si="29"/>
        <v>52.008992116735655</v>
      </c>
      <c r="O149" s="204">
        <f t="shared" si="29"/>
        <v>43.736690169475537</v>
      </c>
      <c r="P149" s="204">
        <f t="shared" si="29"/>
        <v>38.442421521394564</v>
      </c>
      <c r="Q149" s="204">
        <f t="shared" si="29"/>
        <v>35.428826505863569</v>
      </c>
      <c r="R149" s="204">
        <f t="shared" si="29"/>
        <v>35.928843549522483</v>
      </c>
      <c r="S149" s="204">
        <f t="shared" si="29"/>
        <v>35.048881564339965</v>
      </c>
      <c r="T149" s="204">
        <f t="shared" si="29"/>
        <v>28.87099807750656</v>
      </c>
      <c r="U149" s="204">
        <f t="shared" si="29"/>
        <v>29.65770325269126</v>
      </c>
      <c r="V149" s="204">
        <f t="shared" si="29"/>
        <v>32.960759511313768</v>
      </c>
      <c r="W149" s="204">
        <f t="shared" si="29"/>
        <v>38.875431420569711</v>
      </c>
      <c r="X149" s="204">
        <f t="shared" si="29"/>
        <v>42.678156415778766</v>
      </c>
      <c r="Y149" s="204">
        <f t="shared" si="29"/>
        <v>42.35651414265115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106.36745132269924</v>
      </c>
      <c r="C150" s="204">
        <f t="shared" si="30"/>
        <v>106.36748698010865</v>
      </c>
      <c r="D150" s="204">
        <f t="shared" si="30"/>
        <v>89.562841222254747</v>
      </c>
      <c r="E150" s="204">
        <f t="shared" si="30"/>
        <v>90.497225950192302</v>
      </c>
      <c r="F150" s="204">
        <f t="shared" si="30"/>
        <v>88.322561403668928</v>
      </c>
      <c r="G150" s="204">
        <f t="shared" si="30"/>
        <v>87.442749796405622</v>
      </c>
      <c r="H150" s="204">
        <f t="shared" si="30"/>
        <v>90.520854854389512</v>
      </c>
      <c r="I150" s="204">
        <f t="shared" si="30"/>
        <v>100.03716956516307</v>
      </c>
      <c r="J150" s="204">
        <f t="shared" si="30"/>
        <v>110.30802661394635</v>
      </c>
      <c r="K150" s="204">
        <f t="shared" si="30"/>
        <v>127.63717105418196</v>
      </c>
      <c r="L150" s="204">
        <f t="shared" si="30"/>
        <v>137.04925522098043</v>
      </c>
      <c r="M150" s="204">
        <f t="shared" si="30"/>
        <v>128.53710781046536</v>
      </c>
      <c r="N150" s="204">
        <f t="shared" si="30"/>
        <v>105.28865160271755</v>
      </c>
      <c r="O150" s="204">
        <f t="shared" si="30"/>
        <v>98.31016449391231</v>
      </c>
      <c r="P150" s="204">
        <f t="shared" si="30"/>
        <v>83.464772440395336</v>
      </c>
      <c r="Q150" s="204">
        <f t="shared" si="30"/>
        <v>90.883548208813053</v>
      </c>
      <c r="R150" s="204">
        <f t="shared" si="30"/>
        <v>108.12692486277598</v>
      </c>
      <c r="S150" s="204">
        <f t="shared" si="30"/>
        <v>115.46347722366707</v>
      </c>
      <c r="T150" s="204">
        <f t="shared" si="30"/>
        <v>128.35353997195125</v>
      </c>
      <c r="U150" s="204">
        <f t="shared" si="30"/>
        <v>116.05280871573565</v>
      </c>
      <c r="V150" s="204">
        <f t="shared" si="30"/>
        <v>83.705216664372045</v>
      </c>
      <c r="W150" s="204">
        <f t="shared" si="30"/>
        <v>77.15034932460317</v>
      </c>
      <c r="X150" s="204">
        <f t="shared" si="30"/>
        <v>79.655908519919379</v>
      </c>
      <c r="Y150" s="204">
        <f t="shared" si="30"/>
        <v>75.3831181186614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19.217435835732594</v>
      </c>
      <c r="C151" s="207">
        <f t="shared" si="31"/>
        <v>22.123394648585538</v>
      </c>
      <c r="D151" s="207">
        <f t="shared" si="31"/>
        <v>21.436765450736864</v>
      </c>
      <c r="E151" s="207">
        <f t="shared" si="31"/>
        <v>22.14693221427245</v>
      </c>
      <c r="F151" s="207">
        <f t="shared" si="31"/>
        <v>20.804911655426356</v>
      </c>
      <c r="G151" s="207">
        <f t="shared" si="31"/>
        <v>18.462036388103133</v>
      </c>
      <c r="H151" s="207">
        <f t="shared" si="31"/>
        <v>16.143884255340001</v>
      </c>
      <c r="I151" s="207">
        <f t="shared" si="31"/>
        <v>15.689757813704952</v>
      </c>
      <c r="J151" s="207">
        <f t="shared" si="31"/>
        <v>14.427321570569193</v>
      </c>
      <c r="K151" s="207">
        <f t="shared" si="31"/>
        <v>16.162874718173711</v>
      </c>
      <c r="L151" s="207">
        <f t="shared" si="31"/>
        <v>17.321262847967084</v>
      </c>
      <c r="M151" s="207">
        <f t="shared" si="31"/>
        <v>15.960198711824335</v>
      </c>
      <c r="N151" s="207">
        <f t="shared" si="31"/>
        <v>14.290333019250459</v>
      </c>
      <c r="O151" s="207">
        <f t="shared" si="31"/>
        <v>14.542259490819877</v>
      </c>
      <c r="P151" s="207">
        <f t="shared" si="31"/>
        <v>14.190444326379696</v>
      </c>
      <c r="Q151" s="207">
        <f t="shared" si="31"/>
        <v>15.993681228008715</v>
      </c>
      <c r="R151" s="207">
        <f t="shared" si="31"/>
        <v>14.294330743671193</v>
      </c>
      <c r="S151" s="207">
        <f t="shared" si="31"/>
        <v>14.65956712412012</v>
      </c>
      <c r="T151" s="207">
        <f t="shared" si="31"/>
        <v>13.948529638634446</v>
      </c>
      <c r="U151" s="207">
        <f t="shared" si="31"/>
        <v>14.114028024107872</v>
      </c>
      <c r="V151" s="207">
        <f t="shared" si="31"/>
        <v>16.629527689358614</v>
      </c>
      <c r="W151" s="207">
        <f t="shared" si="31"/>
        <v>17.807651274241788</v>
      </c>
      <c r="X151" s="207">
        <f t="shared" si="31"/>
        <v>18.110147371340119</v>
      </c>
      <c r="Y151" s="207">
        <f t="shared" si="31"/>
        <v>16.537082517953735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2.4275192540259756</v>
      </c>
      <c r="C153" s="215">
        <f t="shared" si="32"/>
        <v>2.4174096502244464</v>
      </c>
      <c r="D153" s="215">
        <f t="shared" si="32"/>
        <v>2.4424525219402651</v>
      </c>
      <c r="E153" s="215">
        <f t="shared" si="32"/>
        <v>2.3989140070999264</v>
      </c>
      <c r="F153" s="215">
        <f t="shared" si="32"/>
        <v>2.4496588313645682</v>
      </c>
      <c r="G153" s="215">
        <f t="shared" si="32"/>
        <v>2.3891956045172553</v>
      </c>
      <c r="H153" s="215">
        <f t="shared" si="32"/>
        <v>2.4259290317030953</v>
      </c>
      <c r="I153" s="215">
        <f t="shared" si="32"/>
        <v>2.4339963970709402</v>
      </c>
      <c r="J153" s="215">
        <f t="shared" si="32"/>
        <v>2.2418362835573595</v>
      </c>
      <c r="K153" s="215">
        <f t="shared" si="32"/>
        <v>2.036938678987442</v>
      </c>
      <c r="L153" s="215">
        <f t="shared" si="32"/>
        <v>2.018325934482208</v>
      </c>
      <c r="M153" s="215">
        <f t="shared" si="32"/>
        <v>2.0895047690563207</v>
      </c>
      <c r="N153" s="215">
        <f t="shared" si="32"/>
        <v>2.0809419478874536</v>
      </c>
      <c r="O153" s="215">
        <f t="shared" si="32"/>
        <v>2.0957547779028425</v>
      </c>
      <c r="P153" s="215">
        <f t="shared" si="32"/>
        <v>2.1648256980273235</v>
      </c>
      <c r="Q153" s="215">
        <f t="shared" si="32"/>
        <v>2.151863218368363</v>
      </c>
      <c r="R153" s="215">
        <f t="shared" si="32"/>
        <v>2.2226215051748031</v>
      </c>
      <c r="S153" s="215">
        <f t="shared" si="32"/>
        <v>2.2458547042874426</v>
      </c>
      <c r="T153" s="215">
        <f t="shared" si="32"/>
        <v>2.1715686002452652</v>
      </c>
      <c r="U153" s="215">
        <f t="shared" si="32"/>
        <v>2.1458219697826983</v>
      </c>
      <c r="V153" s="215">
        <f t="shared" si="32"/>
        <v>2.1372485171139237</v>
      </c>
      <c r="W153" s="215">
        <f t="shared" si="32"/>
        <v>2.0889045034973894</v>
      </c>
      <c r="X153" s="215">
        <f t="shared" si="32"/>
        <v>1.9890647924314928</v>
      </c>
      <c r="Y153" s="215">
        <f t="shared" si="32"/>
        <v>1.8233979398689004</v>
      </c>
    </row>
    <row r="154" spans="1:25" ht="12" customHeight="1" x14ac:dyDescent="0.25">
      <c r="A154" s="25" t="s">
        <v>14</v>
      </c>
      <c r="B154" s="216">
        <f>ISI!B65</f>
        <v>1.2941976671965518</v>
      </c>
      <c r="C154" s="216">
        <f>ISI!C65</f>
        <v>1.3418040259866122</v>
      </c>
      <c r="D154" s="216">
        <f>ISI!D65</f>
        <v>1.1151212493980189</v>
      </c>
      <c r="E154" s="216">
        <f>ISI!E65</f>
        <v>1.3511788813570913</v>
      </c>
      <c r="F154" s="216">
        <f>ISI!F65</f>
        <v>1.3178541871537484</v>
      </c>
      <c r="G154" s="216">
        <f>ISI!G65</f>
        <v>1.2958712571072459</v>
      </c>
      <c r="H154" s="216">
        <f>ISI!H65</f>
        <v>1.3475119101513728</v>
      </c>
      <c r="I154" s="216">
        <f>ISI!I65</f>
        <v>1.4894937437146343</v>
      </c>
      <c r="J154" s="216">
        <f>ISI!J65</f>
        <v>1.5052346805341847</v>
      </c>
      <c r="K154" s="216">
        <f>ISI!K65</f>
        <v>1.4782497447922924</v>
      </c>
      <c r="L154" s="216">
        <f>ISI!L65</f>
        <v>1.5219239282505208</v>
      </c>
      <c r="M154" s="216">
        <f>ISI!M65</f>
        <v>1.5081761956561561</v>
      </c>
      <c r="N154" s="216">
        <f>ISI!N65</f>
        <v>1.3370138822588455</v>
      </c>
      <c r="O154" s="216">
        <f>ISI!O65</f>
        <v>1.3755966052532955</v>
      </c>
      <c r="P154" s="216">
        <f>ISI!P65</f>
        <v>1.3519011173488125</v>
      </c>
      <c r="Q154" s="216">
        <f>ISI!Q65</f>
        <v>1.3557044970413723</v>
      </c>
      <c r="R154" s="216">
        <f>ISI!R65</f>
        <v>1.3927964451200983</v>
      </c>
      <c r="S154" s="216">
        <f>ISI!S65</f>
        <v>1.3868300826497308</v>
      </c>
      <c r="T154" s="216">
        <f>ISI!T65</f>
        <v>1.3451054671741562</v>
      </c>
      <c r="U154" s="216">
        <f>ISI!U65</f>
        <v>1.3232549143776406</v>
      </c>
      <c r="V154" s="216">
        <f>ISI!V65</f>
        <v>1.237664257051706</v>
      </c>
      <c r="W154" s="216">
        <f>ISI!W65</f>
        <v>1.2188968023314637</v>
      </c>
      <c r="X154" s="216">
        <f>ISI!X65</f>
        <v>1.0788506216901494</v>
      </c>
      <c r="Y154" s="216">
        <f>ISI!Y65</f>
        <v>1.0403699331361387</v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1.2941976671965518</v>
      </c>
      <c r="C156" s="217">
        <f>ISI!C67</f>
        <v>1.3418040259866122</v>
      </c>
      <c r="D156" s="217">
        <f>ISI!D67</f>
        <v>1.1151212493980189</v>
      </c>
      <c r="E156" s="217">
        <f>ISI!E67</f>
        <v>1.3511788813570913</v>
      </c>
      <c r="F156" s="217">
        <f>ISI!F67</f>
        <v>1.3178541871537484</v>
      </c>
      <c r="G156" s="217">
        <f>ISI!G67</f>
        <v>1.2958712571072459</v>
      </c>
      <c r="H156" s="217">
        <f>ISI!H67</f>
        <v>1.3475119101513728</v>
      </c>
      <c r="I156" s="217">
        <f>ISI!I67</f>
        <v>1.4894937437146343</v>
      </c>
      <c r="J156" s="217">
        <f>ISI!J67</f>
        <v>1.5052346805341847</v>
      </c>
      <c r="K156" s="217">
        <f>ISI!K67</f>
        <v>1.4782497447922924</v>
      </c>
      <c r="L156" s="217">
        <f>ISI!L67</f>
        <v>1.5219239282505208</v>
      </c>
      <c r="M156" s="217">
        <f>ISI!M67</f>
        <v>1.5081761956561561</v>
      </c>
      <c r="N156" s="217">
        <f>ISI!N67</f>
        <v>1.3370138822588455</v>
      </c>
      <c r="O156" s="217">
        <f>ISI!O67</f>
        <v>1.3755966052532955</v>
      </c>
      <c r="P156" s="217">
        <f>ISI!P67</f>
        <v>1.3519011173488125</v>
      </c>
      <c r="Q156" s="217">
        <f>ISI!Q67</f>
        <v>1.3557044970413723</v>
      </c>
      <c r="R156" s="217">
        <f>ISI!R67</f>
        <v>1.3927964451200983</v>
      </c>
      <c r="S156" s="217">
        <f>ISI!S67</f>
        <v>1.3868300826497308</v>
      </c>
      <c r="T156" s="217">
        <f>ISI!T67</f>
        <v>1.3451054671741562</v>
      </c>
      <c r="U156" s="217">
        <f>ISI!U67</f>
        <v>1.3232549143776406</v>
      </c>
      <c r="V156" s="217">
        <f>ISI!V67</f>
        <v>1.237664257051706</v>
      </c>
      <c r="W156" s="217">
        <f>ISI!W67</f>
        <v>1.2188968023314637</v>
      </c>
      <c r="X156" s="217">
        <f>ISI!X67</f>
        <v>1.0788506216901494</v>
      </c>
      <c r="Y156" s="217">
        <f>ISI!Y67</f>
        <v>1.0403699331361387</v>
      </c>
    </row>
    <row r="157" spans="1:25" ht="12" customHeight="1" x14ac:dyDescent="0.25">
      <c r="A157" s="13" t="s">
        <v>18</v>
      </c>
      <c r="B157" s="218" t="str">
        <f>NFM!B96</f>
        <v/>
      </c>
      <c r="C157" s="218" t="str">
        <f>NFM!C96</f>
        <v/>
      </c>
      <c r="D157" s="218" t="str">
        <f>NFM!D96</f>
        <v/>
      </c>
      <c r="E157" s="218" t="str">
        <f>NFM!E96</f>
        <v/>
      </c>
      <c r="F157" s="218" t="str">
        <f>NFM!F96</f>
        <v/>
      </c>
      <c r="G157" s="218" t="str">
        <f>NFM!G96</f>
        <v/>
      </c>
      <c r="H157" s="218" t="str">
        <f>NFM!H96</f>
        <v/>
      </c>
      <c r="I157" s="218" t="str">
        <f>NFM!I96</f>
        <v/>
      </c>
      <c r="J157" s="218" t="str">
        <f>NFM!J96</f>
        <v/>
      </c>
      <c r="K157" s="218" t="str">
        <f>NFM!K96</f>
        <v/>
      </c>
      <c r="L157" s="218" t="str">
        <f>NFM!L96</f>
        <v/>
      </c>
      <c r="M157" s="218" t="str">
        <f>NFM!M96</f>
        <v/>
      </c>
      <c r="N157" s="218" t="str">
        <f>NFM!N96</f>
        <v/>
      </c>
      <c r="O157" s="218" t="str">
        <f>NFM!O96</f>
        <v/>
      </c>
      <c r="P157" s="218" t="str">
        <f>NFM!P96</f>
        <v/>
      </c>
      <c r="Q157" s="218" t="str">
        <f>NFM!Q96</f>
        <v/>
      </c>
      <c r="R157" s="218" t="str">
        <f>NFM!R96</f>
        <v/>
      </c>
      <c r="S157" s="218" t="str">
        <f>NFM!S96</f>
        <v/>
      </c>
      <c r="T157" s="218" t="str">
        <f>NFM!T96</f>
        <v/>
      </c>
      <c r="U157" s="218" t="str">
        <f>NFM!U96</f>
        <v/>
      </c>
      <c r="V157" s="218" t="str">
        <f>NFM!V96</f>
        <v/>
      </c>
      <c r="W157" s="218" t="str">
        <f>NFM!W96</f>
        <v/>
      </c>
      <c r="X157" s="218" t="str">
        <f>NFM!X96</f>
        <v/>
      </c>
      <c r="Y157" s="218" t="str">
        <f>NFM!Y96</f>
        <v/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 t="str">
        <f>NFM!P101</f>
        <v/>
      </c>
      <c r="Q162" s="217" t="str">
        <f>NFM!Q101</f>
        <v/>
      </c>
      <c r="R162" s="217" t="str">
        <f>NFM!R101</f>
        <v/>
      </c>
      <c r="S162" s="217" t="str">
        <f>NFM!S101</f>
        <v/>
      </c>
      <c r="T162" s="217" t="str">
        <f>NFM!T101</f>
        <v/>
      </c>
      <c r="U162" s="217" t="str">
        <f>NFM!U101</f>
        <v/>
      </c>
      <c r="V162" s="217" t="str">
        <f>NFM!V101</f>
        <v/>
      </c>
      <c r="W162" s="217" t="str">
        <f>NFM!W101</f>
        <v/>
      </c>
      <c r="X162" s="217" t="str">
        <f>NFM!X101</f>
        <v/>
      </c>
      <c r="Y162" s="217" t="str">
        <f>NFM!Y101</f>
        <v/>
      </c>
    </row>
    <row r="163" spans="1:25" ht="12" customHeight="1" x14ac:dyDescent="0.25">
      <c r="A163" s="13" t="s">
        <v>19</v>
      </c>
      <c r="B163" s="218">
        <f>CHI!B100</f>
        <v>1.2916512948161167</v>
      </c>
      <c r="C163" s="218">
        <f>CHI!C100</f>
        <v>1.3203831776302424</v>
      </c>
      <c r="D163" s="218">
        <f>CHI!D100</f>
        <v>1.2511561229592001</v>
      </c>
      <c r="E163" s="218">
        <f>CHI!E100</f>
        <v>1.2837607683829888</v>
      </c>
      <c r="F163" s="218">
        <f>CHI!F100</f>
        <v>1.2513231421274045</v>
      </c>
      <c r="G163" s="218">
        <f>CHI!G100</f>
        <v>1.1214800257991289</v>
      </c>
      <c r="H163" s="218">
        <f>CHI!H100</f>
        <v>1.0736449848583891</v>
      </c>
      <c r="I163" s="218">
        <f>CHI!I100</f>
        <v>1.0330738320833861</v>
      </c>
      <c r="J163" s="218">
        <f>CHI!J100</f>
        <v>1.1472427584606204</v>
      </c>
      <c r="K163" s="218">
        <f>CHI!K100</f>
        <v>1.181569802507223</v>
      </c>
      <c r="L163" s="218">
        <f>CHI!L100</f>
        <v>1.2477346580437727</v>
      </c>
      <c r="M163" s="218">
        <f>CHI!M100</f>
        <v>1.28459306933198</v>
      </c>
      <c r="N163" s="218">
        <f>CHI!N100</f>
        <v>1.21229121579649</v>
      </c>
      <c r="O163" s="218">
        <f>CHI!O100</f>
        <v>1.236585781684485</v>
      </c>
      <c r="P163" s="218">
        <f>CHI!P100</f>
        <v>1.290846792535894</v>
      </c>
      <c r="Q163" s="218">
        <f>CHI!Q100</f>
        <v>1.2565067877721416</v>
      </c>
      <c r="R163" s="218">
        <f>CHI!R100</f>
        <v>1.0640037219904184</v>
      </c>
      <c r="S163" s="218">
        <f>CHI!S100</f>
        <v>1.0117486429667979</v>
      </c>
      <c r="T163" s="218">
        <f>CHI!T100</f>
        <v>0.93117925548353608</v>
      </c>
      <c r="U163" s="218">
        <f>CHI!U100</f>
        <v>0.89685068637415544</v>
      </c>
      <c r="V163" s="218">
        <f>CHI!V100</f>
        <v>0.79338605205103352</v>
      </c>
      <c r="W163" s="218">
        <f>CHI!W100</f>
        <v>0.86448225273417356</v>
      </c>
      <c r="X163" s="218">
        <f>CHI!X100</f>
        <v>0.66853913766236928</v>
      </c>
      <c r="Y163" s="218">
        <f>CHI!Y100</f>
        <v>0.62710307231636397</v>
      </c>
    </row>
    <row r="164" spans="1:25" ht="12" customHeight="1" x14ac:dyDescent="0.25">
      <c r="A164" s="14" t="s">
        <v>88</v>
      </c>
      <c r="B164" s="217" t="str">
        <f>CHI!B101</f>
        <v/>
      </c>
      <c r="C164" s="217" t="str">
        <f>CHI!C101</f>
        <v/>
      </c>
      <c r="D164" s="217" t="str">
        <f>CHI!D101</f>
        <v/>
      </c>
      <c r="E164" s="217" t="str">
        <f>CHI!E101</f>
        <v/>
      </c>
      <c r="F164" s="217" t="str">
        <f>CHI!F101</f>
        <v/>
      </c>
      <c r="G164" s="217" t="str">
        <f>CHI!G101</f>
        <v/>
      </c>
      <c r="H164" s="217" t="str">
        <f>CHI!H101</f>
        <v/>
      </c>
      <c r="I164" s="217" t="str">
        <f>CHI!I101</f>
        <v/>
      </c>
      <c r="J164" s="217" t="str">
        <f>CHI!J101</f>
        <v/>
      </c>
      <c r="K164" s="217" t="str">
        <f>CHI!K101</f>
        <v/>
      </c>
      <c r="L164" s="217" t="str">
        <f>CHI!L101</f>
        <v/>
      </c>
      <c r="M164" s="217" t="str">
        <f>CHI!M101</f>
        <v/>
      </c>
      <c r="N164" s="217" t="str">
        <f>CHI!N101</f>
        <v/>
      </c>
      <c r="O164" s="217" t="str">
        <f>CHI!O101</f>
        <v/>
      </c>
      <c r="P164" s="217" t="str">
        <f>CHI!P101</f>
        <v/>
      </c>
      <c r="Q164" s="217" t="str">
        <f>CHI!Q101</f>
        <v/>
      </c>
      <c r="R164" s="217" t="str">
        <f>CHI!R101</f>
        <v/>
      </c>
      <c r="S164" s="217" t="str">
        <f>CHI!S101</f>
        <v/>
      </c>
      <c r="T164" s="217" t="str">
        <f>CHI!T101</f>
        <v/>
      </c>
      <c r="U164" s="217" t="str">
        <f>CHI!U101</f>
        <v/>
      </c>
      <c r="V164" s="217" t="str">
        <f>CHI!V101</f>
        <v/>
      </c>
      <c r="W164" s="217" t="str">
        <f>CHI!W101</f>
        <v/>
      </c>
      <c r="X164" s="217" t="str">
        <f>CHI!X101</f>
        <v/>
      </c>
      <c r="Y164" s="217" t="str">
        <f>CHI!Y101</f>
        <v/>
      </c>
    </row>
    <row r="165" spans="1:25" ht="12" customHeight="1" x14ac:dyDescent="0.25">
      <c r="A165" s="14" t="s">
        <v>49</v>
      </c>
      <c r="B165" s="217">
        <f>CHI!B102</f>
        <v>1.328603890990681</v>
      </c>
      <c r="C165" s="217">
        <f>CHI!C102</f>
        <v>1.3589841375680645</v>
      </c>
      <c r="D165" s="217">
        <f>CHI!D102</f>
        <v>1.2871898379348494</v>
      </c>
      <c r="E165" s="217">
        <f>CHI!E102</f>
        <v>1.3234023961176469</v>
      </c>
      <c r="F165" s="217">
        <f>CHI!F102</f>
        <v>1.2962520244353399</v>
      </c>
      <c r="G165" s="217">
        <f>CHI!G102</f>
        <v>1.1630457905126599</v>
      </c>
      <c r="H165" s="217">
        <f>CHI!H102</f>
        <v>1.1142855007739834</v>
      </c>
      <c r="I165" s="217">
        <f>CHI!I102</f>
        <v>1.0761989947135282</v>
      </c>
      <c r="J165" s="217">
        <f>CHI!J102</f>
        <v>1.1942293952770702</v>
      </c>
      <c r="K165" s="217">
        <f>CHI!K102</f>
        <v>1.2308533905527643</v>
      </c>
      <c r="L165" s="217">
        <f>CHI!L102</f>
        <v>1.306974134587388</v>
      </c>
      <c r="M165" s="217">
        <f>CHI!M102</f>
        <v>1.335718964425181</v>
      </c>
      <c r="N165" s="217">
        <f>CHI!N102</f>
        <v>1.2671595059574321</v>
      </c>
      <c r="O165" s="217">
        <f>CHI!O102</f>
        <v>1.3188928623384042</v>
      </c>
      <c r="P165" s="217">
        <f>CHI!P102</f>
        <v>1.4004726031830823</v>
      </c>
      <c r="Q165" s="217">
        <f>CHI!Q102</f>
        <v>1.3818888205992468</v>
      </c>
      <c r="R165" s="217">
        <f>CHI!R102</f>
        <v>1.1452623853787085</v>
      </c>
      <c r="S165" s="217">
        <f>CHI!S102</f>
        <v>1.0852201736369034</v>
      </c>
      <c r="T165" s="217">
        <f>CHI!T102</f>
        <v>1.0056098519466856</v>
      </c>
      <c r="U165" s="217">
        <f>CHI!U102</f>
        <v>0.96229705593774684</v>
      </c>
      <c r="V165" s="217">
        <f>CHI!V102</f>
        <v>0.84399072635183303</v>
      </c>
      <c r="W165" s="217">
        <f>CHI!W102</f>
        <v>0.9075921756774511</v>
      </c>
      <c r="X165" s="217">
        <f>CHI!X102</f>
        <v>0.71277525308462519</v>
      </c>
      <c r="Y165" s="217">
        <f>CHI!Y102</f>
        <v>0.69290011495798731</v>
      </c>
    </row>
    <row r="166" spans="1:25" ht="12" customHeight="1" x14ac:dyDescent="0.25">
      <c r="A166" s="14" t="s">
        <v>50</v>
      </c>
      <c r="B166" s="217">
        <f>CHI!B103</f>
        <v>1.1416652362242377</v>
      </c>
      <c r="C166" s="217">
        <f>CHI!C103</f>
        <v>1.1748611569609153</v>
      </c>
      <c r="D166" s="217">
        <f>CHI!D103</f>
        <v>1.0991756241787443</v>
      </c>
      <c r="E166" s="217">
        <f>CHI!E103</f>
        <v>1.1487323465167467</v>
      </c>
      <c r="F166" s="217">
        <f>CHI!F103</f>
        <v>1.1052824256934441</v>
      </c>
      <c r="G166" s="217">
        <f>CHI!G103</f>
        <v>0.98467629422127978</v>
      </c>
      <c r="H166" s="217">
        <f>CHI!H103</f>
        <v>0.94118438110103286</v>
      </c>
      <c r="I166" s="217">
        <f>CHI!I103</f>
        <v>0.90100109082317958</v>
      </c>
      <c r="J166" s="217">
        <f>CHI!J103</f>
        <v>1.0020027362147805</v>
      </c>
      <c r="K166" s="217">
        <f>CHI!K103</f>
        <v>1.0509383521073725</v>
      </c>
      <c r="L166" s="217">
        <f>CHI!L103</f>
        <v>1.1280822402102959</v>
      </c>
      <c r="M166" s="217">
        <f>CHI!M103</f>
        <v>1.1643787760960678</v>
      </c>
      <c r="N166" s="217">
        <f>CHI!N103</f>
        <v>1.0534670966424262</v>
      </c>
      <c r="O166" s="217">
        <f>CHI!O103</f>
        <v>1.0094357008978441</v>
      </c>
      <c r="P166" s="217">
        <f>CHI!P103</f>
        <v>0.97732237154940316</v>
      </c>
      <c r="Q166" s="217">
        <f>CHI!Q103</f>
        <v>0.90420159191269289</v>
      </c>
      <c r="R166" s="217">
        <f>CHI!R103</f>
        <v>0.8465049650937182</v>
      </c>
      <c r="S166" s="217">
        <f>CHI!S103</f>
        <v>0.80722116277977762</v>
      </c>
      <c r="T166" s="217">
        <f>CHI!T103</f>
        <v>0.74558198056513514</v>
      </c>
      <c r="U166" s="217">
        <f>CHI!U103</f>
        <v>0.73848406074511408</v>
      </c>
      <c r="V166" s="217">
        <f>CHI!V103</f>
        <v>0.67326691393273153</v>
      </c>
      <c r="W166" s="217">
        <f>CHI!W103</f>
        <v>0.75826672114686477</v>
      </c>
      <c r="X166" s="217">
        <f>CHI!X103</f>
        <v>0.57925747194325883</v>
      </c>
      <c r="Y166" s="217">
        <f>CHI!Y103</f>
        <v>0.56878170685799068</v>
      </c>
    </row>
    <row r="167" spans="1:25" ht="12" customHeight="1" x14ac:dyDescent="0.25">
      <c r="A167" s="13" t="s">
        <v>20</v>
      </c>
      <c r="B167" s="218">
        <f>NMM!B76</f>
        <v>5.7145731471971315</v>
      </c>
      <c r="C167" s="218">
        <f>NMM!C76</f>
        <v>5.7348193878493623</v>
      </c>
      <c r="D167" s="218">
        <f>NMM!D76</f>
        <v>5.9337433927722216</v>
      </c>
      <c r="E167" s="218">
        <f>NMM!E76</f>
        <v>5.5977475971304607</v>
      </c>
      <c r="F167" s="218">
        <f>NMM!F76</f>
        <v>5.6669665327539462</v>
      </c>
      <c r="G167" s="218">
        <f>NMM!G76</f>
        <v>5.5393426750255319</v>
      </c>
      <c r="H167" s="218">
        <f>NMM!H76</f>
        <v>5.5279511336369254</v>
      </c>
      <c r="I167" s="218">
        <f>NMM!I76</f>
        <v>5.4304622686123407</v>
      </c>
      <c r="J167" s="218">
        <f>NMM!J76</f>
        <v>5.5210151255537996</v>
      </c>
      <c r="K167" s="218">
        <f>NMM!K76</f>
        <v>4.9798047205767908</v>
      </c>
      <c r="L167" s="218">
        <f>NMM!L76</f>
        <v>4.786792782849786</v>
      </c>
      <c r="M167" s="218">
        <f>NMM!M76</f>
        <v>5.0063123796586595</v>
      </c>
      <c r="N167" s="218">
        <f>NMM!N76</f>
        <v>4.8625047843937033</v>
      </c>
      <c r="O167" s="218">
        <f>NMM!O76</f>
        <v>4.9738813322851936</v>
      </c>
      <c r="P167" s="218">
        <f>NMM!P76</f>
        <v>5.0697163291112579</v>
      </c>
      <c r="Q167" s="218">
        <f>NMM!Q76</f>
        <v>5.1028837793771826</v>
      </c>
      <c r="R167" s="218">
        <f>NMM!R76</f>
        <v>5.2094359156273677</v>
      </c>
      <c r="S167" s="218">
        <f>NMM!S76</f>
        <v>5.1673199540277244</v>
      </c>
      <c r="T167" s="218">
        <f>NMM!T76</f>
        <v>4.8891047486743195</v>
      </c>
      <c r="U167" s="218">
        <f>NMM!U76</f>
        <v>4.885181806611433</v>
      </c>
      <c r="V167" s="218">
        <f>NMM!V76</f>
        <v>4.9158301864401039</v>
      </c>
      <c r="W167" s="218">
        <f>NMM!W76</f>
        <v>4.8286011669016977</v>
      </c>
      <c r="X167" s="218">
        <f>NMM!X76</f>
        <v>4.6378818475331638</v>
      </c>
      <c r="Y167" s="218">
        <f>NMM!Y76</f>
        <v>4.5413886357401791</v>
      </c>
    </row>
    <row r="168" spans="1:25" ht="12" customHeight="1" x14ac:dyDescent="0.25">
      <c r="A168" s="14" t="s">
        <v>51</v>
      </c>
      <c r="B168" s="217">
        <f>NMM!B77</f>
        <v>11.905121372838357</v>
      </c>
      <c r="C168" s="217">
        <f>NMM!C77</f>
        <v>11.0237909233048</v>
      </c>
      <c r="D168" s="217">
        <f>NMM!D77</f>
        <v>11.645861527914883</v>
      </c>
      <c r="E168" s="217">
        <f>NMM!E77</f>
        <v>11.085467490189862</v>
      </c>
      <c r="F168" s="217">
        <f>NMM!F77</f>
        <v>10.846405231558403</v>
      </c>
      <c r="G168" s="217">
        <f>NMM!G77</f>
        <v>10.980306602480894</v>
      </c>
      <c r="H168" s="217">
        <f>NMM!H77</f>
        <v>9.392040014709135</v>
      </c>
      <c r="I168" s="217">
        <f>NMM!I77</f>
        <v>9.7604136249388542</v>
      </c>
      <c r="J168" s="217">
        <f>NMM!J77</f>
        <v>8.8438161681043308</v>
      </c>
      <c r="K168" s="217">
        <f>NMM!K77</f>
        <v>8.987797341071218</v>
      </c>
      <c r="L168" s="217">
        <f>NMM!L77</f>
        <v>8.5719079111455585</v>
      </c>
      <c r="M168" s="217">
        <f>NMM!M77</f>
        <v>9.1262685861987567</v>
      </c>
      <c r="N168" s="217">
        <f>NMM!N77</f>
        <v>9.0347589831761308</v>
      </c>
      <c r="O168" s="217">
        <f>NMM!O77</f>
        <v>9.4052061867426566</v>
      </c>
      <c r="P168" s="217">
        <f>NMM!P77</f>
        <v>9.5390522974857923</v>
      </c>
      <c r="Q168" s="217">
        <f>NMM!Q77</f>
        <v>9.4643133815116922</v>
      </c>
      <c r="R168" s="217">
        <f>NMM!R77</f>
        <v>9.8965735373892585</v>
      </c>
      <c r="S168" s="217">
        <f>NMM!S77</f>
        <v>9.7039366560162534</v>
      </c>
      <c r="T168" s="217">
        <f>NMM!T77</f>
        <v>9.5042656744410436</v>
      </c>
      <c r="U168" s="217">
        <f>NMM!U77</f>
        <v>9.1605808583184505</v>
      </c>
      <c r="V168" s="217">
        <f>NMM!V77</f>
        <v>8.7960622096218533</v>
      </c>
      <c r="W168" s="217">
        <f>NMM!W77</f>
        <v>8.605897835854595</v>
      </c>
      <c r="X168" s="217">
        <f>NMM!X77</f>
        <v>8.1069285061110445</v>
      </c>
      <c r="Y168" s="217">
        <f>NMM!Y77</f>
        <v>8.5247473944139038</v>
      </c>
    </row>
    <row r="169" spans="1:25" ht="12" customHeight="1" x14ac:dyDescent="0.25">
      <c r="A169" s="14" t="s">
        <v>52</v>
      </c>
      <c r="B169" s="217">
        <f>NMM!B78</f>
        <v>3.4005574309865376</v>
      </c>
      <c r="C169" s="217">
        <f>NMM!C78</f>
        <v>3.3993623560001556</v>
      </c>
      <c r="D169" s="217">
        <f>NMM!D78</f>
        <v>3.3632834278207762</v>
      </c>
      <c r="E169" s="217">
        <f>NMM!E78</f>
        <v>3.312977981443173</v>
      </c>
      <c r="F169" s="217">
        <f>NMM!F78</f>
        <v>3.3052224706888302</v>
      </c>
      <c r="G169" s="217">
        <f>NMM!G78</f>
        <v>3.277417922476511</v>
      </c>
      <c r="H169" s="217">
        <f>NMM!H78</f>
        <v>3.4258544503040875</v>
      </c>
      <c r="I169" s="217">
        <f>NMM!I78</f>
        <v>3.3665264427993602</v>
      </c>
      <c r="J169" s="217">
        <f>NMM!J78</f>
        <v>3.3129389128082707</v>
      </c>
      <c r="K169" s="217">
        <f>NMM!K78</f>
        <v>3.0844531224678238</v>
      </c>
      <c r="L169" s="217">
        <f>NMM!L78</f>
        <v>3.1024509646859428</v>
      </c>
      <c r="M169" s="217">
        <f>NMM!M78</f>
        <v>3.0870749370776802</v>
      </c>
      <c r="N169" s="217">
        <f>NMM!N78</f>
        <v>2.9456941801441094</v>
      </c>
      <c r="O169" s="217">
        <f>NMM!O78</f>
        <v>2.9838185457538389</v>
      </c>
      <c r="P169" s="217">
        <f>NMM!P78</f>
        <v>3.0438331235133917</v>
      </c>
      <c r="Q169" s="217">
        <f>NMM!Q78</f>
        <v>2.9402818300856577</v>
      </c>
      <c r="R169" s="217">
        <f>NMM!R78</f>
        <v>2.9589632655587539</v>
      </c>
      <c r="S169" s="217">
        <f>NMM!S78</f>
        <v>2.9362565887604348</v>
      </c>
      <c r="T169" s="217">
        <f>NMM!T78</f>
        <v>2.8483743513499751</v>
      </c>
      <c r="U169" s="217">
        <f>NMM!U78</f>
        <v>2.8253049917857016</v>
      </c>
      <c r="V169" s="217">
        <f>NMM!V78</f>
        <v>2.7479663485409653</v>
      </c>
      <c r="W169" s="217">
        <f>NMM!W78</f>
        <v>2.7227879786830926</v>
      </c>
      <c r="X169" s="217">
        <f>NMM!X78</f>
        <v>2.6496142241822191</v>
      </c>
      <c r="Y169" s="217">
        <f>NMM!Y78</f>
        <v>2.311906142284462</v>
      </c>
    </row>
    <row r="170" spans="1:25" ht="12" customHeight="1" x14ac:dyDescent="0.25">
      <c r="A170" s="14" t="s">
        <v>60</v>
      </c>
      <c r="B170" s="217">
        <f>NMM!B79</f>
        <v>2.6935442210597018</v>
      </c>
      <c r="C170" s="217">
        <f>NMM!C79</f>
        <v>2.6335201394759782</v>
      </c>
      <c r="D170" s="217">
        <f>NMM!D79</f>
        <v>2.5759067010951999</v>
      </c>
      <c r="E170" s="217">
        <f>NMM!E79</f>
        <v>2.6394757556735953</v>
      </c>
      <c r="F170" s="217">
        <f>NMM!F79</f>
        <v>2.6855079399328039</v>
      </c>
      <c r="G170" s="217">
        <f>NMM!G79</f>
        <v>2.6609408916261192</v>
      </c>
      <c r="H170" s="217">
        <f>NMM!H79</f>
        <v>2.5980265893165484</v>
      </c>
      <c r="I170" s="217">
        <f>NMM!I79</f>
        <v>2.6257803747965602</v>
      </c>
      <c r="J170" s="217">
        <f>NMM!J79</f>
        <v>2.4871230731847751</v>
      </c>
      <c r="K170" s="217">
        <f>NMM!K79</f>
        <v>2.2979463286900543</v>
      </c>
      <c r="L170" s="217">
        <f>NMM!L79</f>
        <v>2.313915175861788</v>
      </c>
      <c r="M170" s="217">
        <f>NMM!M79</f>
        <v>2.3326065798223428</v>
      </c>
      <c r="N170" s="217">
        <f>NMM!N79</f>
        <v>2.1756153125434765</v>
      </c>
      <c r="O170" s="217">
        <f>NMM!O79</f>
        <v>2.1377620382878164</v>
      </c>
      <c r="P170" s="217">
        <f>NMM!P79</f>
        <v>2.1738313546565342</v>
      </c>
      <c r="Q170" s="217">
        <f>NMM!Q79</f>
        <v>2.1900441202647953</v>
      </c>
      <c r="R170" s="217">
        <f>NMM!R79</f>
        <v>2.2032962558913884</v>
      </c>
      <c r="S170" s="217">
        <f>NMM!S79</f>
        <v>2.2259259518850354</v>
      </c>
      <c r="T170" s="217">
        <f>NMM!T79</f>
        <v>2.2597556378406689</v>
      </c>
      <c r="U170" s="217">
        <f>NMM!U79</f>
        <v>2.2119655444390864</v>
      </c>
      <c r="V170" s="217">
        <f>NMM!V79</f>
        <v>2.1504927089015498</v>
      </c>
      <c r="W170" s="217">
        <f>NMM!W79</f>
        <v>2.1350331311152249</v>
      </c>
      <c r="X170" s="217">
        <f>NMM!X79</f>
        <v>1.9689185439335792</v>
      </c>
      <c r="Y170" s="217">
        <f>NMM!Y79</f>
        <v>1.8018710900083066</v>
      </c>
    </row>
    <row r="171" spans="1:25" ht="12" customHeight="1" x14ac:dyDescent="0.25">
      <c r="A171" s="13" t="s">
        <v>21</v>
      </c>
      <c r="B171" s="218">
        <f>PPA!B74</f>
        <v>1.0154543172503716</v>
      </c>
      <c r="C171" s="218">
        <f>PPA!C74</f>
        <v>1.0772824866870812</v>
      </c>
      <c r="D171" s="218">
        <f>PPA!D74</f>
        <v>1.0182244762483035</v>
      </c>
      <c r="E171" s="218">
        <f>PPA!E74</f>
        <v>1.0382827867147977</v>
      </c>
      <c r="F171" s="218">
        <f>PPA!F74</f>
        <v>1.0269373464287064</v>
      </c>
      <c r="G171" s="218">
        <f>PPA!G74</f>
        <v>1.3128127413260056</v>
      </c>
      <c r="H171" s="218">
        <f>PPA!H74</f>
        <v>1.3007479850956967</v>
      </c>
      <c r="I171" s="218">
        <f>PPA!I74</f>
        <v>1.2300136410157581</v>
      </c>
      <c r="J171" s="218">
        <f>PPA!J74</f>
        <v>0.87824666592458422</v>
      </c>
      <c r="K171" s="218">
        <f>PPA!K74</f>
        <v>0.78100321905561387</v>
      </c>
      <c r="L171" s="218">
        <f>PPA!L74</f>
        <v>0.82943025281738714</v>
      </c>
      <c r="M171" s="218">
        <f>PPA!M74</f>
        <v>0.80612091983899792</v>
      </c>
      <c r="N171" s="218">
        <f>PPA!N74</f>
        <v>1.0144367387974309</v>
      </c>
      <c r="O171" s="218">
        <f>PPA!O74</f>
        <v>1.0394476036971807</v>
      </c>
      <c r="P171" s="218">
        <f>PPA!P74</f>
        <v>1.1744855688741627</v>
      </c>
      <c r="Q171" s="218">
        <f>PPA!Q74</f>
        <v>1.1958497096314871</v>
      </c>
      <c r="R171" s="218">
        <f>PPA!R74</f>
        <v>1.0623456589274662</v>
      </c>
      <c r="S171" s="218">
        <f>PPA!S74</f>
        <v>1.013273489612476</v>
      </c>
      <c r="T171" s="218">
        <f>PPA!T74</f>
        <v>0.98947916529363134</v>
      </c>
      <c r="U171" s="218">
        <f>PPA!U74</f>
        <v>0.90669069349997011</v>
      </c>
      <c r="V171" s="218">
        <f>PPA!V74</f>
        <v>0.73785828786300089</v>
      </c>
      <c r="W171" s="218">
        <f>PPA!W74</f>
        <v>0.67176497674592639</v>
      </c>
      <c r="X171" s="218">
        <f>PPA!X74</f>
        <v>0.51695748478787951</v>
      </c>
      <c r="Y171" s="218">
        <f>PPA!Y74</f>
        <v>0.52351177586804709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>
        <f>PPA!J75</f>
        <v>0.6206870101310572</v>
      </c>
      <c r="K172" s="217">
        <f>PPA!K75</f>
        <v>0.60690367251388799</v>
      </c>
      <c r="L172" s="217">
        <f>PPA!L75</f>
        <v>0.665878644013845</v>
      </c>
      <c r="M172" s="217">
        <f>PPA!M75</f>
        <v>0.6375815594850367</v>
      </c>
      <c r="N172" s="217">
        <f>PPA!N75</f>
        <v>0.82509903075301827</v>
      </c>
      <c r="O172" s="217">
        <f>PPA!O75</f>
        <v>0.69622887993643123</v>
      </c>
      <c r="P172" s="217">
        <f>PPA!P75</f>
        <v>0.78955569887225052</v>
      </c>
      <c r="Q172" s="217">
        <f>PPA!Q75</f>
        <v>0.78028149072931607</v>
      </c>
      <c r="R172" s="217">
        <f>PPA!R75</f>
        <v>0.69178462165978316</v>
      </c>
      <c r="S172" s="217">
        <f>PPA!S75</f>
        <v>0.67792006185474796</v>
      </c>
      <c r="T172" s="217">
        <f>PPA!T75</f>
        <v>0.64565833733970579</v>
      </c>
      <c r="U172" s="217">
        <f>PPA!U75</f>
        <v>0.58343160334080268</v>
      </c>
      <c r="V172" s="217">
        <f>PPA!V75</f>
        <v>0.4764137182436804</v>
      </c>
      <c r="W172" s="217">
        <f>PPA!W75</f>
        <v>0.41300142494697217</v>
      </c>
      <c r="X172" s="217">
        <f>PPA!X75</f>
        <v>0.29698137770095484</v>
      </c>
      <c r="Y172" s="217">
        <f>PPA!Y75</f>
        <v>0.30395520543099669</v>
      </c>
    </row>
    <row r="173" spans="1:25" ht="12" customHeight="1" x14ac:dyDescent="0.25">
      <c r="A173" s="14" t="s">
        <v>61</v>
      </c>
      <c r="B173" s="217">
        <f>PPA!B76</f>
        <v>1.1278717574634407</v>
      </c>
      <c r="C173" s="217">
        <f>PPA!C76</f>
        <v>1.1959333694498113</v>
      </c>
      <c r="D173" s="217">
        <f>PPA!D76</f>
        <v>1.1327136220747203</v>
      </c>
      <c r="E173" s="217">
        <f>PPA!E76</f>
        <v>1.1537026094341474</v>
      </c>
      <c r="F173" s="217">
        <f>PPA!F76</f>
        <v>1.1432970205595714</v>
      </c>
      <c r="G173" s="217">
        <f>PPA!G76</f>
        <v>1.4676383334464771</v>
      </c>
      <c r="H173" s="217">
        <f>PPA!H76</f>
        <v>1.4560301686777366</v>
      </c>
      <c r="I173" s="217">
        <f>PPA!I76</f>
        <v>1.3794820720029177</v>
      </c>
      <c r="J173" s="217">
        <f>PPA!J76</f>
        <v>0.99267593988395852</v>
      </c>
      <c r="K173" s="217">
        <f>PPA!K76</f>
        <v>0.87184241232996385</v>
      </c>
      <c r="L173" s="217">
        <f>PPA!L76</f>
        <v>0.92491263773411958</v>
      </c>
      <c r="M173" s="217">
        <f>PPA!M76</f>
        <v>0.89689645853963285</v>
      </c>
      <c r="N173" s="217">
        <f>PPA!N76</f>
        <v>1.1251741001204547</v>
      </c>
      <c r="O173" s="217">
        <f>PPA!O76</f>
        <v>1.1472978707852302</v>
      </c>
      <c r="P173" s="217">
        <f>PPA!P76</f>
        <v>1.3027385505783404</v>
      </c>
      <c r="Q173" s="217">
        <f>PPA!Q76</f>
        <v>1.3413255217525386</v>
      </c>
      <c r="R173" s="217">
        <f>PPA!R76</f>
        <v>1.2622615019462879</v>
      </c>
      <c r="S173" s="217">
        <f>PPA!S76</f>
        <v>1.1764716296683206</v>
      </c>
      <c r="T173" s="217">
        <f>PPA!T76</f>
        <v>1.1269057497231514</v>
      </c>
      <c r="U173" s="217">
        <f>PPA!U76</f>
        <v>1.0284408330537953</v>
      </c>
      <c r="V173" s="217">
        <f>PPA!V76</f>
        <v>0.82818857348288899</v>
      </c>
      <c r="W173" s="217">
        <f>PPA!W76</f>
        <v>0.75384208106475314</v>
      </c>
      <c r="X173" s="217">
        <f>PPA!X76</f>
        <v>0.58333007690675298</v>
      </c>
      <c r="Y173" s="217">
        <f>PPA!Y76</f>
        <v>0.59050174172469472</v>
      </c>
    </row>
    <row r="174" spans="1:25" ht="12" customHeight="1" x14ac:dyDescent="0.25">
      <c r="A174" s="14" t="s">
        <v>62</v>
      </c>
      <c r="B174" s="217">
        <f>PPA!B77</f>
        <v>0.11137381858396386</v>
      </c>
      <c r="C174" s="217">
        <f>PPA!C77</f>
        <v>0.12307156485835002</v>
      </c>
      <c r="D174" s="217">
        <f>PPA!D77</f>
        <v>9.7482962703280621E-2</v>
      </c>
      <c r="E174" s="217">
        <f>PPA!E77</f>
        <v>0.11005660862070583</v>
      </c>
      <c r="F174" s="217">
        <f>PPA!F77</f>
        <v>9.1152720720217698E-2</v>
      </c>
      <c r="G174" s="217">
        <f>PPA!G77</f>
        <v>6.7678549822462242E-2</v>
      </c>
      <c r="H174" s="217">
        <f>PPA!H77</f>
        <v>5.1941806083100645E-2</v>
      </c>
      <c r="I174" s="217">
        <f>PPA!I77</f>
        <v>2.7962665956754316E-2</v>
      </c>
      <c r="J174" s="217">
        <f>PPA!J77</f>
        <v>7.2475655968596134E-2</v>
      </c>
      <c r="K174" s="217">
        <f>PPA!K77</f>
        <v>0.13181235344752751</v>
      </c>
      <c r="L174" s="217">
        <f>PPA!L77</f>
        <v>0.16559974589922313</v>
      </c>
      <c r="M174" s="217">
        <f>PPA!M77</f>
        <v>0.15071724680248549</v>
      </c>
      <c r="N174" s="217">
        <f>PPA!N77</f>
        <v>0.20077450015996615</v>
      </c>
      <c r="O174" s="217">
        <f>PPA!O77</f>
        <v>5.8966038368964378E-2</v>
      </c>
      <c r="P174" s="217">
        <f>PPA!P77</f>
        <v>6.179365641851501E-2</v>
      </c>
      <c r="Q174" s="217">
        <f>PPA!Q77</f>
        <v>4.7005140892838089E-2</v>
      </c>
      <c r="R174" s="217">
        <f>PPA!R77</f>
        <v>2.7521709667343994E-2</v>
      </c>
      <c r="S174" s="217">
        <f>PPA!S77</f>
        <v>3.7023512901775198E-2</v>
      </c>
      <c r="T174" s="217">
        <f>PPA!T77</f>
        <v>3.3907492616292112E-2</v>
      </c>
      <c r="U174" s="217">
        <f>PPA!U77</f>
        <v>2.7674698364486001E-2</v>
      </c>
      <c r="V174" s="217">
        <f>PPA!V77</f>
        <v>2.346595759191834E-2</v>
      </c>
      <c r="W174" s="217">
        <f>PPA!W77</f>
        <v>1.5058054078595857E-2</v>
      </c>
      <c r="X174" s="217">
        <f>PPA!X77</f>
        <v>5.3649801123998742E-3</v>
      </c>
      <c r="Y174" s="217">
        <f>PPA!Y77</f>
        <v>4.9230141384531906E-3</v>
      </c>
    </row>
    <row r="175" spans="1:25" ht="12" customHeight="1" x14ac:dyDescent="0.25">
      <c r="A175" s="15" t="s">
        <v>63</v>
      </c>
      <c r="B175" s="221">
        <f>FBT!B$38</f>
        <v>1.9222194648139879</v>
      </c>
      <c r="C175" s="221">
        <f>FBT!C$38</f>
        <v>1.9368141403011694</v>
      </c>
      <c r="D175" s="221">
        <f>FBT!D$38</f>
        <v>1.8893861981960445</v>
      </c>
      <c r="E175" s="221">
        <f>FBT!E$38</f>
        <v>1.868913350555929</v>
      </c>
      <c r="F175" s="221">
        <f>FBT!F$38</f>
        <v>1.8714425540030828</v>
      </c>
      <c r="G175" s="221">
        <f>FBT!G$38</f>
        <v>1.7814207628186316</v>
      </c>
      <c r="H175" s="221">
        <f>FBT!H$38</f>
        <v>1.8523752569743519</v>
      </c>
      <c r="I175" s="221">
        <f>FBT!I$38</f>
        <v>1.7947872867319636</v>
      </c>
      <c r="J175" s="221">
        <f>FBT!J$38</f>
        <v>1.8075598393960139</v>
      </c>
      <c r="K175" s="221">
        <f>FBT!K$38</f>
        <v>1.7122532279369331</v>
      </c>
      <c r="L175" s="221">
        <f>FBT!L$38</f>
        <v>1.7693259275640036</v>
      </c>
      <c r="M175" s="221">
        <f>FBT!M$38</f>
        <v>1.6814225074665425</v>
      </c>
      <c r="N175" s="221">
        <f>FBT!N$38</f>
        <v>1.5661692008524293</v>
      </c>
      <c r="O175" s="221">
        <f>FBT!O$38</f>
        <v>1.5465419448005462</v>
      </c>
      <c r="P175" s="221">
        <f>FBT!P$38</f>
        <v>1.585681865396031</v>
      </c>
      <c r="Q175" s="221">
        <f>FBT!Q$38</f>
        <v>1.5411884224054888</v>
      </c>
      <c r="R175" s="221">
        <f>FBT!R$38</f>
        <v>1.486716720314508</v>
      </c>
      <c r="S175" s="221">
        <f>FBT!S$38</f>
        <v>1.541637661250234</v>
      </c>
      <c r="T175" s="221">
        <f>FBT!T$38</f>
        <v>1.4599104489174999</v>
      </c>
      <c r="U175" s="221">
        <f>FBT!U$38</f>
        <v>1.3844467941995255</v>
      </c>
      <c r="V175" s="221">
        <f>FBT!V$38</f>
        <v>1.2976419302306916</v>
      </c>
      <c r="W175" s="221">
        <f>FBT!W$38</f>
        <v>1.2727312908462209</v>
      </c>
      <c r="X175" s="221">
        <f>FBT!X$38</f>
        <v>1.1040667781008966</v>
      </c>
      <c r="Y175" s="221">
        <f>FBT!Y$38</f>
        <v>1.0180751893798956</v>
      </c>
    </row>
    <row r="176" spans="1:25" ht="12" customHeight="1" x14ac:dyDescent="0.25">
      <c r="A176" s="12" t="s">
        <v>64</v>
      </c>
      <c r="B176" s="217">
        <f>TRE!B$38</f>
        <v>1.0876168118815031</v>
      </c>
      <c r="C176" s="217">
        <f>TRE!C$38</f>
        <v>1.21154481523265</v>
      </c>
      <c r="D176" s="217">
        <f>TRE!D$38</f>
        <v>1.1177352065863146</v>
      </c>
      <c r="E176" s="217">
        <f>TRE!E$38</f>
        <v>1.326817787169289</v>
      </c>
      <c r="F176" s="217">
        <f>TRE!F$38</f>
        <v>1.298943364334296</v>
      </c>
      <c r="G176" s="217">
        <f>TRE!G$38</f>
        <v>1.2791464414439786</v>
      </c>
      <c r="H176" s="217">
        <f>TRE!H$38</f>
        <v>1.1602044803366485</v>
      </c>
      <c r="I176" s="217">
        <f>TRE!I$38</f>
        <v>1.1223030460646246</v>
      </c>
      <c r="J176" s="217">
        <f>TRE!J$38</f>
        <v>0.97601277131152453</v>
      </c>
      <c r="K176" s="217">
        <f>TRE!K$38</f>
        <v>0.98991698815168161</v>
      </c>
      <c r="L176" s="217">
        <f>TRE!L$38</f>
        <v>1.0344618320149404</v>
      </c>
      <c r="M176" s="217">
        <f>TRE!M$38</f>
        <v>0.90656507410946774</v>
      </c>
      <c r="N176" s="217">
        <f>TRE!N$38</f>
        <v>0.71895319174159722</v>
      </c>
      <c r="O176" s="217">
        <f>TRE!O$38</f>
        <v>0.6090430967644036</v>
      </c>
      <c r="P176" s="217">
        <f>TRE!P$38</f>
        <v>0.91454833563283711</v>
      </c>
      <c r="Q176" s="217">
        <f>TRE!Q$38</f>
        <v>0.90174515614029527</v>
      </c>
      <c r="R176" s="217">
        <f>TRE!R$38</f>
        <v>0.79931103986727381</v>
      </c>
      <c r="S176" s="217">
        <f>TRE!S$38</f>
        <v>0.80424325940051722</v>
      </c>
      <c r="T176" s="217">
        <f>TRE!T$38</f>
        <v>0.74024242433529586</v>
      </c>
      <c r="U176" s="217">
        <f>TRE!U$38</f>
        <v>0.69920298579873363</v>
      </c>
      <c r="V176" s="217">
        <f>TRE!V$38</f>
        <v>0.61221001286504051</v>
      </c>
      <c r="W176" s="217">
        <f>TRE!W$38</f>
        <v>0.74374126942341334</v>
      </c>
      <c r="X176" s="217">
        <f>TRE!X$38</f>
        <v>0.79530784130446008</v>
      </c>
      <c r="Y176" s="217">
        <f>TRE!Y$38</f>
        <v>0.70915917571283849</v>
      </c>
    </row>
    <row r="177" spans="1:25" ht="12" customHeight="1" x14ac:dyDescent="0.25">
      <c r="A177" s="12" t="s">
        <v>65</v>
      </c>
      <c r="B177" s="217">
        <f>MAE!B$38</f>
        <v>1.1933848375161507</v>
      </c>
      <c r="C177" s="217">
        <f>MAE!C$38</f>
        <v>1.2085146161076845</v>
      </c>
      <c r="D177" s="217">
        <f>MAE!D$38</f>
        <v>1.1477899128157119</v>
      </c>
      <c r="E177" s="217">
        <f>MAE!E$38</f>
        <v>1.1876701674235248</v>
      </c>
      <c r="F177" s="217">
        <f>MAE!F$38</f>
        <v>1.1828396183562295</v>
      </c>
      <c r="G177" s="217">
        <f>MAE!G$38</f>
        <v>1.0502232536500784</v>
      </c>
      <c r="H177" s="217">
        <f>MAE!H$38</f>
        <v>1.0547372583734129</v>
      </c>
      <c r="I177" s="217">
        <f>MAE!I$38</f>
        <v>1.0475217014207747</v>
      </c>
      <c r="J177" s="217">
        <f>MAE!J$38</f>
        <v>1.1702454414268217</v>
      </c>
      <c r="K177" s="217">
        <f>MAE!K$38</f>
        <v>1.1158104597168435</v>
      </c>
      <c r="L177" s="217">
        <f>MAE!L$38</f>
        <v>1.1525642458821281</v>
      </c>
      <c r="M177" s="217">
        <f>MAE!M$38</f>
        <v>1.0280130113683514</v>
      </c>
      <c r="N177" s="217">
        <f>MAE!N$38</f>
        <v>1.001953339261344</v>
      </c>
      <c r="O177" s="217">
        <f>MAE!O$38</f>
        <v>0.87937974323769041</v>
      </c>
      <c r="P177" s="217">
        <f>MAE!P$38</f>
        <v>0.71248749202147177</v>
      </c>
      <c r="Q177" s="217">
        <f>MAE!Q$38</f>
        <v>0.74158173118898307</v>
      </c>
      <c r="R177" s="217">
        <f>MAE!R$38</f>
        <v>0.71799471651325097</v>
      </c>
      <c r="S177" s="217">
        <f>MAE!S$38</f>
        <v>0.71887732885767974</v>
      </c>
      <c r="T177" s="217">
        <f>MAE!T$38</f>
        <v>0.67893054840989309</v>
      </c>
      <c r="U177" s="217">
        <f>MAE!U$38</f>
        <v>0.66715792050534661</v>
      </c>
      <c r="V177" s="217">
        <f>MAE!V$38</f>
        <v>0.59514932166129786</v>
      </c>
      <c r="W177" s="217">
        <f>MAE!W$38</f>
        <v>0.64763634042392371</v>
      </c>
      <c r="X177" s="217">
        <f>MAE!X$38</f>
        <v>0.68373308226206864</v>
      </c>
      <c r="Y177" s="217">
        <f>MAE!Y$38</f>
        <v>0.63544674900641052</v>
      </c>
    </row>
    <row r="178" spans="1:25" ht="12" customHeight="1" x14ac:dyDescent="0.25">
      <c r="A178" s="12" t="s">
        <v>66</v>
      </c>
      <c r="B178" s="217">
        <f>TEL!B$38</f>
        <v>1.3970697517358115</v>
      </c>
      <c r="C178" s="217">
        <f>TEL!C$38</f>
        <v>1.4230843337995891</v>
      </c>
      <c r="D178" s="217">
        <f>TEL!D$38</f>
        <v>1.3709807531584139</v>
      </c>
      <c r="E178" s="217">
        <f>TEL!E$38</f>
        <v>1.3562798222782571</v>
      </c>
      <c r="F178" s="217">
        <f>TEL!F$38</f>
        <v>1.3285396964126697</v>
      </c>
      <c r="G178" s="217">
        <f>TEL!G$38</f>
        <v>1.1451853192412949</v>
      </c>
      <c r="H178" s="217">
        <f>TEL!H$38</f>
        <v>1.1221832799792035</v>
      </c>
      <c r="I178" s="217">
        <f>TEL!I$38</f>
        <v>0.92842010459782387</v>
      </c>
      <c r="J178" s="217">
        <f>TEL!J$38</f>
        <v>0.95987366876728997</v>
      </c>
      <c r="K178" s="217">
        <f>TEL!K$38</f>
        <v>0.94762506722770412</v>
      </c>
      <c r="L178" s="217">
        <f>TEL!L$38</f>
        <v>0.99319653603807689</v>
      </c>
      <c r="M178" s="217">
        <f>TEL!M$38</f>
        <v>0.93201114156745979</v>
      </c>
      <c r="N178" s="217">
        <f>TEL!N$38</f>
        <v>0.81849892712730665</v>
      </c>
      <c r="O178" s="217">
        <f>TEL!O$38</f>
        <v>0.74950604199501158</v>
      </c>
      <c r="P178" s="217">
        <f>TEL!P$38</f>
        <v>0.76394207000485104</v>
      </c>
      <c r="Q178" s="217">
        <f>TEL!Q$38</f>
        <v>0.77748959273613638</v>
      </c>
      <c r="R178" s="217">
        <f>TEL!R$38</f>
        <v>0.70457087291732901</v>
      </c>
      <c r="S178" s="217">
        <f>TEL!S$38</f>
        <v>0.72484877518131396</v>
      </c>
      <c r="T178" s="217">
        <f>TEL!T$38</f>
        <v>0.68379908772835696</v>
      </c>
      <c r="U178" s="217">
        <f>TEL!U$38</f>
        <v>0.6714589445432938</v>
      </c>
      <c r="V178" s="217">
        <f>TEL!V$38</f>
        <v>0.61372848144082348</v>
      </c>
      <c r="W178" s="217">
        <f>TEL!W$38</f>
        <v>0.70229839336544875</v>
      </c>
      <c r="X178" s="217">
        <f>TEL!X$38</f>
        <v>0.64030467325871099</v>
      </c>
      <c r="Y178" s="217">
        <f>TEL!Y$38</f>
        <v>0.62051672152708381</v>
      </c>
    </row>
    <row r="179" spans="1:25" ht="12" customHeight="1" x14ac:dyDescent="0.25">
      <c r="A179" s="12" t="s">
        <v>67</v>
      </c>
      <c r="B179" s="217">
        <f>WWP!B$38</f>
        <v>0.52619059000165569</v>
      </c>
      <c r="C179" s="217">
        <f>WWP!C$38</f>
        <v>0.48710270529964883</v>
      </c>
      <c r="D179" s="217">
        <f>WWP!D$38</f>
        <v>0.57012466787832194</v>
      </c>
      <c r="E179" s="217">
        <f>WWP!E$38</f>
        <v>0.54762360639081031</v>
      </c>
      <c r="F179" s="217">
        <f>WWP!F$38</f>
        <v>0.58050380179497696</v>
      </c>
      <c r="G179" s="217">
        <f>WWP!G$38</f>
        <v>0.4586751999659327</v>
      </c>
      <c r="H179" s="217">
        <f>WWP!H$38</f>
        <v>0.51656163773027675</v>
      </c>
      <c r="I179" s="217">
        <f>WWP!I$38</f>
        <v>0.37955723555315696</v>
      </c>
      <c r="J179" s="217">
        <f>WWP!J$38</f>
        <v>0.44925417969457232</v>
      </c>
      <c r="K179" s="217">
        <f>WWP!K$38</f>
        <v>0.42064811080541736</v>
      </c>
      <c r="L179" s="217">
        <f>WWP!L$38</f>
        <v>0.47602691174090284</v>
      </c>
      <c r="M179" s="217">
        <f>WWP!M$38</f>
        <v>0.344480137417989</v>
      </c>
      <c r="N179" s="217">
        <f>WWP!N$38</f>
        <v>0.23502556328121785</v>
      </c>
      <c r="O179" s="217">
        <f>WWP!O$38</f>
        <v>0.19471506279274187</v>
      </c>
      <c r="P179" s="217">
        <f>WWP!P$38</f>
        <v>0.25546641525500002</v>
      </c>
      <c r="Q179" s="217">
        <f>WWP!Q$38</f>
        <v>0.22338268582729617</v>
      </c>
      <c r="R179" s="217">
        <f>WWP!R$38</f>
        <v>0.18437045276859604</v>
      </c>
      <c r="S179" s="217">
        <f>WWP!S$38</f>
        <v>0.16829442013954407</v>
      </c>
      <c r="T179" s="217">
        <f>WWP!T$38</f>
        <v>0.17591061435382546</v>
      </c>
      <c r="U179" s="217">
        <f>WWP!U$38</f>
        <v>0.16830593621708295</v>
      </c>
      <c r="V179" s="217">
        <f>WWP!V$38</f>
        <v>0.20415523309708725</v>
      </c>
      <c r="W179" s="217">
        <f>WWP!W$38</f>
        <v>0.25208263296569877</v>
      </c>
      <c r="X179" s="217">
        <f>WWP!X$38</f>
        <v>0.25939941590496923</v>
      </c>
      <c r="Y179" s="217">
        <f>WWP!Y$38</f>
        <v>0.21625532465932129</v>
      </c>
    </row>
    <row r="180" spans="1:25" ht="12" customHeight="1" x14ac:dyDescent="0.25">
      <c r="A180" s="16" t="s">
        <v>68</v>
      </c>
      <c r="B180" s="222">
        <f>OIS!B$38</f>
        <v>1.8726437356228909</v>
      </c>
      <c r="C180" s="222">
        <f>OIS!C$38</f>
        <v>1.9041889512922325</v>
      </c>
      <c r="D180" s="222">
        <f>OIS!D$38</f>
        <v>1.8863862182871285</v>
      </c>
      <c r="E180" s="222">
        <f>OIS!E$38</f>
        <v>1.7669534286786293</v>
      </c>
      <c r="F180" s="222">
        <f>OIS!F$38</f>
        <v>1.7663735911075082</v>
      </c>
      <c r="G180" s="222">
        <f>OIS!G$38</f>
        <v>1.7789934006730459</v>
      </c>
      <c r="H180" s="222">
        <f>OIS!H$38</f>
        <v>1.7337010702472169</v>
      </c>
      <c r="I180" s="222">
        <f>OIS!I$38</f>
        <v>1.7207438858177495</v>
      </c>
      <c r="J180" s="222">
        <f>OIS!J$38</f>
        <v>1.6679857540998144</v>
      </c>
      <c r="K180" s="222">
        <f>OIS!K$38</f>
        <v>1.6308999599278264</v>
      </c>
      <c r="L180" s="222">
        <f>OIS!L$38</f>
        <v>1.6290829785331067</v>
      </c>
      <c r="M180" s="222">
        <f>OIS!M$38</f>
        <v>1.5841756029454503</v>
      </c>
      <c r="N180" s="222">
        <f>OIS!N$38</f>
        <v>1.513403929034582</v>
      </c>
      <c r="O180" s="222">
        <f>OIS!O$38</f>
        <v>1.5584169805589718</v>
      </c>
      <c r="P180" s="222">
        <f>OIS!P$38</f>
        <v>1.6010703598647062</v>
      </c>
      <c r="Q180" s="222">
        <f>OIS!Q$38</f>
        <v>1.5285471354218521</v>
      </c>
      <c r="R180" s="222">
        <f>OIS!R$38</f>
        <v>1.63607963089674</v>
      </c>
      <c r="S180" s="222">
        <f>OIS!S$38</f>
        <v>1.6189471939895239</v>
      </c>
      <c r="T180" s="222">
        <f>OIS!T$38</f>
        <v>1.707280582399072</v>
      </c>
      <c r="U180" s="222">
        <f>OIS!U$38</f>
        <v>1.6934297466963035</v>
      </c>
      <c r="V180" s="222">
        <f>OIS!V$38</f>
        <v>1.6915434825054954</v>
      </c>
      <c r="W180" s="222">
        <f>OIS!W$38</f>
        <v>1.7843941359525679</v>
      </c>
      <c r="X180" s="222">
        <f>OIS!X$38</f>
        <v>1.8134608733003219</v>
      </c>
      <c r="Y180" s="222">
        <f>OIS!Y$38</f>
        <v>1.7906716170492667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DK: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2944.0626827162723</v>
      </c>
      <c r="C5" s="223">
        <f t="shared" si="0"/>
        <v>3035.1761822861022</v>
      </c>
      <c r="D5" s="223">
        <f t="shared" si="0"/>
        <v>2855.9061908840999</v>
      </c>
      <c r="E5" s="223">
        <f t="shared" si="0"/>
        <v>2864.507222699167</v>
      </c>
      <c r="F5" s="223">
        <f t="shared" si="0"/>
        <v>2906.2906276861431</v>
      </c>
      <c r="G5" s="223">
        <f t="shared" si="0"/>
        <v>2873.231900256802</v>
      </c>
      <c r="H5" s="223">
        <f t="shared" si="0"/>
        <v>2914.1711091985117</v>
      </c>
      <c r="I5" s="223">
        <f t="shared" si="0"/>
        <v>2832.3589853815783</v>
      </c>
      <c r="J5" s="223">
        <f t="shared" si="0"/>
        <v>2716.490799654699</v>
      </c>
      <c r="K5" s="223">
        <f t="shared" si="0"/>
        <v>2352.503783317391</v>
      </c>
      <c r="L5" s="223">
        <f t="shared" si="0"/>
        <v>2446.4944969893704</v>
      </c>
      <c r="M5" s="223">
        <f t="shared" si="0"/>
        <v>2442.2843508154401</v>
      </c>
      <c r="N5" s="223">
        <f t="shared" si="0"/>
        <v>2303.3636285453813</v>
      </c>
      <c r="O5" s="223">
        <f t="shared" si="0"/>
        <v>2179.3843508154041</v>
      </c>
      <c r="P5" s="223">
        <f t="shared" si="0"/>
        <v>2120.598968184534</v>
      </c>
      <c r="Q5" s="223">
        <f t="shared" si="0"/>
        <v>2109.3854686146615</v>
      </c>
      <c r="R5" s="223">
        <f t="shared" si="0"/>
        <v>2165.6234737736422</v>
      </c>
      <c r="S5" s="223">
        <f t="shared" si="0"/>
        <v>2284.7652622514374</v>
      </c>
      <c r="T5" s="223">
        <f t="shared" si="0"/>
        <v>2318.7206362841225</v>
      </c>
      <c r="U5" s="223">
        <f t="shared" si="0"/>
        <v>2257.7163370574749</v>
      </c>
      <c r="V5" s="223">
        <f t="shared" si="0"/>
        <v>2307.4823731711986</v>
      </c>
      <c r="W5" s="223">
        <f t="shared" si="0"/>
        <v>2475.968271709623</v>
      </c>
      <c r="X5" s="223">
        <f t="shared" si="0"/>
        <v>2362.4880481498421</v>
      </c>
      <c r="Y5" s="223">
        <f t="shared" si="0"/>
        <v>2226.657007736665</v>
      </c>
    </row>
    <row r="6" spans="1:25" ht="12" customHeight="1" x14ac:dyDescent="0.25">
      <c r="A6" s="173" t="s">
        <v>91</v>
      </c>
      <c r="B6" s="224">
        <v>35.223601617416605</v>
      </c>
      <c r="C6" s="224">
        <v>35.361014773971348</v>
      </c>
      <c r="D6" s="224">
        <v>35.15264268494078</v>
      </c>
      <c r="E6" s="224">
        <v>35.136295785834278</v>
      </c>
      <c r="F6" s="224">
        <v>36.156509174325045</v>
      </c>
      <c r="G6" s="224">
        <v>36.324618346507862</v>
      </c>
      <c r="H6" s="224">
        <v>36.456287003167986</v>
      </c>
      <c r="I6" s="224">
        <v>36.069650353843272</v>
      </c>
      <c r="J6" s="224">
        <v>35.256635517481541</v>
      </c>
      <c r="K6" s="224">
        <v>31.402008680531349</v>
      </c>
      <c r="L6" s="224">
        <v>32.060563787739795</v>
      </c>
      <c r="M6" s="224">
        <v>32.03187231025705</v>
      </c>
      <c r="N6" s="224">
        <v>31.112977796494633</v>
      </c>
      <c r="O6" s="224">
        <v>29.699519025615469</v>
      </c>
      <c r="P6" s="224">
        <v>29.018593160234772</v>
      </c>
      <c r="Q6" s="224">
        <v>29.331407587035237</v>
      </c>
      <c r="R6" s="224">
        <v>29.425807986796265</v>
      </c>
      <c r="S6" s="224">
        <v>30.452390811999656</v>
      </c>
      <c r="T6" s="224">
        <v>30.80956984825044</v>
      </c>
      <c r="U6" s="224">
        <v>29.775482396031308</v>
      </c>
      <c r="V6" s="224">
        <v>30.538329667313029</v>
      </c>
      <c r="W6" s="224">
        <v>32.755682142142852</v>
      </c>
      <c r="X6" s="224">
        <v>31.685768688322735</v>
      </c>
      <c r="Y6" s="224">
        <v>30.006997959774967</v>
      </c>
    </row>
    <row r="7" spans="1:25" ht="12" customHeight="1" x14ac:dyDescent="0.25">
      <c r="A7" s="173" t="s">
        <v>92</v>
      </c>
      <c r="B7" s="224">
        <v>53.721235946450925</v>
      </c>
      <c r="C7" s="224">
        <v>54.556078450698152</v>
      </c>
      <c r="D7" s="224">
        <v>54.58450556017354</v>
      </c>
      <c r="E7" s="224">
        <v>52.934477572797995</v>
      </c>
      <c r="F7" s="224">
        <v>53.517573154850957</v>
      </c>
      <c r="G7" s="224">
        <v>55.244534364614445</v>
      </c>
      <c r="H7" s="224">
        <v>54.417926212469226</v>
      </c>
      <c r="I7" s="224">
        <v>52.750288906601078</v>
      </c>
      <c r="J7" s="224">
        <v>52.944778786413529</v>
      </c>
      <c r="K7" s="224">
        <v>48.428600178050068</v>
      </c>
      <c r="L7" s="224">
        <v>49.163389545450968</v>
      </c>
      <c r="M7" s="224">
        <v>49.94938237608536</v>
      </c>
      <c r="N7" s="224">
        <v>50.551039957485756</v>
      </c>
      <c r="O7" s="224">
        <v>48.197857874518981</v>
      </c>
      <c r="P7" s="224">
        <v>47.021551538342138</v>
      </c>
      <c r="Q7" s="224">
        <v>47.421122619406688</v>
      </c>
      <c r="R7" s="224">
        <v>49.573549464718134</v>
      </c>
      <c r="S7" s="224">
        <v>50.846276173245144</v>
      </c>
      <c r="T7" s="224">
        <v>49.504778570806806</v>
      </c>
      <c r="U7" s="224">
        <v>48.180781763335411</v>
      </c>
      <c r="V7" s="224">
        <v>49.249664633011811</v>
      </c>
      <c r="W7" s="224">
        <v>52.797828616574435</v>
      </c>
      <c r="X7" s="224">
        <v>50.085459797091524</v>
      </c>
      <c r="Y7" s="224">
        <v>46.241181052404777</v>
      </c>
    </row>
    <row r="8" spans="1:25" ht="12" customHeight="1" x14ac:dyDescent="0.25">
      <c r="A8" s="173" t="s">
        <v>93</v>
      </c>
      <c r="B8" s="224">
        <v>91.069024436538598</v>
      </c>
      <c r="C8" s="224">
        <v>92.497207063221865</v>
      </c>
      <c r="D8" s="224">
        <v>90.496947562822371</v>
      </c>
      <c r="E8" s="224">
        <v>87.650159779897706</v>
      </c>
      <c r="F8" s="224">
        <v>89.081118410234097</v>
      </c>
      <c r="G8" s="224">
        <v>91.346644646954502</v>
      </c>
      <c r="H8" s="224">
        <v>90.053045155444167</v>
      </c>
      <c r="I8" s="224">
        <v>86.45886567299533</v>
      </c>
      <c r="J8" s="224">
        <v>87.806835811579006</v>
      </c>
      <c r="K8" s="224">
        <v>78.592657036341336</v>
      </c>
      <c r="L8" s="224">
        <v>80.382774155028528</v>
      </c>
      <c r="M8" s="224">
        <v>81.345080652181124</v>
      </c>
      <c r="N8" s="224">
        <v>81.513345274251677</v>
      </c>
      <c r="O8" s="224">
        <v>77.895557368167033</v>
      </c>
      <c r="P8" s="224">
        <v>76.68262640453402</v>
      </c>
      <c r="Q8" s="224">
        <v>77.478620719779059</v>
      </c>
      <c r="R8" s="224">
        <v>79.22049319100752</v>
      </c>
      <c r="S8" s="224">
        <v>80.932179572955278</v>
      </c>
      <c r="T8" s="224">
        <v>80.138305838624447</v>
      </c>
      <c r="U8" s="224">
        <v>77.729291072777201</v>
      </c>
      <c r="V8" s="224">
        <v>79.727237498877557</v>
      </c>
      <c r="W8" s="224">
        <v>85.18894030722339</v>
      </c>
      <c r="X8" s="224">
        <v>81.154260631358909</v>
      </c>
      <c r="Y8" s="224">
        <v>77.020590494940947</v>
      </c>
    </row>
    <row r="9" spans="1:25" ht="12" customHeight="1" x14ac:dyDescent="0.25">
      <c r="A9" s="173" t="s">
        <v>94</v>
      </c>
      <c r="B9" s="224">
        <v>87.20461431373721</v>
      </c>
      <c r="C9" s="224">
        <v>88.197718164192707</v>
      </c>
      <c r="D9" s="224">
        <v>88.500083720206561</v>
      </c>
      <c r="E9" s="224">
        <v>85.606788241531689</v>
      </c>
      <c r="F9" s="224">
        <v>86.275547540168631</v>
      </c>
      <c r="G9" s="224">
        <v>89.052588980551405</v>
      </c>
      <c r="H9" s="224">
        <v>87.242140934574195</v>
      </c>
      <c r="I9" s="224">
        <v>83.562857891179291</v>
      </c>
      <c r="J9" s="224">
        <v>84.833740973493633</v>
      </c>
      <c r="K9" s="224">
        <v>77.929232373020838</v>
      </c>
      <c r="L9" s="224">
        <v>79.528063150321117</v>
      </c>
      <c r="M9" s="224">
        <v>81.426785698201982</v>
      </c>
      <c r="N9" s="224">
        <v>82.832168906209233</v>
      </c>
      <c r="O9" s="224">
        <v>79.03802830892424</v>
      </c>
      <c r="P9" s="224">
        <v>77.337640161987991</v>
      </c>
      <c r="Q9" s="224">
        <v>78.11275534956448</v>
      </c>
      <c r="R9" s="224">
        <v>82.220212042311545</v>
      </c>
      <c r="S9" s="224">
        <v>83.990332373864774</v>
      </c>
      <c r="T9" s="224">
        <v>81.067308683038846</v>
      </c>
      <c r="U9" s="224">
        <v>79.300763226803667</v>
      </c>
      <c r="V9" s="224">
        <v>81.209845546264475</v>
      </c>
      <c r="W9" s="224">
        <v>86.907565833520081</v>
      </c>
      <c r="X9" s="224">
        <v>82.269721213724324</v>
      </c>
      <c r="Y9" s="224">
        <v>77.602973107549047</v>
      </c>
    </row>
    <row r="10" spans="1:25" ht="12" customHeight="1" x14ac:dyDescent="0.25">
      <c r="A10" s="36" t="s">
        <v>95</v>
      </c>
      <c r="B10" s="225">
        <f t="shared" ref="B10:Y10" si="1">SUM(B11:B15)</f>
        <v>68.697822973302038</v>
      </c>
      <c r="C10" s="225">
        <f t="shared" si="1"/>
        <v>70.981148216287394</v>
      </c>
      <c r="D10" s="225">
        <f t="shared" si="1"/>
        <v>68.848864452479347</v>
      </c>
      <c r="E10" s="225">
        <f t="shared" si="1"/>
        <v>68.320175026076086</v>
      </c>
      <c r="F10" s="225">
        <f t="shared" si="1"/>
        <v>68.552910985258421</v>
      </c>
      <c r="G10" s="225">
        <f t="shared" si="1"/>
        <v>67.447438645622384</v>
      </c>
      <c r="H10" s="225">
        <f t="shared" si="1"/>
        <v>69.3089849092609</v>
      </c>
      <c r="I10" s="225">
        <f t="shared" si="1"/>
        <v>67.83162236386481</v>
      </c>
      <c r="J10" s="225">
        <f t="shared" si="1"/>
        <v>69.415981374722904</v>
      </c>
      <c r="K10" s="225">
        <f t="shared" si="1"/>
        <v>65.698453811015142</v>
      </c>
      <c r="L10" s="225">
        <f t="shared" si="1"/>
        <v>69.597967926079463</v>
      </c>
      <c r="M10" s="225">
        <f t="shared" si="1"/>
        <v>69.563478181027619</v>
      </c>
      <c r="N10" s="225">
        <f t="shared" si="1"/>
        <v>67.830197447657497</v>
      </c>
      <c r="O10" s="225">
        <f t="shared" si="1"/>
        <v>66.713891919196982</v>
      </c>
      <c r="P10" s="225">
        <f t="shared" si="1"/>
        <v>66.13547488340501</v>
      </c>
      <c r="Q10" s="225">
        <f t="shared" si="1"/>
        <v>67.484420606534201</v>
      </c>
      <c r="R10" s="225">
        <f t="shared" si="1"/>
        <v>70.311194713331403</v>
      </c>
      <c r="S10" s="225">
        <f t="shared" si="1"/>
        <v>72.108747211520836</v>
      </c>
      <c r="T10" s="225">
        <f t="shared" si="1"/>
        <v>74.713615321884419</v>
      </c>
      <c r="U10" s="225">
        <f t="shared" si="1"/>
        <v>77.00513265688943</v>
      </c>
      <c r="V10" s="225">
        <f t="shared" si="1"/>
        <v>83.449021550531768</v>
      </c>
      <c r="W10" s="225">
        <f t="shared" si="1"/>
        <v>91.565096844918543</v>
      </c>
      <c r="X10" s="225">
        <f t="shared" si="1"/>
        <v>95.876468692248935</v>
      </c>
      <c r="Y10" s="225">
        <f t="shared" si="1"/>
        <v>101.86432831442637</v>
      </c>
    </row>
    <row r="11" spans="1:25" ht="12" customHeight="1" x14ac:dyDescent="0.25">
      <c r="A11" s="37" t="s">
        <v>82</v>
      </c>
      <c r="B11" s="226">
        <v>6.918417204821969</v>
      </c>
      <c r="C11" s="226">
        <v>8.087360173693293</v>
      </c>
      <c r="D11" s="226">
        <v>7.0991951965248417</v>
      </c>
      <c r="E11" s="226">
        <v>7.6192672064923705</v>
      </c>
      <c r="F11" s="226">
        <v>7.851506400935051</v>
      </c>
      <c r="G11" s="226">
        <v>6.7695566433425576</v>
      </c>
      <c r="H11" s="226">
        <v>6.446023307696132</v>
      </c>
      <c r="I11" s="226">
        <v>5.7882331148375146</v>
      </c>
      <c r="J11" s="226">
        <v>5.4089088565391812</v>
      </c>
      <c r="K11" s="226">
        <v>4.2571380331348578</v>
      </c>
      <c r="L11" s="226">
        <v>4.4236279154097433</v>
      </c>
      <c r="M11" s="226">
        <v>3.1464542305948449</v>
      </c>
      <c r="N11" s="226">
        <v>2.2641617104851459</v>
      </c>
      <c r="O11" s="226">
        <v>1.7336312237634226</v>
      </c>
      <c r="P11" s="226">
        <v>1.2265159908616847</v>
      </c>
      <c r="Q11" s="226">
        <v>1.1583685704944491</v>
      </c>
      <c r="R11" s="226">
        <v>1.1631263827097529</v>
      </c>
      <c r="S11" s="226">
        <v>1.1629265526161081</v>
      </c>
      <c r="T11" s="226">
        <v>1.3036717846815002</v>
      </c>
      <c r="U11" s="226">
        <v>1.1803325695736917</v>
      </c>
      <c r="V11" s="226">
        <v>1.1868377475003555</v>
      </c>
      <c r="W11" s="226">
        <v>1.9486205328053703</v>
      </c>
      <c r="X11" s="226">
        <v>2.2644798934600612</v>
      </c>
      <c r="Y11" s="226">
        <v>1.7287638524999998</v>
      </c>
    </row>
    <row r="12" spans="1:25" ht="12" customHeight="1" x14ac:dyDescent="0.25">
      <c r="A12" s="37" t="s">
        <v>73</v>
      </c>
      <c r="B12" s="226">
        <v>22.17840883911979</v>
      </c>
      <c r="C12" s="226">
        <v>23.736381666421174</v>
      </c>
      <c r="D12" s="226">
        <v>20.543497229616335</v>
      </c>
      <c r="E12" s="226">
        <v>19.850124992463716</v>
      </c>
      <c r="F12" s="226">
        <v>18.292931214105622</v>
      </c>
      <c r="G12" s="226">
        <v>15.825395527403296</v>
      </c>
      <c r="H12" s="226">
        <v>15.583010336805856</v>
      </c>
      <c r="I12" s="226">
        <v>13.857350546804227</v>
      </c>
      <c r="J12" s="226">
        <v>15.157300982797164</v>
      </c>
      <c r="K12" s="226">
        <v>14.080545447400079</v>
      </c>
      <c r="L12" s="226">
        <v>16.173291002960131</v>
      </c>
      <c r="M12" s="226">
        <v>14.751017178965011</v>
      </c>
      <c r="N12" s="226">
        <v>12.584899390497318</v>
      </c>
      <c r="O12" s="226">
        <v>10.594254456620643</v>
      </c>
      <c r="P12" s="226">
        <v>10.100886105200139</v>
      </c>
      <c r="Q12" s="226">
        <v>8.9863635156068327</v>
      </c>
      <c r="R12" s="226">
        <v>8.7059062612256959</v>
      </c>
      <c r="S12" s="226">
        <v>9.4733116762574383</v>
      </c>
      <c r="T12" s="226">
        <v>9.0441602017409206</v>
      </c>
      <c r="U12" s="226">
        <v>8.4820408984574822</v>
      </c>
      <c r="V12" s="226">
        <v>7.891481050489034</v>
      </c>
      <c r="W12" s="226">
        <v>9.2507755438222627</v>
      </c>
      <c r="X12" s="226">
        <v>6.4407133795720553</v>
      </c>
      <c r="Y12" s="226">
        <v>6.5845900445573085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21.496130695978692</v>
      </c>
      <c r="C14" s="226">
        <v>22.093207222188045</v>
      </c>
      <c r="D14" s="226">
        <v>22.547033533356352</v>
      </c>
      <c r="E14" s="226">
        <v>22.642562338376234</v>
      </c>
      <c r="F14" s="226">
        <v>22.738091143208237</v>
      </c>
      <c r="G14" s="226">
        <v>24.457781598642335</v>
      </c>
      <c r="H14" s="226">
        <v>27.395614788360632</v>
      </c>
      <c r="I14" s="226">
        <v>28.470421323917506</v>
      </c>
      <c r="J14" s="226">
        <v>30.667841787707367</v>
      </c>
      <c r="K14" s="226">
        <v>32.411349956101148</v>
      </c>
      <c r="L14" s="226">
        <v>34.703697334023261</v>
      </c>
      <c r="M14" s="226">
        <v>36.598366293384466</v>
      </c>
      <c r="N14" s="226">
        <v>38.516680996791528</v>
      </c>
      <c r="O14" s="226">
        <v>40.508684435885137</v>
      </c>
      <c r="P14" s="226">
        <v>41.855889939222443</v>
      </c>
      <c r="Q14" s="226">
        <v>44.019002578886571</v>
      </c>
      <c r="R14" s="226">
        <v>46.511349956422329</v>
      </c>
      <c r="S14" s="226">
        <v>47.415563198050954</v>
      </c>
      <c r="T14" s="226">
        <v>51.065004298461588</v>
      </c>
      <c r="U14" s="226">
        <v>54.958985381829343</v>
      </c>
      <c r="V14" s="226">
        <v>61.849613068514756</v>
      </c>
      <c r="W14" s="226">
        <v>67.806878761186795</v>
      </c>
      <c r="X14" s="226">
        <v>74.938177127292249</v>
      </c>
      <c r="Y14" s="226">
        <v>82.911607909479841</v>
      </c>
    </row>
    <row r="15" spans="1:25" ht="12" customHeight="1" x14ac:dyDescent="0.25">
      <c r="A15" s="38" t="s">
        <v>40</v>
      </c>
      <c r="B15" s="227">
        <v>18.104866233381589</v>
      </c>
      <c r="C15" s="227">
        <v>17.064199153984884</v>
      </c>
      <c r="D15" s="227">
        <v>18.65913849298181</v>
      </c>
      <c r="E15" s="227">
        <v>18.208220488743763</v>
      </c>
      <c r="F15" s="227">
        <v>19.670382227009512</v>
      </c>
      <c r="G15" s="227">
        <v>20.394704876234186</v>
      </c>
      <c r="H15" s="227">
        <v>19.884336476398282</v>
      </c>
      <c r="I15" s="227">
        <v>19.715617378305566</v>
      </c>
      <c r="J15" s="227">
        <v>18.181929747679192</v>
      </c>
      <c r="K15" s="227">
        <v>14.949420374379054</v>
      </c>
      <c r="L15" s="227">
        <v>14.297351673686334</v>
      </c>
      <c r="M15" s="227">
        <v>15.067640478083305</v>
      </c>
      <c r="N15" s="227">
        <v>14.464455349883515</v>
      </c>
      <c r="O15" s="227">
        <v>13.877321802927783</v>
      </c>
      <c r="P15" s="227">
        <v>12.952182848120747</v>
      </c>
      <c r="Q15" s="227">
        <v>13.320685941546341</v>
      </c>
      <c r="R15" s="227">
        <v>13.930812112973621</v>
      </c>
      <c r="S15" s="227">
        <v>14.056945784596333</v>
      </c>
      <c r="T15" s="227">
        <v>13.300779037000407</v>
      </c>
      <c r="U15" s="227">
        <v>12.38377380702892</v>
      </c>
      <c r="V15" s="227">
        <v>12.521089684027629</v>
      </c>
      <c r="W15" s="227">
        <v>12.558822007104117</v>
      </c>
      <c r="X15" s="227">
        <v>12.233098291924575</v>
      </c>
      <c r="Y15" s="227">
        <v>10.639366507889218</v>
      </c>
    </row>
    <row r="16" spans="1:25" ht="12" customHeight="1" x14ac:dyDescent="0.25">
      <c r="A16" s="39" t="s">
        <v>97</v>
      </c>
      <c r="B16" s="228">
        <f t="shared" ref="B16:Y16" si="2">SUM(B17:B26)</f>
        <v>924.12922811854492</v>
      </c>
      <c r="C16" s="228">
        <f t="shared" si="2"/>
        <v>966.27646752726378</v>
      </c>
      <c r="D16" s="228">
        <f t="shared" si="2"/>
        <v>893.53333680305093</v>
      </c>
      <c r="E16" s="228">
        <f t="shared" si="2"/>
        <v>881.57972110302137</v>
      </c>
      <c r="F16" s="228">
        <f t="shared" si="2"/>
        <v>872.48853675789871</v>
      </c>
      <c r="G16" s="228">
        <f t="shared" si="2"/>
        <v>848.88107125371744</v>
      </c>
      <c r="H16" s="228">
        <f t="shared" si="2"/>
        <v>865.56375162781978</v>
      </c>
      <c r="I16" s="228">
        <f t="shared" si="2"/>
        <v>807.61247372291825</v>
      </c>
      <c r="J16" s="228">
        <f t="shared" si="2"/>
        <v>858.92172213073491</v>
      </c>
      <c r="K16" s="228">
        <f t="shared" si="2"/>
        <v>775.81397491976941</v>
      </c>
      <c r="L16" s="228">
        <f t="shared" si="2"/>
        <v>831.42086777907616</v>
      </c>
      <c r="M16" s="228">
        <f t="shared" si="2"/>
        <v>797.81689383953233</v>
      </c>
      <c r="N16" s="228">
        <f t="shared" si="2"/>
        <v>709.32823838280694</v>
      </c>
      <c r="O16" s="228">
        <f t="shared" si="2"/>
        <v>649.96387078272369</v>
      </c>
      <c r="P16" s="228">
        <f t="shared" si="2"/>
        <v>618.28425196690432</v>
      </c>
      <c r="Q16" s="228">
        <f t="shared" si="2"/>
        <v>605.15559332890359</v>
      </c>
      <c r="R16" s="228">
        <f t="shared" si="2"/>
        <v>598.74937183090367</v>
      </c>
      <c r="S16" s="228">
        <f t="shared" si="2"/>
        <v>639.69686416995296</v>
      </c>
      <c r="T16" s="228">
        <f t="shared" si="2"/>
        <v>639.8619269949811</v>
      </c>
      <c r="U16" s="228">
        <f t="shared" si="2"/>
        <v>626.17933572509571</v>
      </c>
      <c r="V16" s="228">
        <f t="shared" si="2"/>
        <v>620.88295770215257</v>
      </c>
      <c r="W16" s="228">
        <f t="shared" si="2"/>
        <v>666.02223180187218</v>
      </c>
      <c r="X16" s="228">
        <f t="shared" si="2"/>
        <v>604.98550975787589</v>
      </c>
      <c r="Y16" s="228">
        <f t="shared" si="2"/>
        <v>588.13874949209037</v>
      </c>
    </row>
    <row r="17" spans="1:25" ht="12" customHeight="1" x14ac:dyDescent="0.25">
      <c r="A17" s="46" t="s">
        <v>28</v>
      </c>
      <c r="B17" s="229">
        <v>68.390586496983389</v>
      </c>
      <c r="C17" s="229">
        <v>66.592586490187117</v>
      </c>
      <c r="D17" s="229">
        <v>57.192876096530192</v>
      </c>
      <c r="E17" s="229">
        <v>52.516377434215144</v>
      </c>
      <c r="F17" s="229">
        <v>59.134513044464079</v>
      </c>
      <c r="G17" s="229">
        <v>50.083079893258521</v>
      </c>
      <c r="H17" s="229">
        <v>45.732439775349654</v>
      </c>
      <c r="I17" s="229">
        <v>42.269742186967697</v>
      </c>
      <c r="J17" s="229">
        <v>52.662636932596463</v>
      </c>
      <c r="K17" s="229">
        <v>31.644708660451172</v>
      </c>
      <c r="L17" s="229">
        <v>36.113463470132999</v>
      </c>
      <c r="M17" s="229">
        <v>43.219144697489369</v>
      </c>
      <c r="N17" s="229">
        <v>33.545915064493549</v>
      </c>
      <c r="O17" s="229">
        <v>33.26209469623474</v>
      </c>
      <c r="P17" s="229">
        <v>33.531746643663567</v>
      </c>
      <c r="Q17" s="229">
        <v>32.94454297008847</v>
      </c>
      <c r="R17" s="229">
        <v>32.803491793118638</v>
      </c>
      <c r="S17" s="229">
        <v>36.87983663936788</v>
      </c>
      <c r="T17" s="229">
        <v>29.973286763492382</v>
      </c>
      <c r="U17" s="229">
        <v>25.869258053765414</v>
      </c>
      <c r="V17" s="229">
        <v>25.389710472636995</v>
      </c>
      <c r="W17" s="229">
        <v>29.842890574692845</v>
      </c>
      <c r="X17" s="229">
        <v>23.083630550072353</v>
      </c>
      <c r="Y17" s="229">
        <v>18.921317227426066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13.499756685849997</v>
      </c>
      <c r="C19" s="229">
        <v>13.023253036711766</v>
      </c>
      <c r="D19" s="229">
        <v>12.283031566659607</v>
      </c>
      <c r="E19" s="229">
        <v>13.007362492584896</v>
      </c>
      <c r="F19" s="229">
        <v>13.13063669968691</v>
      </c>
      <c r="G19" s="229">
        <v>12.21514794370281</v>
      </c>
      <c r="H19" s="229">
        <v>10.942977027668629</v>
      </c>
      <c r="I19" s="229">
        <v>11.653476360195745</v>
      </c>
      <c r="J19" s="229">
        <v>10.490557573138956</v>
      </c>
      <c r="K19" s="229">
        <v>8.6766594454763233</v>
      </c>
      <c r="L19" s="229">
        <v>9.8389517952496188</v>
      </c>
      <c r="M19" s="229">
        <v>8.7509875051348462</v>
      </c>
      <c r="N19" s="229">
        <v>9.9150349632126229</v>
      </c>
      <c r="O19" s="229">
        <v>8.4272071166325855</v>
      </c>
      <c r="P19" s="229">
        <v>7.905349124383994</v>
      </c>
      <c r="Q19" s="229">
        <v>9.3366583027609558</v>
      </c>
      <c r="R19" s="229">
        <v>11.584709143442092</v>
      </c>
      <c r="S19" s="229">
        <v>12.349240453333</v>
      </c>
      <c r="T19" s="229">
        <v>12.572626852352293</v>
      </c>
      <c r="U19" s="229">
        <v>12.958734343534026</v>
      </c>
      <c r="V19" s="229">
        <v>13.025935647279388</v>
      </c>
      <c r="W19" s="229">
        <v>15.052402738114182</v>
      </c>
      <c r="X19" s="229">
        <v>22.331794340706029</v>
      </c>
      <c r="Y19" s="229">
        <v>24.612470712904766</v>
      </c>
    </row>
    <row r="20" spans="1:25" ht="12" customHeight="1" x14ac:dyDescent="0.25">
      <c r="A20" s="46" t="s">
        <v>82</v>
      </c>
      <c r="B20" s="229">
        <v>91.697991995973183</v>
      </c>
      <c r="C20" s="229">
        <v>105.68618024082819</v>
      </c>
      <c r="D20" s="229">
        <v>98.367697349084523</v>
      </c>
      <c r="E20" s="229">
        <v>97.40160115795635</v>
      </c>
      <c r="F20" s="229">
        <v>103.63035073289947</v>
      </c>
      <c r="G20" s="229">
        <v>98.077198314763109</v>
      </c>
      <c r="H20" s="229">
        <v>90.940054599412974</v>
      </c>
      <c r="I20" s="229">
        <v>85.93199865382897</v>
      </c>
      <c r="J20" s="229">
        <v>74.659408786077265</v>
      </c>
      <c r="K20" s="229">
        <v>61.720674243193194</v>
      </c>
      <c r="L20" s="229">
        <v>63.250373188969135</v>
      </c>
      <c r="M20" s="229">
        <v>47.744733951432529</v>
      </c>
      <c r="N20" s="229">
        <v>33.920561112960897</v>
      </c>
      <c r="O20" s="229">
        <v>30.824257697594462</v>
      </c>
      <c r="P20" s="229">
        <v>28.517005165277123</v>
      </c>
      <c r="Q20" s="229">
        <v>29.079467440084162</v>
      </c>
      <c r="R20" s="229">
        <v>26.505551944710902</v>
      </c>
      <c r="S20" s="229">
        <v>25.615875164607086</v>
      </c>
      <c r="T20" s="229">
        <v>29.101015843064484</v>
      </c>
      <c r="U20" s="229">
        <v>27.526653829025744</v>
      </c>
      <c r="V20" s="229">
        <v>28.508755150749838</v>
      </c>
      <c r="W20" s="229">
        <v>46.544422368235935</v>
      </c>
      <c r="X20" s="229">
        <v>58.65922391617385</v>
      </c>
      <c r="Y20" s="229">
        <v>48.804447133631449</v>
      </c>
    </row>
    <row r="21" spans="1:25" ht="12" customHeight="1" x14ac:dyDescent="0.25">
      <c r="A21" s="46" t="s">
        <v>32</v>
      </c>
      <c r="B21" s="229">
        <v>122.25999777057811</v>
      </c>
      <c r="C21" s="229">
        <v>112.83304748242038</v>
      </c>
      <c r="D21" s="229">
        <v>119.96978550006571</v>
      </c>
      <c r="E21" s="229">
        <v>111.76446134638826</v>
      </c>
      <c r="F21" s="229">
        <v>112.05961124339672</v>
      </c>
      <c r="G21" s="229">
        <v>96.124529633221172</v>
      </c>
      <c r="H21" s="229">
        <v>127.85876523722466</v>
      </c>
      <c r="I21" s="229">
        <v>88.455026911545204</v>
      </c>
      <c r="J21" s="229">
        <v>83.793625199416852</v>
      </c>
      <c r="K21" s="229">
        <v>65.136201425566739</v>
      </c>
      <c r="L21" s="229">
        <v>80.603852118077242</v>
      </c>
      <c r="M21" s="229">
        <v>61.638953201158891</v>
      </c>
      <c r="N21" s="229">
        <v>54.380054666266751</v>
      </c>
      <c r="O21" s="229">
        <v>32.629532741627479</v>
      </c>
      <c r="P21" s="229">
        <v>33.024875201190504</v>
      </c>
      <c r="Q21" s="229">
        <v>28.63596375643375</v>
      </c>
      <c r="R21" s="229">
        <v>30.857086388519285</v>
      </c>
      <c r="S21" s="229">
        <v>32.843279517220701</v>
      </c>
      <c r="T21" s="229">
        <v>15.912613649915871</v>
      </c>
      <c r="U21" s="229">
        <v>22.594715576102914</v>
      </c>
      <c r="V21" s="229">
        <v>27.47798528580909</v>
      </c>
      <c r="W21" s="229">
        <v>19.47766732103544</v>
      </c>
      <c r="X21" s="229">
        <v>15.108962603035456</v>
      </c>
      <c r="Y21" s="229">
        <v>8.7986094601243412</v>
      </c>
    </row>
    <row r="22" spans="1:25" ht="12" customHeight="1" x14ac:dyDescent="0.25">
      <c r="A22" s="46" t="s">
        <v>33</v>
      </c>
      <c r="B22" s="229">
        <v>7.8278367702716976</v>
      </c>
      <c r="C22" s="229">
        <v>8.74399466885815</v>
      </c>
      <c r="D22" s="229">
        <v>7.6268394120345846</v>
      </c>
      <c r="E22" s="229">
        <v>7.9738151579924459</v>
      </c>
      <c r="F22" s="229">
        <v>8.4256627918439246</v>
      </c>
      <c r="G22" s="229">
        <v>8.1025094726183156</v>
      </c>
      <c r="H22" s="229">
        <v>8.4887779267918688</v>
      </c>
      <c r="I22" s="229">
        <v>8.8877036488137406</v>
      </c>
      <c r="J22" s="229">
        <v>6.9166587829331156</v>
      </c>
      <c r="K22" s="229">
        <v>5.9870869032789624</v>
      </c>
      <c r="L22" s="229">
        <v>5.3949587426302292</v>
      </c>
      <c r="M22" s="229">
        <v>6.6583292602370019</v>
      </c>
      <c r="N22" s="229">
        <v>5.7324173076016347</v>
      </c>
      <c r="O22" s="229">
        <v>5.1938318233768914</v>
      </c>
      <c r="P22" s="229">
        <v>5.7758946014274368</v>
      </c>
      <c r="Q22" s="229">
        <v>6.5980549929392351</v>
      </c>
      <c r="R22" s="229">
        <v>6.8396101859252116</v>
      </c>
      <c r="S22" s="229">
        <v>7.7426580115843695</v>
      </c>
      <c r="T22" s="229">
        <v>7.9751658516894812</v>
      </c>
      <c r="U22" s="229">
        <v>8.5731400747490092</v>
      </c>
      <c r="V22" s="229">
        <v>8.4871989706052098</v>
      </c>
      <c r="W22" s="229">
        <v>7.0024404232220308</v>
      </c>
      <c r="X22" s="229">
        <v>7.3501541707567153</v>
      </c>
      <c r="Y22" s="229">
        <v>4.2474236555227227</v>
      </c>
    </row>
    <row r="23" spans="1:25" ht="12" customHeight="1" x14ac:dyDescent="0.25">
      <c r="A23" s="46" t="s">
        <v>73</v>
      </c>
      <c r="B23" s="229">
        <v>351.24043103453425</v>
      </c>
      <c r="C23" s="229">
        <v>382.7938745866241</v>
      </c>
      <c r="D23" s="229">
        <v>349.22002684894181</v>
      </c>
      <c r="E23" s="229">
        <v>336.89957508091817</v>
      </c>
      <c r="F23" s="229">
        <v>323.34167262439411</v>
      </c>
      <c r="G23" s="229">
        <v>337.78331011845427</v>
      </c>
      <c r="H23" s="229">
        <v>327.64336225145274</v>
      </c>
      <c r="I23" s="229">
        <v>318.02830982611692</v>
      </c>
      <c r="J23" s="229">
        <v>345.10341758353422</v>
      </c>
      <c r="K23" s="229">
        <v>329.21016839556609</v>
      </c>
      <c r="L23" s="229">
        <v>356.45442559710483</v>
      </c>
      <c r="M23" s="229">
        <v>351.66620379980969</v>
      </c>
      <c r="N23" s="229">
        <v>330.9368979904047</v>
      </c>
      <c r="O23" s="229">
        <v>338.67726870268979</v>
      </c>
      <c r="P23" s="229">
        <v>353.09075741235563</v>
      </c>
      <c r="Q23" s="229">
        <v>345.32964981021007</v>
      </c>
      <c r="R23" s="229">
        <v>326.87510587219265</v>
      </c>
      <c r="S23" s="229">
        <v>336.69654386532051</v>
      </c>
      <c r="T23" s="229">
        <v>356.53489835009242</v>
      </c>
      <c r="U23" s="229">
        <v>346.1018171706765</v>
      </c>
      <c r="V23" s="229">
        <v>328.52385590498852</v>
      </c>
      <c r="W23" s="229">
        <v>358.45278697141288</v>
      </c>
      <c r="X23" s="229">
        <v>283.50815809106774</v>
      </c>
      <c r="Y23" s="229">
        <v>293.95542838670201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109.80686640167022</v>
      </c>
      <c r="C25" s="229">
        <v>113.92562904456391</v>
      </c>
      <c r="D25" s="229">
        <v>82.612546926626322</v>
      </c>
      <c r="E25" s="229">
        <v>90.95513548404108</v>
      </c>
      <c r="F25" s="229">
        <v>90.255513525398129</v>
      </c>
      <c r="G25" s="229">
        <v>94.302776531663596</v>
      </c>
      <c r="H25" s="229">
        <v>108.16597326305289</v>
      </c>
      <c r="I25" s="229">
        <v>125.63067013453836</v>
      </c>
      <c r="J25" s="229">
        <v>165.0365178755213</v>
      </c>
      <c r="K25" s="229">
        <v>160.48834687015781</v>
      </c>
      <c r="L25" s="229">
        <v>167.74618422618229</v>
      </c>
      <c r="M25" s="229">
        <v>170.84885956773499</v>
      </c>
      <c r="N25" s="229">
        <v>121.49821712394591</v>
      </c>
      <c r="O25" s="229">
        <v>101.15991016331216</v>
      </c>
      <c r="P25" s="229">
        <v>90.254444971402762</v>
      </c>
      <c r="Q25" s="229">
        <v>98.193766804790968</v>
      </c>
      <c r="R25" s="229">
        <v>85.230420114837699</v>
      </c>
      <c r="S25" s="229">
        <v>110.10029896298315</v>
      </c>
      <c r="T25" s="229">
        <v>106.88896628856715</v>
      </c>
      <c r="U25" s="229">
        <v>107.03076904286893</v>
      </c>
      <c r="V25" s="229">
        <v>105.48224197995353</v>
      </c>
      <c r="W25" s="229">
        <v>101.02889913600033</v>
      </c>
      <c r="X25" s="229">
        <v>101.42062821914622</v>
      </c>
      <c r="Y25" s="229">
        <v>95.276095049040606</v>
      </c>
    </row>
    <row r="26" spans="1:25" ht="12" customHeight="1" x14ac:dyDescent="0.25">
      <c r="A26" s="46" t="s">
        <v>39</v>
      </c>
      <c r="B26" s="229">
        <v>159.4057609626841</v>
      </c>
      <c r="C26" s="229">
        <v>162.67790197707018</v>
      </c>
      <c r="D26" s="229">
        <v>166.2605331031082</v>
      </c>
      <c r="E26" s="229">
        <v>171.06139294892503</v>
      </c>
      <c r="F26" s="229">
        <v>162.51057609581537</v>
      </c>
      <c r="G26" s="229">
        <v>152.19251934603565</v>
      </c>
      <c r="H26" s="229">
        <v>145.79140154686624</v>
      </c>
      <c r="I26" s="229">
        <v>126.75554600091159</v>
      </c>
      <c r="J26" s="229">
        <v>120.25889939751673</v>
      </c>
      <c r="K26" s="229">
        <v>112.95012897607913</v>
      </c>
      <c r="L26" s="229">
        <v>112.01865864072974</v>
      </c>
      <c r="M26" s="229">
        <v>107.28968185653501</v>
      </c>
      <c r="N26" s="229">
        <v>119.39914015392098</v>
      </c>
      <c r="O26" s="229">
        <v>99.789767841255568</v>
      </c>
      <c r="P26" s="229">
        <v>66.184178847203256</v>
      </c>
      <c r="Q26" s="229">
        <v>55.037489251596007</v>
      </c>
      <c r="R26" s="229">
        <v>78.053396388157282</v>
      </c>
      <c r="S26" s="229">
        <v>77.469131555536222</v>
      </c>
      <c r="T26" s="229">
        <v>80.903353395807017</v>
      </c>
      <c r="U26" s="229">
        <v>75.524247634373154</v>
      </c>
      <c r="V26" s="229">
        <v>83.987274290129989</v>
      </c>
      <c r="W26" s="229">
        <v>88.620722269158549</v>
      </c>
      <c r="X26" s="229">
        <v>93.522957866917551</v>
      </c>
      <c r="Y26" s="229">
        <v>93.522957866738423</v>
      </c>
    </row>
    <row r="27" spans="1:25" ht="12" customHeight="1" x14ac:dyDescent="0.25">
      <c r="A27" s="39" t="s">
        <v>98</v>
      </c>
      <c r="B27" s="228">
        <f t="shared" ref="B27:Y27" si="3">SUM(B28:B37)</f>
        <v>1684.0171553102819</v>
      </c>
      <c r="C27" s="228">
        <f t="shared" si="3"/>
        <v>1727.306548090467</v>
      </c>
      <c r="D27" s="228">
        <f t="shared" si="3"/>
        <v>1624.7898101004264</v>
      </c>
      <c r="E27" s="228">
        <f t="shared" si="3"/>
        <v>1653.2796051900077</v>
      </c>
      <c r="F27" s="228">
        <f t="shared" si="3"/>
        <v>1700.218431663407</v>
      </c>
      <c r="G27" s="228">
        <f t="shared" si="3"/>
        <v>1684.935004018834</v>
      </c>
      <c r="H27" s="228">
        <f t="shared" si="3"/>
        <v>1711.1289733557751</v>
      </c>
      <c r="I27" s="228">
        <f t="shared" si="3"/>
        <v>1698.0732264701765</v>
      </c>
      <c r="J27" s="228">
        <f t="shared" si="3"/>
        <v>1527.3111050602738</v>
      </c>
      <c r="K27" s="228">
        <f t="shared" si="3"/>
        <v>1274.6388563186626</v>
      </c>
      <c r="L27" s="228">
        <f t="shared" si="3"/>
        <v>1304.3408706456744</v>
      </c>
      <c r="M27" s="228">
        <f t="shared" si="3"/>
        <v>1330.1508577581544</v>
      </c>
      <c r="N27" s="228">
        <f t="shared" si="3"/>
        <v>1280.1956607804757</v>
      </c>
      <c r="O27" s="228">
        <f t="shared" si="3"/>
        <v>1227.8756255362578</v>
      </c>
      <c r="P27" s="228">
        <f t="shared" si="3"/>
        <v>1206.1188300691256</v>
      </c>
      <c r="Q27" s="228">
        <f t="shared" si="3"/>
        <v>1204.401548403438</v>
      </c>
      <c r="R27" s="228">
        <f t="shared" si="3"/>
        <v>1256.1228445445736</v>
      </c>
      <c r="S27" s="228">
        <f t="shared" si="3"/>
        <v>1326.7384719378988</v>
      </c>
      <c r="T27" s="228">
        <f t="shared" si="3"/>
        <v>1362.6251310265366</v>
      </c>
      <c r="U27" s="228">
        <f t="shared" si="3"/>
        <v>1319.5455502165421</v>
      </c>
      <c r="V27" s="228">
        <f t="shared" si="3"/>
        <v>1362.4253165730472</v>
      </c>
      <c r="W27" s="228">
        <f t="shared" si="3"/>
        <v>1460.7309261633714</v>
      </c>
      <c r="X27" s="228">
        <f t="shared" si="3"/>
        <v>1416.4308593692197</v>
      </c>
      <c r="Y27" s="228">
        <f t="shared" si="3"/>
        <v>1305.7821873154785</v>
      </c>
    </row>
    <row r="28" spans="1:25" ht="12" customHeight="1" x14ac:dyDescent="0.25">
      <c r="A28" s="18" t="s">
        <v>28</v>
      </c>
      <c r="B28" s="230">
        <v>196.95515726913865</v>
      </c>
      <c r="C28" s="230">
        <v>165.0734496233124</v>
      </c>
      <c r="D28" s="230">
        <v>142.75940249332368</v>
      </c>
      <c r="E28" s="230">
        <v>151.59884182631785</v>
      </c>
      <c r="F28" s="230">
        <v>169.99979478012742</v>
      </c>
      <c r="G28" s="230">
        <v>164.22612045067964</v>
      </c>
      <c r="H28" s="230">
        <v>174.90625325990396</v>
      </c>
      <c r="I28" s="230">
        <v>173.57290613633398</v>
      </c>
      <c r="J28" s="230">
        <v>121.01457716886523</v>
      </c>
      <c r="K28" s="230">
        <v>62.778507160700997</v>
      </c>
      <c r="L28" s="230">
        <v>69.41052621172426</v>
      </c>
      <c r="M28" s="230">
        <v>73.150846704058353</v>
      </c>
      <c r="N28" s="230">
        <v>53.490628357690447</v>
      </c>
      <c r="O28" s="230">
        <v>60.400072113739455</v>
      </c>
      <c r="P28" s="230">
        <v>68.037470897179077</v>
      </c>
      <c r="Q28" s="230">
        <v>67.20627388287798</v>
      </c>
      <c r="R28" s="230">
        <v>74.249388688394674</v>
      </c>
      <c r="S28" s="230">
        <v>83.724720540339774</v>
      </c>
      <c r="T28" s="230">
        <v>94.976584259723438</v>
      </c>
      <c r="U28" s="230">
        <v>77.550432401952548</v>
      </c>
      <c r="V28" s="230">
        <v>90.703324781017344</v>
      </c>
      <c r="W28" s="230">
        <v>106.14042842788668</v>
      </c>
      <c r="X28" s="230">
        <v>80.312930069016204</v>
      </c>
      <c r="Y28" s="230">
        <v>65.876791113072642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32.6453851886126</v>
      </c>
      <c r="C30" s="230">
        <v>27.628423661482557</v>
      </c>
      <c r="D30" s="230">
        <v>27.269934899376501</v>
      </c>
      <c r="E30" s="230">
        <v>27.644314205609426</v>
      </c>
      <c r="F30" s="230">
        <v>27.521039998507412</v>
      </c>
      <c r="G30" s="230">
        <v>29.535238986649716</v>
      </c>
      <c r="H30" s="230">
        <v>29.708699670525693</v>
      </c>
      <c r="I30" s="230">
        <v>21.307314697413879</v>
      </c>
      <c r="J30" s="230">
        <v>21.371523252312457</v>
      </c>
      <c r="K30" s="230">
        <v>16.593331956071388</v>
      </c>
      <c r="L30" s="230">
        <v>18.727084318249943</v>
      </c>
      <c r="M30" s="230">
        <v>17.61771412857108</v>
      </c>
      <c r="N30" s="230">
        <v>19.74979736696794</v>
      </c>
      <c r="O30" s="230">
        <v>16.842784284915133</v>
      </c>
      <c r="P30" s="230">
        <v>14.068597565211876</v>
      </c>
      <c r="Q30" s="230">
        <v>14.064373511512471</v>
      </c>
      <c r="R30" s="230">
        <v>14.021395757675707</v>
      </c>
      <c r="S30" s="230">
        <v>15.257466339444303</v>
      </c>
      <c r="T30" s="230">
        <v>15.255060163984769</v>
      </c>
      <c r="U30" s="230">
        <v>15.459924297910518</v>
      </c>
      <c r="V30" s="230">
        <v>16.272860569401608</v>
      </c>
      <c r="W30" s="230">
        <v>18.470727098515226</v>
      </c>
      <c r="X30" s="230">
        <v>26.486434378124574</v>
      </c>
      <c r="Y30" s="230">
        <v>28.415990164137369</v>
      </c>
    </row>
    <row r="31" spans="1:25" ht="12" customHeight="1" x14ac:dyDescent="0.25">
      <c r="A31" s="18" t="s">
        <v>82</v>
      </c>
      <c r="B31" s="230">
        <v>245.08040937186175</v>
      </c>
      <c r="C31" s="230">
        <v>276.8375515889179</v>
      </c>
      <c r="D31" s="230">
        <v>260.66715732541388</v>
      </c>
      <c r="E31" s="230">
        <v>276.41137583159593</v>
      </c>
      <c r="F31" s="230">
        <v>284.22854699342258</v>
      </c>
      <c r="G31" s="230">
        <v>281.6846293927112</v>
      </c>
      <c r="H31" s="230">
        <v>264.66843628033712</v>
      </c>
      <c r="I31" s="230">
        <v>252.99653521327676</v>
      </c>
      <c r="J31" s="230">
        <v>246.29058175549187</v>
      </c>
      <c r="K31" s="230">
        <v>207.34781111146211</v>
      </c>
      <c r="L31" s="230">
        <v>208.71120955770192</v>
      </c>
      <c r="M31" s="230">
        <v>193.87802935881527</v>
      </c>
      <c r="N31" s="230">
        <v>174.9286907621086</v>
      </c>
      <c r="O31" s="230">
        <v>159.17788064012109</v>
      </c>
      <c r="P31" s="230">
        <v>134.45579096767887</v>
      </c>
      <c r="Q31" s="230">
        <v>137.09157069621418</v>
      </c>
      <c r="R31" s="230">
        <v>144.35419355564034</v>
      </c>
      <c r="S31" s="230">
        <v>148.31879071613878</v>
      </c>
      <c r="T31" s="230">
        <v>159.59342071275273</v>
      </c>
      <c r="U31" s="230">
        <v>150.92190440105662</v>
      </c>
      <c r="V31" s="230">
        <v>162.66855155574805</v>
      </c>
      <c r="W31" s="230">
        <v>224.69087799319772</v>
      </c>
      <c r="X31" s="230">
        <v>259.99538475442461</v>
      </c>
      <c r="Y31" s="230">
        <v>239.78871506717897</v>
      </c>
    </row>
    <row r="32" spans="1:25" ht="12" customHeight="1" x14ac:dyDescent="0.25">
      <c r="A32" s="18" t="s">
        <v>32</v>
      </c>
      <c r="B32" s="230">
        <v>73.863476004142399</v>
      </c>
      <c r="C32" s="230">
        <v>62.901518295739535</v>
      </c>
      <c r="D32" s="230">
        <v>67.415683115583477</v>
      </c>
      <c r="E32" s="230">
        <v>52.31902962523688</v>
      </c>
      <c r="F32" s="230">
        <v>53.965754190825152</v>
      </c>
      <c r="G32" s="230">
        <v>48.540904588618858</v>
      </c>
      <c r="H32" s="230">
        <v>75.061183172061575</v>
      </c>
      <c r="I32" s="230">
        <v>63.00679596033784</v>
      </c>
      <c r="J32" s="230">
        <v>40.68324496395374</v>
      </c>
      <c r="K32" s="230">
        <v>29.427685074863177</v>
      </c>
      <c r="L32" s="230">
        <v>39.048340487253796</v>
      </c>
      <c r="M32" s="230">
        <v>29.065174055934826</v>
      </c>
      <c r="N32" s="230">
        <v>25.709627190998937</v>
      </c>
      <c r="O32" s="230">
        <v>15.61724283876805</v>
      </c>
      <c r="P32" s="230">
        <v>15.221900379205024</v>
      </c>
      <c r="Q32" s="230">
        <v>13.11106977753013</v>
      </c>
      <c r="R32" s="230">
        <v>13.417118254644933</v>
      </c>
      <c r="S32" s="230">
        <v>13.572197696880757</v>
      </c>
      <c r="T32" s="230">
        <v>6.9298627043403673</v>
      </c>
      <c r="U32" s="230">
        <v>9.1015011048945063</v>
      </c>
      <c r="V32" s="230">
        <v>10.11272838573003</v>
      </c>
      <c r="W32" s="230">
        <v>7.0048778208390239</v>
      </c>
      <c r="X32" s="230">
        <v>5.3441758320462309</v>
      </c>
      <c r="Y32" s="230">
        <v>3.1511755785686937</v>
      </c>
    </row>
    <row r="33" spans="1:25" ht="12" customHeight="1" x14ac:dyDescent="0.25">
      <c r="A33" s="18" t="s">
        <v>33</v>
      </c>
      <c r="B33" s="230">
        <v>156.5101683887996</v>
      </c>
      <c r="C33" s="230">
        <v>180.34319363724666</v>
      </c>
      <c r="D33" s="230">
        <v>178.66344433689062</v>
      </c>
      <c r="E33" s="230">
        <v>182.81629662188718</v>
      </c>
      <c r="F33" s="230">
        <v>192.8641050499445</v>
      </c>
      <c r="G33" s="230">
        <v>183.4375593149999</v>
      </c>
      <c r="H33" s="230">
        <v>194.30098991499656</v>
      </c>
      <c r="I33" s="230">
        <v>208.90154828583798</v>
      </c>
      <c r="J33" s="230">
        <v>156.1243558344357</v>
      </c>
      <c r="K33" s="230">
        <v>133.80465858253356</v>
      </c>
      <c r="L33" s="230">
        <v>117.89730265031901</v>
      </c>
      <c r="M33" s="230">
        <v>149.63290031843883</v>
      </c>
      <c r="N33" s="230">
        <v>154.76250960555399</v>
      </c>
      <c r="O33" s="230">
        <v>139.55156800465403</v>
      </c>
      <c r="P33" s="230">
        <v>150.96907530398957</v>
      </c>
      <c r="Q33" s="230">
        <v>151.0606724361235</v>
      </c>
      <c r="R33" s="230">
        <v>174.30114647787536</v>
      </c>
      <c r="S33" s="230">
        <v>181.79698085341988</v>
      </c>
      <c r="T33" s="230">
        <v>158.27797258339217</v>
      </c>
      <c r="U33" s="230">
        <v>177.3315890740042</v>
      </c>
      <c r="V33" s="230">
        <v>180.87780532862104</v>
      </c>
      <c r="W33" s="230">
        <v>158.23573670489486</v>
      </c>
      <c r="X33" s="230">
        <v>166.86214161600171</v>
      </c>
      <c r="Y33" s="230">
        <v>88.034433610169444</v>
      </c>
    </row>
    <row r="34" spans="1:25" ht="12" customHeight="1" x14ac:dyDescent="0.25">
      <c r="A34" s="18" t="s">
        <v>73</v>
      </c>
      <c r="B34" s="230">
        <v>404.78915668696504</v>
      </c>
      <c r="C34" s="230">
        <v>431.05676008401389</v>
      </c>
      <c r="D34" s="230">
        <v>378.07998408997133</v>
      </c>
      <c r="E34" s="230">
        <v>393.95339536943851</v>
      </c>
      <c r="F34" s="230">
        <v>375.66324654843066</v>
      </c>
      <c r="G34" s="230">
        <v>364.44856004631782</v>
      </c>
      <c r="H34" s="230">
        <v>374.67895845215406</v>
      </c>
      <c r="I34" s="230">
        <v>387.72121838890178</v>
      </c>
      <c r="J34" s="230">
        <v>365.62354626599881</v>
      </c>
      <c r="K34" s="230">
        <v>322.63361977698224</v>
      </c>
      <c r="L34" s="230">
        <v>344.39696095797461</v>
      </c>
      <c r="M34" s="230">
        <v>351.34013069792348</v>
      </c>
      <c r="N34" s="230">
        <v>343.64165919691408</v>
      </c>
      <c r="O34" s="230">
        <v>332.47843384842832</v>
      </c>
      <c r="P34" s="230">
        <v>325.99855424684642</v>
      </c>
      <c r="Q34" s="230">
        <v>309.51743465354684</v>
      </c>
      <c r="R34" s="230">
        <v>321.6311116842943</v>
      </c>
      <c r="S34" s="230">
        <v>345.17038521508579</v>
      </c>
      <c r="T34" s="230">
        <v>359.25318564421144</v>
      </c>
      <c r="U34" s="230">
        <v>342.95483496611956</v>
      </c>
      <c r="V34" s="230">
        <v>343.93229847014584</v>
      </c>
      <c r="W34" s="230">
        <v>368.26668683988095</v>
      </c>
      <c r="X34" s="230">
        <v>316.20357908825969</v>
      </c>
      <c r="Y34" s="230">
        <v>330.52412602273876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0.25340874880268416</v>
      </c>
      <c r="C36" s="230">
        <v>11.468609992409426</v>
      </c>
      <c r="D36" s="230">
        <v>9.606111714818212</v>
      </c>
      <c r="E36" s="230">
        <v>17.719757035305435</v>
      </c>
      <c r="F36" s="230">
        <v>22.981459819399788</v>
      </c>
      <c r="G36" s="230">
        <v>23.137894147614119</v>
      </c>
      <c r="H36" s="230">
        <v>14.147096384410574</v>
      </c>
      <c r="I36" s="230">
        <v>18.393319547318882</v>
      </c>
      <c r="J36" s="230">
        <v>32.871220731529405</v>
      </c>
      <c r="K36" s="230">
        <v>31.257138942395898</v>
      </c>
      <c r="L36" s="230">
        <v>29.5093617755374</v>
      </c>
      <c r="M36" s="230">
        <v>31.69267095677057</v>
      </c>
      <c r="N36" s="230">
        <v>33.820957424635353</v>
      </c>
      <c r="O36" s="230">
        <v>33.771302218459113</v>
      </c>
      <c r="P36" s="230">
        <v>34.103164658863776</v>
      </c>
      <c r="Q36" s="230">
        <v>38.866938268295868</v>
      </c>
      <c r="R36" s="230">
        <v>44.443956497372085</v>
      </c>
      <c r="S36" s="230">
        <v>62.056364837532755</v>
      </c>
      <c r="T36" s="230">
        <v>80.295814450899726</v>
      </c>
      <c r="U36" s="230">
        <v>78.536470853949609</v>
      </c>
      <c r="V36" s="230">
        <v>76.718961803365403</v>
      </c>
      <c r="W36" s="230">
        <v>68.820455980078734</v>
      </c>
      <c r="X36" s="230">
        <v>61.219526552994765</v>
      </c>
      <c r="Y36" s="230">
        <v>61.010835303495924</v>
      </c>
    </row>
    <row r="37" spans="1:25" ht="12" customHeight="1" x14ac:dyDescent="0.25">
      <c r="A37" s="47" t="s">
        <v>40</v>
      </c>
      <c r="B37" s="231">
        <v>573.91999365195932</v>
      </c>
      <c r="C37" s="231">
        <v>571.99704120734464</v>
      </c>
      <c r="D37" s="231">
        <v>560.32809212504867</v>
      </c>
      <c r="E37" s="231">
        <v>550.81659467461657</v>
      </c>
      <c r="F37" s="231">
        <v>572.99448428274957</v>
      </c>
      <c r="G37" s="231">
        <v>589.92409709124263</v>
      </c>
      <c r="H37" s="231">
        <v>583.65735622138538</v>
      </c>
      <c r="I37" s="231">
        <v>572.17358824075552</v>
      </c>
      <c r="J37" s="231">
        <v>543.33205508768663</v>
      </c>
      <c r="K37" s="231">
        <v>470.79610371365339</v>
      </c>
      <c r="L37" s="231">
        <v>476.64008468691338</v>
      </c>
      <c r="M37" s="231">
        <v>483.77339153764183</v>
      </c>
      <c r="N37" s="231">
        <v>474.09179087560636</v>
      </c>
      <c r="O37" s="231">
        <v>470.03634158717239</v>
      </c>
      <c r="P37" s="231">
        <v>463.2642760501509</v>
      </c>
      <c r="Q37" s="231">
        <v>473.48321517733712</v>
      </c>
      <c r="R37" s="231">
        <v>469.70453362867624</v>
      </c>
      <c r="S37" s="231">
        <v>476.84156573905682</v>
      </c>
      <c r="T37" s="231">
        <v>488.04323050723178</v>
      </c>
      <c r="U37" s="231">
        <v>467.68889311665458</v>
      </c>
      <c r="V37" s="231">
        <v>481.13878567901787</v>
      </c>
      <c r="W37" s="231">
        <v>509.10113529807825</v>
      </c>
      <c r="X37" s="231">
        <v>500.00668707835172</v>
      </c>
      <c r="Y37" s="231">
        <v>488.98012045611677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0.99999999999999989</v>
      </c>
      <c r="Q41" s="232">
        <f t="shared" si="4"/>
        <v>0.99999999999999978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0.99999999999999989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1.1964283853127186E-2</v>
      </c>
      <c r="C42" s="233">
        <f t="shared" si="5"/>
        <v>1.1650399400319932E-2</v>
      </c>
      <c r="D42" s="233">
        <f t="shared" si="5"/>
        <v>1.2308752576378782E-2</v>
      </c>
      <c r="E42" s="233">
        <f t="shared" si="5"/>
        <v>1.2266087342145383E-2</v>
      </c>
      <c r="F42" s="233">
        <f t="shared" si="5"/>
        <v>1.2440775478504439E-2</v>
      </c>
      <c r="G42" s="233">
        <f t="shared" si="5"/>
        <v>1.2642424839868046E-2</v>
      </c>
      <c r="H42" s="233">
        <f t="shared" si="5"/>
        <v>1.251000220546233E-2</v>
      </c>
      <c r="I42" s="233">
        <f t="shared" si="5"/>
        <v>1.2734844184655474E-2</v>
      </c>
      <c r="J42" s="233">
        <f t="shared" si="5"/>
        <v>1.2978742840565893E-2</v>
      </c>
      <c r="K42" s="233">
        <f t="shared" si="5"/>
        <v>1.3348335039125719E-2</v>
      </c>
      <c r="L42" s="233">
        <f t="shared" si="5"/>
        <v>1.3104694830580316E-2</v>
      </c>
      <c r="M42" s="233">
        <f t="shared" si="5"/>
        <v>1.3115537631628404E-2</v>
      </c>
      <c r="N42" s="233">
        <f t="shared" si="5"/>
        <v>1.3507627458779958E-2</v>
      </c>
      <c r="O42" s="233">
        <f t="shared" si="5"/>
        <v>1.3627481088640269E-2</v>
      </c>
      <c r="P42" s="233">
        <f t="shared" si="5"/>
        <v>1.3684149429289727E-2</v>
      </c>
      <c r="Q42" s="233">
        <f t="shared" si="5"/>
        <v>1.3905190883057819E-2</v>
      </c>
      <c r="R42" s="233">
        <f t="shared" si="5"/>
        <v>1.358768425959163E-2</v>
      </c>
      <c r="S42" s="233">
        <f t="shared" si="5"/>
        <v>1.3328454924945539E-2</v>
      </c>
      <c r="T42" s="233">
        <f t="shared" si="5"/>
        <v>1.3287314291394962E-2</v>
      </c>
      <c r="U42" s="233">
        <f t="shared" si="5"/>
        <v>1.3188318615277536E-2</v>
      </c>
      <c r="V42" s="233">
        <f t="shared" si="5"/>
        <v>1.323448015134515E-2</v>
      </c>
      <c r="W42" s="233">
        <f t="shared" si="5"/>
        <v>1.32294434126676E-2</v>
      </c>
      <c r="X42" s="233">
        <f t="shared" si="5"/>
        <v>1.3412033433623977E-2</v>
      </c>
      <c r="Y42" s="233">
        <f t="shared" si="5"/>
        <v>1.3476255146398252E-2</v>
      </c>
    </row>
    <row r="43" spans="1:25" ht="12" customHeight="1" x14ac:dyDescent="0.25">
      <c r="A43" s="173" t="s">
        <v>92</v>
      </c>
      <c r="B43" s="233">
        <f t="shared" ref="B43:Y43" si="6">IF(B7=0,0,B7/B$5)</f>
        <v>1.8247313911430123E-2</v>
      </c>
      <c r="C43" s="233">
        <f t="shared" si="6"/>
        <v>1.7974600212369345E-2</v>
      </c>
      <c r="D43" s="233">
        <f t="shared" si="6"/>
        <v>1.9112849621743307E-2</v>
      </c>
      <c r="E43" s="233">
        <f t="shared" si="6"/>
        <v>1.8479435888075334E-2</v>
      </c>
      <c r="F43" s="233">
        <f t="shared" si="6"/>
        <v>1.8414391404984583E-2</v>
      </c>
      <c r="G43" s="233">
        <f t="shared" si="6"/>
        <v>1.9227314843496216E-2</v>
      </c>
      <c r="H43" s="233">
        <f t="shared" si="6"/>
        <v>1.867355216057847E-2</v>
      </c>
      <c r="I43" s="233">
        <f t="shared" si="6"/>
        <v>1.8624153639724628E-2</v>
      </c>
      <c r="J43" s="233">
        <f t="shared" si="6"/>
        <v>1.9490137346735537E-2</v>
      </c>
      <c r="K43" s="233">
        <f t="shared" si="6"/>
        <v>2.0585981846863735E-2</v>
      </c>
      <c r="L43" s="233">
        <f t="shared" si="6"/>
        <v>2.0095442522331811E-2</v>
      </c>
      <c r="M43" s="233">
        <f t="shared" si="6"/>
        <v>2.0451911080463687E-2</v>
      </c>
      <c r="N43" s="233">
        <f t="shared" si="6"/>
        <v>2.1946617256177529E-2</v>
      </c>
      <c r="O43" s="233">
        <f t="shared" si="6"/>
        <v>2.2115354667241707E-2</v>
      </c>
      <c r="P43" s="233">
        <f t="shared" si="6"/>
        <v>2.2173712353825089E-2</v>
      </c>
      <c r="Q43" s="233">
        <f t="shared" si="6"/>
        <v>2.2481013226354735E-2</v>
      </c>
      <c r="R43" s="233">
        <f t="shared" si="6"/>
        <v>2.2891121224473631E-2</v>
      </c>
      <c r="S43" s="233">
        <f t="shared" si="6"/>
        <v>2.2254485838576064E-2</v>
      </c>
      <c r="T43" s="233">
        <f t="shared" si="6"/>
        <v>2.1350040102347534E-2</v>
      </c>
      <c r="U43" s="233">
        <f t="shared" si="6"/>
        <v>2.1340493919679189E-2</v>
      </c>
      <c r="V43" s="233">
        <f t="shared" si="6"/>
        <v>2.1343462990500529E-2</v>
      </c>
      <c r="W43" s="233">
        <f t="shared" si="6"/>
        <v>2.1324113567949013E-2</v>
      </c>
      <c r="X43" s="233">
        <f t="shared" si="6"/>
        <v>2.1200301875099612E-2</v>
      </c>
      <c r="Y43" s="233">
        <f t="shared" si="6"/>
        <v>2.0767087562986477E-2</v>
      </c>
    </row>
    <row r="44" spans="1:25" ht="12" customHeight="1" x14ac:dyDescent="0.25">
      <c r="A44" s="173" t="s">
        <v>93</v>
      </c>
      <c r="B44" s="233">
        <f t="shared" ref="B44:Y44" si="7">IF(B8=0,0,B8/B$5)</f>
        <v>3.0933113269353302E-2</v>
      </c>
      <c r="C44" s="233">
        <f t="shared" si="7"/>
        <v>3.0475070146851489E-2</v>
      </c>
      <c r="D44" s="233">
        <f t="shared" si="7"/>
        <v>3.1687647112388986E-2</v>
      </c>
      <c r="E44" s="233">
        <f t="shared" si="7"/>
        <v>3.0598686952273326E-2</v>
      </c>
      <c r="F44" s="233">
        <f t="shared" si="7"/>
        <v>3.0651139139913356E-2</v>
      </c>
      <c r="G44" s="233">
        <f t="shared" si="7"/>
        <v>3.1792297948101643E-2</v>
      </c>
      <c r="H44" s="233">
        <f t="shared" si="7"/>
        <v>3.090176993080258E-2</v>
      </c>
      <c r="I44" s="233">
        <f t="shared" si="7"/>
        <v>3.0525391067738366E-2</v>
      </c>
      <c r="J44" s="233">
        <f t="shared" si="7"/>
        <v>3.2323627167351494E-2</v>
      </c>
      <c r="K44" s="233">
        <f t="shared" si="7"/>
        <v>3.3408089540036205E-2</v>
      </c>
      <c r="L44" s="233">
        <f t="shared" si="7"/>
        <v>3.2856306954275473E-2</v>
      </c>
      <c r="M44" s="233">
        <f t="shared" si="7"/>
        <v>3.3306965515715353E-2</v>
      </c>
      <c r="N44" s="233">
        <f t="shared" si="7"/>
        <v>3.5388830605842699E-2</v>
      </c>
      <c r="O44" s="233">
        <f t="shared" si="7"/>
        <v>3.5742000872412825E-2</v>
      </c>
      <c r="P44" s="233">
        <f t="shared" si="7"/>
        <v>3.6160833592304716E-2</v>
      </c>
      <c r="Q44" s="233">
        <f t="shared" si="7"/>
        <v>3.6730423088892863E-2</v>
      </c>
      <c r="R44" s="233">
        <f t="shared" si="7"/>
        <v>3.6580917297208748E-2</v>
      </c>
      <c r="S44" s="233">
        <f t="shared" si="7"/>
        <v>3.5422535920912789E-2</v>
      </c>
      <c r="T44" s="233">
        <f t="shared" si="7"/>
        <v>3.4561432103804662E-2</v>
      </c>
      <c r="U44" s="233">
        <f t="shared" si="7"/>
        <v>3.44282803809106E-2</v>
      </c>
      <c r="V44" s="233">
        <f t="shared" si="7"/>
        <v>3.4551612799237783E-2</v>
      </c>
      <c r="W44" s="233">
        <f t="shared" si="7"/>
        <v>3.4406313392861682E-2</v>
      </c>
      <c r="X44" s="233">
        <f t="shared" si="7"/>
        <v>3.4351183573146128E-2</v>
      </c>
      <c r="Y44" s="233">
        <f t="shared" si="7"/>
        <v>3.4590235598625153E-2</v>
      </c>
    </row>
    <row r="45" spans="1:25" ht="12" customHeight="1" x14ac:dyDescent="0.25">
      <c r="A45" s="173" t="s">
        <v>94</v>
      </c>
      <c r="B45" s="233">
        <f t="shared" ref="B45:Y45" si="8">IF(B9=0,0,B9/B$5)</f>
        <v>2.9620501909042189E-2</v>
      </c>
      <c r="C45" s="233">
        <f t="shared" si="8"/>
        <v>2.9058516826447278E-2</v>
      </c>
      <c r="D45" s="233">
        <f t="shared" si="8"/>
        <v>3.098844212834935E-2</v>
      </c>
      <c r="E45" s="233">
        <f t="shared" si="8"/>
        <v>2.9885345571189083E-2</v>
      </c>
      <c r="F45" s="233">
        <f t="shared" si="8"/>
        <v>2.9685794916132428E-2</v>
      </c>
      <c r="G45" s="233">
        <f t="shared" si="8"/>
        <v>3.0993874519001447E-2</v>
      </c>
      <c r="H45" s="233">
        <f t="shared" si="8"/>
        <v>2.9937206040920677E-2</v>
      </c>
      <c r="I45" s="233">
        <f t="shared" si="8"/>
        <v>2.9502919058800599E-2</v>
      </c>
      <c r="J45" s="233">
        <f t="shared" si="8"/>
        <v>3.122916557798653E-2</v>
      </c>
      <c r="K45" s="233">
        <f t="shared" si="8"/>
        <v>3.3126081635086117E-2</v>
      </c>
      <c r="L45" s="233">
        <f t="shared" si="8"/>
        <v>3.2506945447123417E-2</v>
      </c>
      <c r="M45" s="233">
        <f t="shared" si="8"/>
        <v>3.3340419870034735E-2</v>
      </c>
      <c r="N45" s="233">
        <f t="shared" si="8"/>
        <v>3.596139483999726E-2</v>
      </c>
      <c r="O45" s="233">
        <f t="shared" si="8"/>
        <v>3.6266218154385028E-2</v>
      </c>
      <c r="P45" s="233">
        <f t="shared" si="8"/>
        <v>3.646971507686695E-2</v>
      </c>
      <c r="Q45" s="233">
        <f t="shared" si="8"/>
        <v>3.7031048384373773E-2</v>
      </c>
      <c r="R45" s="233">
        <f t="shared" si="8"/>
        <v>3.7966069835326077E-2</v>
      </c>
      <c r="S45" s="233">
        <f t="shared" si="8"/>
        <v>3.6761033512519185E-2</v>
      </c>
      <c r="T45" s="233">
        <f t="shared" si="8"/>
        <v>3.4962085304486558E-2</v>
      </c>
      <c r="U45" s="233">
        <f t="shared" si="8"/>
        <v>3.5124325374797913E-2</v>
      </c>
      <c r="V45" s="233">
        <f t="shared" si="8"/>
        <v>3.5194134737704143E-2</v>
      </c>
      <c r="W45" s="233">
        <f t="shared" si="8"/>
        <v>3.5100435989638738E-2</v>
      </c>
      <c r="X45" s="233">
        <f t="shared" si="8"/>
        <v>3.4823338589227149E-2</v>
      </c>
      <c r="Y45" s="233">
        <f t="shared" si="8"/>
        <v>3.485178581070747E-2</v>
      </c>
    </row>
    <row r="46" spans="1:25" ht="12" customHeight="1" x14ac:dyDescent="0.25">
      <c r="A46" s="173" t="s">
        <v>95</v>
      </c>
      <c r="B46" s="233">
        <f t="shared" ref="B46:Y46" si="9">IF(B10=0,0,B10/B$5)</f>
        <v>2.333436151906914E-2</v>
      </c>
      <c r="C46" s="233">
        <f t="shared" si="9"/>
        <v>2.3386170671260413E-2</v>
      </c>
      <c r="D46" s="233">
        <f t="shared" si="9"/>
        <v>2.4107537100567674E-2</v>
      </c>
      <c r="E46" s="233">
        <f t="shared" si="9"/>
        <v>2.3850585707966682E-2</v>
      </c>
      <c r="F46" s="233">
        <f t="shared" si="9"/>
        <v>2.3587768660231045E-2</v>
      </c>
      <c r="G46" s="233">
        <f t="shared" si="9"/>
        <v>2.3474415218484142E-2</v>
      </c>
      <c r="H46" s="233">
        <f t="shared" si="9"/>
        <v>2.3783430111735285E-2</v>
      </c>
      <c r="I46" s="233">
        <f t="shared" si="9"/>
        <v>2.3948808295120281E-2</v>
      </c>
      <c r="J46" s="233">
        <f t="shared" si="9"/>
        <v>2.5553549227387985E-2</v>
      </c>
      <c r="K46" s="233">
        <f t="shared" si="9"/>
        <v>2.7927034284455112E-2</v>
      </c>
      <c r="L46" s="233">
        <f t="shared" si="9"/>
        <v>2.8448037799278098E-2</v>
      </c>
      <c r="M46" s="233">
        <f t="shared" si="9"/>
        <v>2.8482956195416589E-2</v>
      </c>
      <c r="N46" s="233">
        <f t="shared" si="9"/>
        <v>2.9448323576461776E-2</v>
      </c>
      <c r="O46" s="233">
        <f t="shared" si="9"/>
        <v>3.0611347601094945E-2</v>
      </c>
      <c r="P46" s="233">
        <f t="shared" si="9"/>
        <v>3.1187167340755734E-2</v>
      </c>
      <c r="Q46" s="233">
        <f t="shared" si="9"/>
        <v>3.1992455438149284E-2</v>
      </c>
      <c r="R46" s="233">
        <f t="shared" si="9"/>
        <v>3.246695261887457E-2</v>
      </c>
      <c r="S46" s="233">
        <f t="shared" si="9"/>
        <v>3.1560680829182397E-2</v>
      </c>
      <c r="T46" s="233">
        <f t="shared" si="9"/>
        <v>3.2221913305441184E-2</v>
      </c>
      <c r="U46" s="233">
        <f t="shared" si="9"/>
        <v>3.410753219656093E-2</v>
      </c>
      <c r="V46" s="233">
        <f t="shared" si="9"/>
        <v>3.6164532618226185E-2</v>
      </c>
      <c r="W46" s="233">
        <f t="shared" si="9"/>
        <v>3.6981530777732488E-2</v>
      </c>
      <c r="X46" s="233">
        <f t="shared" si="9"/>
        <v>4.0582837558621125E-2</v>
      </c>
      <c r="Y46" s="233">
        <f t="shared" si="9"/>
        <v>4.5747651281940652E-2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0.31389590770055148</v>
      </c>
      <c r="C47" s="234">
        <f t="shared" si="10"/>
        <v>0.31835926796165814</v>
      </c>
      <c r="D47" s="234">
        <f t="shared" si="10"/>
        <v>0.31287208930572075</v>
      </c>
      <c r="E47" s="234">
        <f t="shared" si="10"/>
        <v>0.30775964330518485</v>
      </c>
      <c r="F47" s="234">
        <f t="shared" si="10"/>
        <v>0.30020691270388694</v>
      </c>
      <c r="G47" s="234">
        <f t="shared" si="10"/>
        <v>0.29544467718663664</v>
      </c>
      <c r="H47" s="234">
        <f t="shared" si="10"/>
        <v>0.29701885002417616</v>
      </c>
      <c r="I47" s="234">
        <f t="shared" si="10"/>
        <v>0.28513775192028346</v>
      </c>
      <c r="J47" s="234">
        <f t="shared" si="10"/>
        <v>0.31618797392574088</v>
      </c>
      <c r="K47" s="234">
        <f t="shared" si="10"/>
        <v>0.32978224325138078</v>
      </c>
      <c r="L47" s="234">
        <f t="shared" si="10"/>
        <v>0.33984170771780342</v>
      </c>
      <c r="M47" s="234">
        <f t="shared" si="10"/>
        <v>0.32666830689602294</v>
      </c>
      <c r="N47" s="234">
        <f t="shared" si="10"/>
        <v>0.30795321658819519</v>
      </c>
      <c r="O47" s="234">
        <f t="shared" si="10"/>
        <v>0.29823278786944735</v>
      </c>
      <c r="P47" s="234">
        <f t="shared" si="10"/>
        <v>0.2915611396794292</v>
      </c>
      <c r="Q47" s="234">
        <f t="shared" si="10"/>
        <v>0.28688715378623492</v>
      </c>
      <c r="R47" s="234">
        <f t="shared" si="10"/>
        <v>0.27647898126425963</v>
      </c>
      <c r="S47" s="234">
        <f t="shared" si="10"/>
        <v>0.27998362665037518</v>
      </c>
      <c r="T47" s="234">
        <f t="shared" si="10"/>
        <v>0.27595472994124687</v>
      </c>
      <c r="U47" s="234">
        <f t="shared" si="10"/>
        <v>0.27735075724402442</v>
      </c>
      <c r="V47" s="234">
        <f t="shared" si="10"/>
        <v>0.26907375974832098</v>
      </c>
      <c r="W47" s="234">
        <f t="shared" si="10"/>
        <v>0.26899465530791827</v>
      </c>
      <c r="X47" s="234">
        <f t="shared" si="10"/>
        <v>0.25607981815258873</v>
      </c>
      <c r="Y47" s="234">
        <f t="shared" si="10"/>
        <v>0.26413531471105067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0.57200451783742656</v>
      </c>
      <c r="C48" s="235">
        <f t="shared" si="11"/>
        <v>0.56909597478109342</v>
      </c>
      <c r="D48" s="235">
        <f t="shared" si="11"/>
        <v>0.56892268215485109</v>
      </c>
      <c r="E48" s="235">
        <f t="shared" si="11"/>
        <v>0.5771602152331653</v>
      </c>
      <c r="F48" s="235">
        <f t="shared" si="11"/>
        <v>0.58501321769634718</v>
      </c>
      <c r="G48" s="235">
        <f t="shared" si="11"/>
        <v>0.58642499544441185</v>
      </c>
      <c r="H48" s="235">
        <f t="shared" si="11"/>
        <v>0.58717518952632441</v>
      </c>
      <c r="I48" s="235">
        <f t="shared" si="11"/>
        <v>0.5995261318336772</v>
      </c>
      <c r="J48" s="235">
        <f t="shared" si="11"/>
        <v>0.56223680391423181</v>
      </c>
      <c r="K48" s="235">
        <f t="shared" si="11"/>
        <v>0.54182223440305222</v>
      </c>
      <c r="L48" s="235">
        <f t="shared" si="11"/>
        <v>0.53314686472860739</v>
      </c>
      <c r="M48" s="235">
        <f t="shared" si="11"/>
        <v>0.54463390281071822</v>
      </c>
      <c r="N48" s="235">
        <f t="shared" si="11"/>
        <v>0.55579398967454563</v>
      </c>
      <c r="O48" s="235">
        <f t="shared" si="11"/>
        <v>0.56340480974677787</v>
      </c>
      <c r="P48" s="235">
        <f t="shared" si="11"/>
        <v>0.5687632825275285</v>
      </c>
      <c r="Q48" s="235">
        <f t="shared" si="11"/>
        <v>0.57097271519293646</v>
      </c>
      <c r="R48" s="235">
        <f t="shared" si="11"/>
        <v>0.58002827350026565</v>
      </c>
      <c r="S48" s="235">
        <f t="shared" si="11"/>
        <v>0.58068918232348887</v>
      </c>
      <c r="T48" s="235">
        <f t="shared" si="11"/>
        <v>0.58766248495127826</v>
      </c>
      <c r="U48" s="235">
        <f t="shared" si="11"/>
        <v>0.5844602922687494</v>
      </c>
      <c r="V48" s="235">
        <f t="shared" si="11"/>
        <v>0.59043801695466525</v>
      </c>
      <c r="W48" s="235">
        <f t="shared" si="11"/>
        <v>0.58996350755123217</v>
      </c>
      <c r="X48" s="235">
        <f t="shared" si="11"/>
        <v>0.59955048681769318</v>
      </c>
      <c r="Y48" s="235">
        <f t="shared" si="11"/>
        <v>0.58643166988829132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DK: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1352.1079026105306</v>
      </c>
      <c r="C5" s="223">
        <f t="shared" si="0"/>
        <v>1391.4724993560444</v>
      </c>
      <c r="D5" s="223">
        <f t="shared" si="0"/>
        <v>1316.7479306607438</v>
      </c>
      <c r="E5" s="223">
        <f t="shared" si="0"/>
        <v>1318.8480312057736</v>
      </c>
      <c r="F5" s="223">
        <f t="shared" si="0"/>
        <v>1338.6444034146248</v>
      </c>
      <c r="G5" s="223">
        <f t="shared" si="0"/>
        <v>1339.6308995079171</v>
      </c>
      <c r="H5" s="223">
        <f t="shared" si="0"/>
        <v>1361.4360506602034</v>
      </c>
      <c r="I5" s="223">
        <f t="shared" si="0"/>
        <v>1325.0601144131197</v>
      </c>
      <c r="J5" s="223">
        <f t="shared" si="0"/>
        <v>1271.8863785318263</v>
      </c>
      <c r="K5" s="223">
        <f t="shared" si="0"/>
        <v>1109.105094220783</v>
      </c>
      <c r="L5" s="223">
        <f t="shared" si="0"/>
        <v>1152.5809119990927</v>
      </c>
      <c r="M5" s="223">
        <f t="shared" si="0"/>
        <v>1157.0688796525435</v>
      </c>
      <c r="N5" s="223">
        <f t="shared" si="0"/>
        <v>1112.0554803111427</v>
      </c>
      <c r="O5" s="223">
        <f t="shared" si="0"/>
        <v>1056.9373489428201</v>
      </c>
      <c r="P5" s="223">
        <f t="shared" si="0"/>
        <v>1031.181262080976</v>
      </c>
      <c r="Q5" s="223">
        <f t="shared" si="0"/>
        <v>1030.3629519289757</v>
      </c>
      <c r="R5" s="223">
        <f t="shared" si="0"/>
        <v>1063.5639473029132</v>
      </c>
      <c r="S5" s="223">
        <f t="shared" si="0"/>
        <v>1129.9922298991046</v>
      </c>
      <c r="T5" s="223">
        <f t="shared" si="0"/>
        <v>1157.7838051268652</v>
      </c>
      <c r="U5" s="223">
        <f t="shared" si="0"/>
        <v>1133.54224278027</v>
      </c>
      <c r="V5" s="223">
        <f t="shared" si="0"/>
        <v>1169.7403772231853</v>
      </c>
      <c r="W5" s="223">
        <f t="shared" si="0"/>
        <v>1257.2391190111537</v>
      </c>
      <c r="X5" s="223">
        <f t="shared" si="0"/>
        <v>1206.7870523877289</v>
      </c>
      <c r="Y5" s="223">
        <f t="shared" si="0"/>
        <v>1137.7543220568321</v>
      </c>
    </row>
    <row r="6" spans="1:25" ht="12" customHeight="1" x14ac:dyDescent="0.25">
      <c r="A6" s="173" t="s">
        <v>91</v>
      </c>
      <c r="B6" s="224">
        <v>15.877660832314616</v>
      </c>
      <c r="C6" s="224">
        <v>15.929391257666573</v>
      </c>
      <c r="D6" s="224">
        <v>15.87404210780489</v>
      </c>
      <c r="E6" s="224">
        <v>15.834431603610996</v>
      </c>
      <c r="F6" s="224">
        <v>16.308330162432654</v>
      </c>
      <c r="G6" s="224">
        <v>16.478529935425264</v>
      </c>
      <c r="H6" s="224">
        <v>16.54399008484036</v>
      </c>
      <c r="I6" s="224">
        <v>16.398007545728582</v>
      </c>
      <c r="J6" s="224">
        <v>16.028984189363129</v>
      </c>
      <c r="K6" s="224">
        <v>14.271365642181578</v>
      </c>
      <c r="L6" s="224">
        <v>14.571679378426303</v>
      </c>
      <c r="M6" s="224">
        <v>14.578333727270735</v>
      </c>
      <c r="N6" s="224">
        <v>14.262099595831282</v>
      </c>
      <c r="O6" s="224">
        <v>13.627366790185668</v>
      </c>
      <c r="P6" s="224">
        <v>13.317847613902632</v>
      </c>
      <c r="Q6" s="224">
        <v>13.49812982746767</v>
      </c>
      <c r="R6" s="224">
        <v>13.578840287281199</v>
      </c>
      <c r="S6" s="224">
        <v>14.089563801607312</v>
      </c>
      <c r="T6" s="224">
        <v>14.279590499994347</v>
      </c>
      <c r="U6" s="224">
        <v>13.848303367064432</v>
      </c>
      <c r="V6" s="224">
        <v>14.246133081845196</v>
      </c>
      <c r="W6" s="224">
        <v>15.320687642988071</v>
      </c>
      <c r="X6" s="224">
        <v>14.8562747837709</v>
      </c>
      <c r="Y6" s="224">
        <v>14.040946890415499</v>
      </c>
    </row>
    <row r="7" spans="1:25" ht="12" customHeight="1" x14ac:dyDescent="0.25">
      <c r="A7" s="173" t="s">
        <v>92</v>
      </c>
      <c r="B7" s="224">
        <v>6.3200389874231027</v>
      </c>
      <c r="C7" s="224">
        <v>6.4111846144643794</v>
      </c>
      <c r="D7" s="224">
        <v>6.4335357249405725</v>
      </c>
      <c r="E7" s="224">
        <v>6.2228223253712178</v>
      </c>
      <c r="F7" s="224">
        <v>6.2898225150700426</v>
      </c>
      <c r="G7" s="224">
        <v>6.5392784330548288</v>
      </c>
      <c r="H7" s="224">
        <v>6.4389836649312775</v>
      </c>
      <c r="I7" s="224">
        <v>6.2419946577564618</v>
      </c>
      <c r="J7" s="224">
        <v>6.2907032375271337</v>
      </c>
      <c r="K7" s="224">
        <v>5.7461394701597435</v>
      </c>
      <c r="L7" s="224">
        <v>5.8561278019518017</v>
      </c>
      <c r="M7" s="224">
        <v>5.9818584207070273</v>
      </c>
      <c r="N7" s="224">
        <v>6.1596787991147597</v>
      </c>
      <c r="O7" s="224">
        <v>5.8625473578024527</v>
      </c>
      <c r="P7" s="224">
        <v>5.7159896726189316</v>
      </c>
      <c r="Q7" s="224">
        <v>5.8278531809525278</v>
      </c>
      <c r="R7" s="224">
        <v>6.1360149687480101</v>
      </c>
      <c r="S7" s="224">
        <v>6.3472157702366916</v>
      </c>
      <c r="T7" s="224">
        <v>6.1666535776758016</v>
      </c>
      <c r="U7" s="224">
        <v>6.0150347512740323</v>
      </c>
      <c r="V7" s="224">
        <v>6.1975786251385685</v>
      </c>
      <c r="W7" s="224">
        <v>6.7071506843902018</v>
      </c>
      <c r="X7" s="224">
        <v>6.3916594748405817</v>
      </c>
      <c r="Y7" s="224">
        <v>5.8206328943229995</v>
      </c>
    </row>
    <row r="8" spans="1:25" ht="12" customHeight="1" x14ac:dyDescent="0.25">
      <c r="A8" s="173" t="s">
        <v>93</v>
      </c>
      <c r="B8" s="224">
        <v>55.920802443465853</v>
      </c>
      <c r="C8" s="224">
        <v>56.698541857114158</v>
      </c>
      <c r="D8" s="224">
        <v>55.844780758781205</v>
      </c>
      <c r="E8" s="224">
        <v>54.004565985913374</v>
      </c>
      <c r="F8" s="224">
        <v>54.92182665582294</v>
      </c>
      <c r="G8" s="224">
        <v>56.910394513321904</v>
      </c>
      <c r="H8" s="224">
        <v>56.139782812499838</v>
      </c>
      <c r="I8" s="224">
        <v>53.997555074626831</v>
      </c>
      <c r="J8" s="224">
        <v>54.773843121635394</v>
      </c>
      <c r="K8" s="224">
        <v>49.013693529120246</v>
      </c>
      <c r="L8" s="224">
        <v>50.111374869140349</v>
      </c>
      <c r="M8" s="224">
        <v>51.069367581935552</v>
      </c>
      <c r="N8" s="224">
        <v>51.813857290987677</v>
      </c>
      <c r="O8" s="224">
        <v>49.626840379071197</v>
      </c>
      <c r="P8" s="224">
        <v>48.925200210871175</v>
      </c>
      <c r="Q8" s="224">
        <v>49.624979411620856</v>
      </c>
      <c r="R8" s="224">
        <v>51.279611306984322</v>
      </c>
      <c r="S8" s="224">
        <v>52.567449018412546</v>
      </c>
      <c r="T8" s="224">
        <v>52.068937739567026</v>
      </c>
      <c r="U8" s="224">
        <v>50.717858358688012</v>
      </c>
      <c r="V8" s="224">
        <v>52.212016426312729</v>
      </c>
      <c r="W8" s="224">
        <v>56.018924578343082</v>
      </c>
      <c r="X8" s="224">
        <v>53.506001274889996</v>
      </c>
      <c r="Y8" s="224">
        <v>50.309207501806164</v>
      </c>
    </row>
    <row r="9" spans="1:25" ht="12" customHeight="1" x14ac:dyDescent="0.25">
      <c r="A9" s="173" t="s">
        <v>94</v>
      </c>
      <c r="B9" s="224">
        <v>39.761697025335899</v>
      </c>
      <c r="C9" s="224">
        <v>40.102573913912217</v>
      </c>
      <c r="D9" s="224">
        <v>40.37809071629443</v>
      </c>
      <c r="E9" s="224">
        <v>38.92972172422926</v>
      </c>
      <c r="F9" s="224">
        <v>39.227678856786035</v>
      </c>
      <c r="G9" s="224">
        <v>40.880169834927962</v>
      </c>
      <c r="H9" s="224">
        <v>40.037730955807056</v>
      </c>
      <c r="I9" s="224">
        <v>38.339498034726823</v>
      </c>
      <c r="J9" s="224">
        <v>38.980041163163598</v>
      </c>
      <c r="K9" s="224">
        <v>35.67131216933317</v>
      </c>
      <c r="L9" s="224">
        <v>36.545349860284276</v>
      </c>
      <c r="M9" s="224">
        <v>37.72677966989675</v>
      </c>
      <c r="N9" s="224">
        <v>39.250888923991766</v>
      </c>
      <c r="O9" s="224">
        <v>37.400049483440213</v>
      </c>
      <c r="P9" s="224">
        <v>36.590355808911532</v>
      </c>
      <c r="Q9" s="224">
        <v>37.394854296533602</v>
      </c>
      <c r="R9" s="224">
        <v>39.751995077421938</v>
      </c>
      <c r="S9" s="224">
        <v>40.939872555891263</v>
      </c>
      <c r="T9" s="224">
        <v>39.363072548459229</v>
      </c>
      <c r="U9" s="224">
        <v>38.574700183234398</v>
      </c>
      <c r="V9" s="224">
        <v>39.826724185633303</v>
      </c>
      <c r="W9" s="224">
        <v>43.078383587815388</v>
      </c>
      <c r="X9" s="224">
        <v>40.974628797246758</v>
      </c>
      <c r="Y9" s="224">
        <v>38.115347599246832</v>
      </c>
    </row>
    <row r="10" spans="1:25" ht="12" customHeight="1" x14ac:dyDescent="0.25">
      <c r="A10" s="36" t="s">
        <v>95</v>
      </c>
      <c r="B10" s="225">
        <f t="shared" ref="B10:Y10" si="1">SUM(B11:B15)</f>
        <v>50.35252082046749</v>
      </c>
      <c r="C10" s="225">
        <f t="shared" si="1"/>
        <v>51.708560204967455</v>
      </c>
      <c r="D10" s="225">
        <f t="shared" si="1"/>
        <v>50.839269329656055</v>
      </c>
      <c r="E10" s="225">
        <f t="shared" si="1"/>
        <v>50.248731064389773</v>
      </c>
      <c r="F10" s="225">
        <f t="shared" si="1"/>
        <v>50.620818813296765</v>
      </c>
      <c r="G10" s="225">
        <f t="shared" si="1"/>
        <v>51.089336944215148</v>
      </c>
      <c r="H10" s="225">
        <f t="shared" si="1"/>
        <v>52.88852091144205</v>
      </c>
      <c r="I10" s="225">
        <f t="shared" si="1"/>
        <v>52.140245251397282</v>
      </c>
      <c r="J10" s="225">
        <f t="shared" si="1"/>
        <v>53.552343865266423</v>
      </c>
      <c r="K10" s="225">
        <f t="shared" si="1"/>
        <v>51.271668262222477</v>
      </c>
      <c r="L10" s="225">
        <f t="shared" si="1"/>
        <v>54.286722914624683</v>
      </c>
      <c r="M10" s="225">
        <f t="shared" si="1"/>
        <v>55.00134485030641</v>
      </c>
      <c r="N10" s="225">
        <f t="shared" si="1"/>
        <v>55.054249305032855</v>
      </c>
      <c r="O10" s="225">
        <f t="shared" si="1"/>
        <v>54.843898212370746</v>
      </c>
      <c r="P10" s="225">
        <f t="shared" si="1"/>
        <v>54.874602100202488</v>
      </c>
      <c r="Q10" s="225">
        <f t="shared" si="1"/>
        <v>56.719970295544826</v>
      </c>
      <c r="R10" s="225">
        <f t="shared" si="1"/>
        <v>59.405589769979478</v>
      </c>
      <c r="S10" s="225">
        <f t="shared" si="1"/>
        <v>61.443784633936978</v>
      </c>
      <c r="T10" s="225">
        <f t="shared" si="1"/>
        <v>64.100834503455872</v>
      </c>
      <c r="U10" s="225">
        <f t="shared" si="1"/>
        <v>66.760909876317044</v>
      </c>
      <c r="V10" s="225">
        <f t="shared" si="1"/>
        <v>73.256170277221713</v>
      </c>
      <c r="W10" s="225">
        <f t="shared" si="1"/>
        <v>80.656371113584839</v>
      </c>
      <c r="X10" s="225">
        <f t="shared" si="1"/>
        <v>85.732811827101955</v>
      </c>
      <c r="Y10" s="225">
        <f t="shared" si="1"/>
        <v>91.135823556580846</v>
      </c>
    </row>
    <row r="11" spans="1:25" ht="12" customHeight="1" x14ac:dyDescent="0.25">
      <c r="A11" s="37" t="s">
        <v>82</v>
      </c>
      <c r="B11" s="226">
        <v>4.0626491283252868</v>
      </c>
      <c r="C11" s="226">
        <v>4.7605297869176599</v>
      </c>
      <c r="D11" s="226">
        <v>4.1829911738320735</v>
      </c>
      <c r="E11" s="226">
        <v>4.4804277329982209</v>
      </c>
      <c r="F11" s="226">
        <v>4.6238753246608226</v>
      </c>
      <c r="G11" s="226">
        <v>4.0192554664785121</v>
      </c>
      <c r="H11" s="226">
        <v>3.8196063731899685</v>
      </c>
      <c r="I11" s="226">
        <v>3.4254013533269791</v>
      </c>
      <c r="J11" s="226">
        <v>3.2073325041428378</v>
      </c>
      <c r="K11" s="226">
        <v>2.5121821472125152</v>
      </c>
      <c r="L11" s="226">
        <v>2.605558170958143</v>
      </c>
      <c r="M11" s="226">
        <v>1.8442564082753012</v>
      </c>
      <c r="N11" s="226">
        <v>1.3277649925912836</v>
      </c>
      <c r="O11" s="226">
        <v>1.0281083134123929</v>
      </c>
      <c r="P11" s="226">
        <v>0.73040143273824198</v>
      </c>
      <c r="Q11" s="226">
        <v>0.69157487534508255</v>
      </c>
      <c r="R11" s="226">
        <v>0.69645863557186127</v>
      </c>
      <c r="S11" s="226">
        <v>0.6969819516366913</v>
      </c>
      <c r="T11" s="226">
        <v>0.78651257455883927</v>
      </c>
      <c r="U11" s="226">
        <v>0.71212280646779114</v>
      </c>
      <c r="V11" s="226">
        <v>0.71640032319535962</v>
      </c>
      <c r="W11" s="226">
        <v>1.1893939213823259</v>
      </c>
      <c r="X11" s="226">
        <v>1.3865566692394089</v>
      </c>
      <c r="Y11" s="226">
        <v>1.0504841148021142</v>
      </c>
    </row>
    <row r="12" spans="1:25" ht="12" customHeight="1" x14ac:dyDescent="0.25">
      <c r="A12" s="37" t="s">
        <v>73</v>
      </c>
      <c r="B12" s="226">
        <v>14.033168759238855</v>
      </c>
      <c r="C12" s="226">
        <v>14.988651246071507</v>
      </c>
      <c r="D12" s="226">
        <v>13.036557982189988</v>
      </c>
      <c r="E12" s="226">
        <v>12.462758483657749</v>
      </c>
      <c r="F12" s="226">
        <v>11.534284428915718</v>
      </c>
      <c r="G12" s="226">
        <v>10.082131892482636</v>
      </c>
      <c r="H12" s="226">
        <v>9.9738328977710022</v>
      </c>
      <c r="I12" s="226">
        <v>8.913608553183451</v>
      </c>
      <c r="J12" s="226">
        <v>9.6150699582719028</v>
      </c>
      <c r="K12" s="226">
        <v>8.7436012944786281</v>
      </c>
      <c r="L12" s="226">
        <v>10.009863047947796</v>
      </c>
      <c r="M12" s="226">
        <v>9.160347536656186</v>
      </c>
      <c r="N12" s="226">
        <v>7.8617767277909598</v>
      </c>
      <c r="O12" s="226">
        <v>6.8397566668462151</v>
      </c>
      <c r="P12" s="226">
        <v>6.5419300175992632</v>
      </c>
      <c r="Q12" s="226">
        <v>5.8823662995482584</v>
      </c>
      <c r="R12" s="226">
        <v>5.7286845088596223</v>
      </c>
      <c r="S12" s="226">
        <v>6.2590412729554217</v>
      </c>
      <c r="T12" s="226">
        <v>5.9681623833415927</v>
      </c>
      <c r="U12" s="226">
        <v>5.6143947434567325</v>
      </c>
      <c r="V12" s="226">
        <v>5.2536257425132256</v>
      </c>
      <c r="W12" s="226">
        <v>6.2720447068074208</v>
      </c>
      <c r="X12" s="226">
        <v>4.3544468792992648</v>
      </c>
      <c r="Y12" s="226">
        <v>4.4090696098354343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18.847669999692457</v>
      </c>
      <c r="C14" s="226">
        <v>19.381683360709211</v>
      </c>
      <c r="D14" s="226">
        <v>19.834127612194436</v>
      </c>
      <c r="E14" s="226">
        <v>19.859260231513339</v>
      </c>
      <c r="F14" s="226">
        <v>19.957421960577769</v>
      </c>
      <c r="G14" s="226">
        <v>21.684934445627118</v>
      </c>
      <c r="H14" s="226">
        <v>24.25892345491631</v>
      </c>
      <c r="I14" s="226">
        <v>25.214040475544891</v>
      </c>
      <c r="J14" s="226">
        <v>27.179063665086325</v>
      </c>
      <c r="K14" s="226">
        <v>28.745365125096249</v>
      </c>
      <c r="L14" s="226">
        <v>30.822395139705641</v>
      </c>
      <c r="M14" s="226">
        <v>32.476431044695396</v>
      </c>
      <c r="N14" s="226">
        <v>34.396708350504511</v>
      </c>
      <c r="O14" s="226">
        <v>36.173150732239428</v>
      </c>
      <c r="P14" s="226">
        <v>37.454455741215511</v>
      </c>
      <c r="Q14" s="226">
        <v>39.684208612440173</v>
      </c>
      <c r="R14" s="226">
        <v>42.021372716403988</v>
      </c>
      <c r="S14" s="226">
        <v>43.328932847234128</v>
      </c>
      <c r="T14" s="226">
        <v>46.817957062592889</v>
      </c>
      <c r="U14" s="226">
        <v>50.623114392689928</v>
      </c>
      <c r="V14" s="226">
        <v>57.298081616195532</v>
      </c>
      <c r="W14" s="226">
        <v>63.161443342425841</v>
      </c>
      <c r="X14" s="226">
        <v>70.261012405221692</v>
      </c>
      <c r="Y14" s="226">
        <v>77.2858296874399</v>
      </c>
    </row>
    <row r="15" spans="1:25" ht="12" customHeight="1" x14ac:dyDescent="0.25">
      <c r="A15" s="38" t="s">
        <v>40</v>
      </c>
      <c r="B15" s="227">
        <v>13.409032933210899</v>
      </c>
      <c r="C15" s="227">
        <v>12.577695811269082</v>
      </c>
      <c r="D15" s="227">
        <v>13.785592561439557</v>
      </c>
      <c r="E15" s="227">
        <v>13.446284616220463</v>
      </c>
      <c r="F15" s="227">
        <v>14.505237099142455</v>
      </c>
      <c r="G15" s="227">
        <v>15.303015139626876</v>
      </c>
      <c r="H15" s="227">
        <v>14.836158185564768</v>
      </c>
      <c r="I15" s="227">
        <v>14.587194869341962</v>
      </c>
      <c r="J15" s="227">
        <v>13.550877737765362</v>
      </c>
      <c r="K15" s="227">
        <v>11.270519695435087</v>
      </c>
      <c r="L15" s="227">
        <v>10.848906556013096</v>
      </c>
      <c r="M15" s="227">
        <v>11.520309860679522</v>
      </c>
      <c r="N15" s="227">
        <v>11.467999234146099</v>
      </c>
      <c r="O15" s="227">
        <v>10.802882499872711</v>
      </c>
      <c r="P15" s="227">
        <v>10.147814908649474</v>
      </c>
      <c r="Q15" s="227">
        <v>10.461820508211307</v>
      </c>
      <c r="R15" s="227">
        <v>10.959073909144003</v>
      </c>
      <c r="S15" s="227">
        <v>11.158828562110735</v>
      </c>
      <c r="T15" s="227">
        <v>10.528202482962556</v>
      </c>
      <c r="U15" s="227">
        <v>9.8112779337025842</v>
      </c>
      <c r="V15" s="227">
        <v>9.9880625953175972</v>
      </c>
      <c r="W15" s="227">
        <v>10.033489142969241</v>
      </c>
      <c r="X15" s="227">
        <v>9.7307958733415916</v>
      </c>
      <c r="Y15" s="227">
        <v>8.3904401445034029</v>
      </c>
    </row>
    <row r="16" spans="1:25" ht="12" customHeight="1" x14ac:dyDescent="0.25">
      <c r="A16" s="39" t="s">
        <v>97</v>
      </c>
      <c r="B16" s="228">
        <f t="shared" ref="B16:Y16" si="2">SUM(B17:B26)</f>
        <v>432.29948808311389</v>
      </c>
      <c r="C16" s="228">
        <f t="shared" si="2"/>
        <v>453.36515324468303</v>
      </c>
      <c r="D16" s="228">
        <f t="shared" si="2"/>
        <v>422.15541201026224</v>
      </c>
      <c r="E16" s="228">
        <f t="shared" si="2"/>
        <v>415.96254492050673</v>
      </c>
      <c r="F16" s="228">
        <f t="shared" si="2"/>
        <v>409.18344799085537</v>
      </c>
      <c r="G16" s="228">
        <f t="shared" si="2"/>
        <v>405.25699213530368</v>
      </c>
      <c r="H16" s="228">
        <f t="shared" si="2"/>
        <v>410.91670784463543</v>
      </c>
      <c r="I16" s="228">
        <f t="shared" si="2"/>
        <v>383.38034307506251</v>
      </c>
      <c r="J16" s="228">
        <f t="shared" si="2"/>
        <v>406.05130472811891</v>
      </c>
      <c r="K16" s="228">
        <f t="shared" si="2"/>
        <v>369.73652896819021</v>
      </c>
      <c r="L16" s="228">
        <f t="shared" si="2"/>
        <v>395.71156120472767</v>
      </c>
      <c r="M16" s="228">
        <f t="shared" si="2"/>
        <v>380.89457798022625</v>
      </c>
      <c r="N16" s="228">
        <f t="shared" si="2"/>
        <v>349.1234130061232</v>
      </c>
      <c r="O16" s="228">
        <f t="shared" si="2"/>
        <v>324.53072491404924</v>
      </c>
      <c r="P16" s="228">
        <f t="shared" si="2"/>
        <v>309.25279339027952</v>
      </c>
      <c r="Q16" s="228">
        <f t="shared" si="2"/>
        <v>301.58628868957089</v>
      </c>
      <c r="R16" s="228">
        <f t="shared" si="2"/>
        <v>301.06991260719332</v>
      </c>
      <c r="S16" s="228">
        <f t="shared" si="2"/>
        <v>320.48832018837362</v>
      </c>
      <c r="T16" s="228">
        <f t="shared" si="2"/>
        <v>321.55158309607384</v>
      </c>
      <c r="U16" s="228">
        <f t="shared" si="2"/>
        <v>314.39968121628976</v>
      </c>
      <c r="V16" s="228">
        <f t="shared" si="2"/>
        <v>315.87824336676778</v>
      </c>
      <c r="W16" s="228">
        <f t="shared" si="2"/>
        <v>344.97699994363177</v>
      </c>
      <c r="X16" s="228">
        <f t="shared" si="2"/>
        <v>312.30657543273054</v>
      </c>
      <c r="Y16" s="228">
        <f t="shared" si="2"/>
        <v>302.56539920335484</v>
      </c>
    </row>
    <row r="17" spans="1:25" ht="12" customHeight="1" x14ac:dyDescent="0.25">
      <c r="A17" s="46" t="s">
        <v>28</v>
      </c>
      <c r="B17" s="229">
        <v>27.825163879035458</v>
      </c>
      <c r="C17" s="229">
        <v>26.945603970366946</v>
      </c>
      <c r="D17" s="229">
        <v>23.116886240821497</v>
      </c>
      <c r="E17" s="229">
        <v>21.774281843488399</v>
      </c>
      <c r="F17" s="229">
        <v>24.475258284374149</v>
      </c>
      <c r="G17" s="229">
        <v>20.75269711334585</v>
      </c>
      <c r="H17" s="229">
        <v>18.42214061321652</v>
      </c>
      <c r="I17" s="229">
        <v>16.55701452294295</v>
      </c>
      <c r="J17" s="229">
        <v>20.47200634245667</v>
      </c>
      <c r="K17" s="229">
        <v>12.25415103114025</v>
      </c>
      <c r="L17" s="229">
        <v>13.982271514321615</v>
      </c>
      <c r="M17" s="229">
        <v>17.988856021294335</v>
      </c>
      <c r="N17" s="229">
        <v>14.916351699134472</v>
      </c>
      <c r="O17" s="229">
        <v>14.671298180857232</v>
      </c>
      <c r="P17" s="229">
        <v>14.568801019247818</v>
      </c>
      <c r="Q17" s="229">
        <v>14.479225440547694</v>
      </c>
      <c r="R17" s="229">
        <v>13.467242476066266</v>
      </c>
      <c r="S17" s="229">
        <v>15.179882055777776</v>
      </c>
      <c r="T17" s="229">
        <v>11.725464131818379</v>
      </c>
      <c r="U17" s="229">
        <v>10.116070883222175</v>
      </c>
      <c r="V17" s="229">
        <v>9.9875852869525303</v>
      </c>
      <c r="W17" s="229">
        <v>11.757365817180943</v>
      </c>
      <c r="X17" s="229">
        <v>9.1067047261089726</v>
      </c>
      <c r="Y17" s="229">
        <v>7.4754110026628879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6.4539973787266725</v>
      </c>
      <c r="C19" s="229">
        <v>6.1729134224882749</v>
      </c>
      <c r="D19" s="229">
        <v>5.8466738224253731</v>
      </c>
      <c r="E19" s="229">
        <v>6.1771107538736274</v>
      </c>
      <c r="F19" s="229">
        <v>6.2441812333462705</v>
      </c>
      <c r="G19" s="229">
        <v>5.6962719334222962</v>
      </c>
      <c r="H19" s="229">
        <v>5.1203970148052624</v>
      </c>
      <c r="I19" s="229">
        <v>5.3431949113835335</v>
      </c>
      <c r="J19" s="229">
        <v>4.9581447216538264</v>
      </c>
      <c r="K19" s="229">
        <v>4.1331652893525854</v>
      </c>
      <c r="L19" s="229">
        <v>4.6367828209379613</v>
      </c>
      <c r="M19" s="229">
        <v>4.2082739111946896</v>
      </c>
      <c r="N19" s="229">
        <v>4.8557691529735312</v>
      </c>
      <c r="O19" s="229">
        <v>4.0735435951810164</v>
      </c>
      <c r="P19" s="229">
        <v>3.7251692553668962</v>
      </c>
      <c r="Q19" s="229">
        <v>4.4989684398032717</v>
      </c>
      <c r="R19" s="229">
        <v>5.3355305939688273</v>
      </c>
      <c r="S19" s="229">
        <v>5.6779931066363964</v>
      </c>
      <c r="T19" s="229">
        <v>5.8254922785317174</v>
      </c>
      <c r="U19" s="229">
        <v>6.0236043399817101</v>
      </c>
      <c r="V19" s="229">
        <v>6.0255731818964033</v>
      </c>
      <c r="W19" s="229">
        <v>6.9783016525276933</v>
      </c>
      <c r="X19" s="229">
        <v>10.356550092267749</v>
      </c>
      <c r="Y19" s="229">
        <v>11.416428394841498</v>
      </c>
    </row>
    <row r="20" spans="1:25" ht="12" customHeight="1" x14ac:dyDescent="0.25">
      <c r="A20" s="46" t="s">
        <v>82</v>
      </c>
      <c r="B20" s="229">
        <v>42.001151008623033</v>
      </c>
      <c r="C20" s="229">
        <v>48.636644191319192</v>
      </c>
      <c r="D20" s="229">
        <v>45.129340828865885</v>
      </c>
      <c r="E20" s="229">
        <v>44.492348280192004</v>
      </c>
      <c r="F20" s="229">
        <v>47.472341587660999</v>
      </c>
      <c r="G20" s="229">
        <v>44.881483470261493</v>
      </c>
      <c r="H20" s="229">
        <v>41.751692082600144</v>
      </c>
      <c r="I20" s="229">
        <v>39.273194994502433</v>
      </c>
      <c r="J20" s="229">
        <v>34.888133421192251</v>
      </c>
      <c r="K20" s="229">
        <v>28.805743248833714</v>
      </c>
      <c r="L20" s="229">
        <v>29.686627863410553</v>
      </c>
      <c r="M20" s="229">
        <v>22.077971838582684</v>
      </c>
      <c r="N20" s="229">
        <v>15.863321192940651</v>
      </c>
      <c r="O20" s="229">
        <v>14.072679724420562</v>
      </c>
      <c r="P20" s="229">
        <v>12.698125439341794</v>
      </c>
      <c r="Q20" s="229">
        <v>13.001524217558172</v>
      </c>
      <c r="R20" s="229">
        <v>11.955566004532379</v>
      </c>
      <c r="S20" s="229">
        <v>11.413610592314704</v>
      </c>
      <c r="T20" s="229">
        <v>13.184938713667758</v>
      </c>
      <c r="U20" s="229">
        <v>12.520554718019397</v>
      </c>
      <c r="V20" s="229">
        <v>12.876183914575394</v>
      </c>
      <c r="W20" s="229">
        <v>21.783895492333745</v>
      </c>
      <c r="X20" s="229">
        <v>27.819995970465015</v>
      </c>
      <c r="Y20" s="229">
        <v>22.596931589591119</v>
      </c>
    </row>
    <row r="21" spans="1:25" ht="12" customHeight="1" x14ac:dyDescent="0.25">
      <c r="A21" s="46" t="s">
        <v>32</v>
      </c>
      <c r="B21" s="229">
        <v>50.54560925390777</v>
      </c>
      <c r="C21" s="229">
        <v>46.811372585585367</v>
      </c>
      <c r="D21" s="229">
        <v>49.819445496106773</v>
      </c>
      <c r="E21" s="229">
        <v>45.943154938614953</v>
      </c>
      <c r="F21" s="229">
        <v>46.056110157480077</v>
      </c>
      <c r="G21" s="229">
        <v>39.423157276573967</v>
      </c>
      <c r="H21" s="229">
        <v>52.425105748230195</v>
      </c>
      <c r="I21" s="229">
        <v>36.114798847965496</v>
      </c>
      <c r="J21" s="229">
        <v>34.420054967922702</v>
      </c>
      <c r="K21" s="229">
        <v>26.648433786195863</v>
      </c>
      <c r="L21" s="229">
        <v>33.169947530645366</v>
      </c>
      <c r="M21" s="229">
        <v>25.343794819882334</v>
      </c>
      <c r="N21" s="229">
        <v>22.467976695503509</v>
      </c>
      <c r="O21" s="229">
        <v>13.537246115264917</v>
      </c>
      <c r="P21" s="229">
        <v>13.712690126481887</v>
      </c>
      <c r="Q21" s="229">
        <v>11.870146724218095</v>
      </c>
      <c r="R21" s="229">
        <v>13.028950764963847</v>
      </c>
      <c r="S21" s="229">
        <v>13.884030000317619</v>
      </c>
      <c r="T21" s="229">
        <v>6.6695682754690955</v>
      </c>
      <c r="U21" s="229">
        <v>9.4158300741945169</v>
      </c>
      <c r="V21" s="229">
        <v>11.387365734756282</v>
      </c>
      <c r="W21" s="229">
        <v>8.0987846514792796</v>
      </c>
      <c r="X21" s="229">
        <v>6.2768193903988587</v>
      </c>
      <c r="Y21" s="229">
        <v>3.6425931449911517</v>
      </c>
    </row>
    <row r="22" spans="1:25" ht="12" customHeight="1" x14ac:dyDescent="0.25">
      <c r="A22" s="46" t="s">
        <v>33</v>
      </c>
      <c r="B22" s="229">
        <v>3.6384672066380852</v>
      </c>
      <c r="C22" s="229">
        <v>4.1088914284900326</v>
      </c>
      <c r="D22" s="229">
        <v>3.4779036139113213</v>
      </c>
      <c r="E22" s="229">
        <v>3.6136808407472847</v>
      </c>
      <c r="F22" s="229">
        <v>3.843820540104292</v>
      </c>
      <c r="G22" s="229">
        <v>3.6996093874287181</v>
      </c>
      <c r="H22" s="229">
        <v>4.0290166934916742</v>
      </c>
      <c r="I22" s="229">
        <v>4.1919940871502384</v>
      </c>
      <c r="J22" s="229">
        <v>3.3354957996864565</v>
      </c>
      <c r="K22" s="229">
        <v>3.0065108403076146</v>
      </c>
      <c r="L22" s="229">
        <v>2.7128066726271234</v>
      </c>
      <c r="M22" s="229">
        <v>3.3291442719624489</v>
      </c>
      <c r="N22" s="229">
        <v>2.7897711472199802</v>
      </c>
      <c r="O22" s="229">
        <v>2.5311244032789713</v>
      </c>
      <c r="P22" s="229">
        <v>2.8151507144941217</v>
      </c>
      <c r="Q22" s="229">
        <v>3.1285832269519664</v>
      </c>
      <c r="R22" s="229">
        <v>3.298684476445306</v>
      </c>
      <c r="S22" s="229">
        <v>3.8224892347199506</v>
      </c>
      <c r="T22" s="229">
        <v>3.8929029558196944</v>
      </c>
      <c r="U22" s="229">
        <v>4.2437065031865835</v>
      </c>
      <c r="V22" s="229">
        <v>4.2959212974461458</v>
      </c>
      <c r="W22" s="229">
        <v>3.5256524384610022</v>
      </c>
      <c r="X22" s="229">
        <v>3.7808361066123251</v>
      </c>
      <c r="Y22" s="229">
        <v>2.1189170232462575</v>
      </c>
    </row>
    <row r="23" spans="1:25" ht="12" customHeight="1" x14ac:dyDescent="0.25">
      <c r="A23" s="46" t="s">
        <v>73</v>
      </c>
      <c r="B23" s="229">
        <v>171.03106859618566</v>
      </c>
      <c r="C23" s="229">
        <v>186.46365594644678</v>
      </c>
      <c r="D23" s="229">
        <v>170.34006851442481</v>
      </c>
      <c r="E23" s="229">
        <v>164.49185818530435</v>
      </c>
      <c r="F23" s="229">
        <v>156.50637717799998</v>
      </c>
      <c r="G23" s="229">
        <v>162.78659630776824</v>
      </c>
      <c r="H23" s="229">
        <v>158.6094933802666</v>
      </c>
      <c r="I23" s="229">
        <v>155.78877558421843</v>
      </c>
      <c r="J23" s="229">
        <v>171.84276303582547</v>
      </c>
      <c r="K23" s="229">
        <v>165.38483651969125</v>
      </c>
      <c r="L23" s="229">
        <v>179.6523181054396</v>
      </c>
      <c r="M23" s="229">
        <v>177.91702032009727</v>
      </c>
      <c r="N23" s="229">
        <v>169.06467251814095</v>
      </c>
      <c r="O23" s="229">
        <v>173.54684335974596</v>
      </c>
      <c r="P23" s="229">
        <v>181.46141165053365</v>
      </c>
      <c r="Q23" s="229">
        <v>179.20923464165475</v>
      </c>
      <c r="R23" s="229">
        <v>169.9673776950504</v>
      </c>
      <c r="S23" s="229">
        <v>174.49832946274191</v>
      </c>
      <c r="T23" s="229">
        <v>182.21190983093805</v>
      </c>
      <c r="U23" s="229">
        <v>176.84643289229507</v>
      </c>
      <c r="V23" s="229">
        <v>168.28409984099099</v>
      </c>
      <c r="W23" s="229">
        <v>188.54573890071165</v>
      </c>
      <c r="X23" s="229">
        <v>147.2905482147381</v>
      </c>
      <c r="Y23" s="229">
        <v>151.24163292751439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42.832316478412281</v>
      </c>
      <c r="C25" s="229">
        <v>44.799303323316934</v>
      </c>
      <c r="D25" s="229">
        <v>32.921513239515221</v>
      </c>
      <c r="E25" s="229">
        <v>34.810012732421775</v>
      </c>
      <c r="F25" s="229">
        <v>34.704242873633532</v>
      </c>
      <c r="G25" s="229">
        <v>37.792554730301894</v>
      </c>
      <c r="H25" s="229">
        <v>43.887119356308837</v>
      </c>
      <c r="I25" s="229">
        <v>50.90031873275381</v>
      </c>
      <c r="J25" s="229">
        <v>65.015370802804014</v>
      </c>
      <c r="K25" s="229">
        <v>62.475135680247568</v>
      </c>
      <c r="L25" s="229">
        <v>65.422642926764468</v>
      </c>
      <c r="M25" s="229">
        <v>66.079467949407558</v>
      </c>
      <c r="N25" s="229">
        <v>47.517359975432882</v>
      </c>
      <c r="O25" s="229">
        <v>41.251750334797215</v>
      </c>
      <c r="P25" s="229">
        <v>39.062412502988849</v>
      </c>
      <c r="Q25" s="229">
        <v>41.041567506215614</v>
      </c>
      <c r="R25" s="229">
        <v>34.591681684120175</v>
      </c>
      <c r="S25" s="229">
        <v>46.369606607576131</v>
      </c>
      <c r="T25" s="229">
        <v>45.329667107377126</v>
      </c>
      <c r="U25" s="229">
        <v>45.818946590081389</v>
      </c>
      <c r="V25" s="229">
        <v>47.569366960683965</v>
      </c>
      <c r="W25" s="229">
        <v>45.679834447725227</v>
      </c>
      <c r="X25" s="229">
        <v>45.800454661226915</v>
      </c>
      <c r="Y25" s="229">
        <v>42.805500651203722</v>
      </c>
    </row>
    <row r="26" spans="1:25" ht="12" customHeight="1" x14ac:dyDescent="0.25">
      <c r="A26" s="46" t="s">
        <v>39</v>
      </c>
      <c r="B26" s="229">
        <v>87.971714281584923</v>
      </c>
      <c r="C26" s="229">
        <v>89.426768376669401</v>
      </c>
      <c r="D26" s="229">
        <v>91.503580254191377</v>
      </c>
      <c r="E26" s="229">
        <v>94.660097345864273</v>
      </c>
      <c r="F26" s="229">
        <v>89.881116136256097</v>
      </c>
      <c r="G26" s="229">
        <v>90.224621916201201</v>
      </c>
      <c r="H26" s="229">
        <v>86.671742955716169</v>
      </c>
      <c r="I26" s="229">
        <v>75.211051394145599</v>
      </c>
      <c r="J26" s="229">
        <v>71.11933563657756</v>
      </c>
      <c r="K26" s="229">
        <v>67.028552572421418</v>
      </c>
      <c r="L26" s="229">
        <v>66.448163770580976</v>
      </c>
      <c r="M26" s="229">
        <v>63.950048847804915</v>
      </c>
      <c r="N26" s="229">
        <v>71.648190624777243</v>
      </c>
      <c r="O26" s="229">
        <v>60.846239200503341</v>
      </c>
      <c r="P26" s="229">
        <v>41.209032681824482</v>
      </c>
      <c r="Q26" s="229">
        <v>34.357038492621342</v>
      </c>
      <c r="R26" s="229">
        <v>49.424878912046125</v>
      </c>
      <c r="S26" s="229">
        <v>49.642379128289114</v>
      </c>
      <c r="T26" s="229">
        <v>52.711639802451998</v>
      </c>
      <c r="U26" s="229">
        <v>49.414535215308916</v>
      </c>
      <c r="V26" s="229">
        <v>55.452147149466029</v>
      </c>
      <c r="W26" s="229">
        <v>58.607426543212206</v>
      </c>
      <c r="X26" s="229">
        <v>61.874666270912591</v>
      </c>
      <c r="Y26" s="229">
        <v>61.267984469303826</v>
      </c>
    </row>
    <row r="27" spans="1:25" ht="12" customHeight="1" x14ac:dyDescent="0.25">
      <c r="A27" s="39" t="s">
        <v>98</v>
      </c>
      <c r="B27" s="228">
        <f t="shared" ref="B27:Y27" si="3">SUM(B28:B37)</f>
        <v>751.57569441840974</v>
      </c>
      <c r="C27" s="228">
        <f t="shared" si="3"/>
        <v>767.2570942632367</v>
      </c>
      <c r="D27" s="228">
        <f t="shared" si="3"/>
        <v>725.22280001300442</v>
      </c>
      <c r="E27" s="228">
        <f t="shared" si="3"/>
        <v>737.64521358175216</v>
      </c>
      <c r="F27" s="228">
        <f t="shared" si="3"/>
        <v>762.09247842036098</v>
      </c>
      <c r="G27" s="228">
        <f t="shared" si="3"/>
        <v>762.47619771166842</v>
      </c>
      <c r="H27" s="228">
        <f t="shared" si="3"/>
        <v>778.4703343860474</v>
      </c>
      <c r="I27" s="228">
        <f t="shared" si="3"/>
        <v>774.56247077382113</v>
      </c>
      <c r="J27" s="228">
        <f t="shared" si="3"/>
        <v>696.20915822675181</v>
      </c>
      <c r="K27" s="228">
        <f t="shared" si="3"/>
        <v>583.39438617957558</v>
      </c>
      <c r="L27" s="228">
        <f t="shared" si="3"/>
        <v>595.49809596993771</v>
      </c>
      <c r="M27" s="228">
        <f t="shared" si="3"/>
        <v>611.81661742220081</v>
      </c>
      <c r="N27" s="228">
        <f t="shared" si="3"/>
        <v>596.39129339006126</v>
      </c>
      <c r="O27" s="228">
        <f t="shared" si="3"/>
        <v>571.04592180590055</v>
      </c>
      <c r="P27" s="228">
        <f t="shared" si="3"/>
        <v>562.50447328418966</v>
      </c>
      <c r="Q27" s="228">
        <f t="shared" si="3"/>
        <v>565.71087622728544</v>
      </c>
      <c r="R27" s="228">
        <f t="shared" si="3"/>
        <v>592.34198328530499</v>
      </c>
      <c r="S27" s="228">
        <f t="shared" si="3"/>
        <v>634.11602393064607</v>
      </c>
      <c r="T27" s="228">
        <f t="shared" si="3"/>
        <v>660.25313316163908</v>
      </c>
      <c r="U27" s="228">
        <f t="shared" si="3"/>
        <v>643.22575502740233</v>
      </c>
      <c r="V27" s="228">
        <f t="shared" si="3"/>
        <v>668.12351126026601</v>
      </c>
      <c r="W27" s="228">
        <f t="shared" si="3"/>
        <v>710.48060146040029</v>
      </c>
      <c r="X27" s="228">
        <f t="shared" si="3"/>
        <v>693.0191007971481</v>
      </c>
      <c r="Y27" s="228">
        <f t="shared" si="3"/>
        <v>635.76696441110482</v>
      </c>
    </row>
    <row r="28" spans="1:25" ht="12" customHeight="1" x14ac:dyDescent="0.25">
      <c r="A28" s="18" t="s">
        <v>28</v>
      </c>
      <c r="B28" s="230">
        <v>86.014804655929794</v>
      </c>
      <c r="C28" s="230">
        <v>71.168722175989473</v>
      </c>
      <c r="D28" s="230">
        <v>61.686532510709647</v>
      </c>
      <c r="E28" s="230">
        <v>67.705109034815592</v>
      </c>
      <c r="F28" s="230">
        <v>76.422898833730628</v>
      </c>
      <c r="G28" s="230">
        <v>74.997351020126089</v>
      </c>
      <c r="H28" s="230">
        <v>81.002846455210545</v>
      </c>
      <c r="I28" s="230">
        <v>79.94855581201405</v>
      </c>
      <c r="J28" s="230">
        <v>53.489652436168051</v>
      </c>
      <c r="K28" s="230">
        <v>27.153391919323017</v>
      </c>
      <c r="L28" s="230">
        <v>30.17666302921398</v>
      </c>
      <c r="M28" s="230">
        <v>31.387560175844133</v>
      </c>
      <c r="N28" s="230">
        <v>22.588210807092803</v>
      </c>
      <c r="O28" s="230">
        <v>25.595938439939509</v>
      </c>
      <c r="P28" s="230">
        <v>28.821817844067628</v>
      </c>
      <c r="Q28" s="230">
        <v>29.047382309186272</v>
      </c>
      <c r="R28" s="230">
        <v>32.297746062422405</v>
      </c>
      <c r="S28" s="230">
        <v>37.589523262710692</v>
      </c>
      <c r="T28" s="230">
        <v>44.615870220916015</v>
      </c>
      <c r="U28" s="230">
        <v>36.274340985798901</v>
      </c>
      <c r="V28" s="230">
        <v>43.627398890262569</v>
      </c>
      <c r="W28" s="230">
        <v>51.813155820892966</v>
      </c>
      <c r="X28" s="230">
        <v>39.749585705311546</v>
      </c>
      <c r="Y28" s="230">
        <v>33.435860460323617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13.345496065029987</v>
      </c>
      <c r="C30" s="230">
        <v>10.833489469814797</v>
      </c>
      <c r="D30" s="230">
        <v>10.613536673055734</v>
      </c>
      <c r="E30" s="230">
        <v>10.828520661465419</v>
      </c>
      <c r="F30" s="230">
        <v>10.809684493615389</v>
      </c>
      <c r="G30" s="230">
        <v>11.447542444617644</v>
      </c>
      <c r="H30" s="230">
        <v>11.77105210420412</v>
      </c>
      <c r="I30" s="230">
        <v>8.3472990466571826</v>
      </c>
      <c r="J30" s="230">
        <v>8.1186069767245268</v>
      </c>
      <c r="K30" s="230">
        <v>6.6729572251696592</v>
      </c>
      <c r="L30" s="230">
        <v>7.2760218189809285</v>
      </c>
      <c r="M30" s="230">
        <v>6.9544130003881213</v>
      </c>
      <c r="N30" s="230">
        <v>7.9783651276593703</v>
      </c>
      <c r="O30" s="230">
        <v>6.6839962872397942</v>
      </c>
      <c r="P30" s="230">
        <v>5.6204595749378523</v>
      </c>
      <c r="Q30" s="230">
        <v>5.7424427320853288</v>
      </c>
      <c r="R30" s="230">
        <v>5.5729740396065663</v>
      </c>
      <c r="S30" s="230">
        <v>6.1209091281620207</v>
      </c>
      <c r="T30" s="230">
        <v>6.1651541395682621</v>
      </c>
      <c r="U30" s="230">
        <v>6.245869491755994</v>
      </c>
      <c r="V30" s="230">
        <v>6.5329512023294987</v>
      </c>
      <c r="W30" s="230">
        <v>7.468697212568423</v>
      </c>
      <c r="X30" s="230">
        <v>10.97648527620418</v>
      </c>
      <c r="Y30" s="230">
        <v>12.053124918482153</v>
      </c>
    </row>
    <row r="31" spans="1:25" ht="12" customHeight="1" x14ac:dyDescent="0.25">
      <c r="A31" s="18" t="s">
        <v>82</v>
      </c>
      <c r="B31" s="230">
        <v>82.59600929184829</v>
      </c>
      <c r="C31" s="230">
        <v>93.714743661901309</v>
      </c>
      <c r="D31" s="230">
        <v>87.727994603579404</v>
      </c>
      <c r="E31" s="230">
        <v>93.182920983282173</v>
      </c>
      <c r="F31" s="230">
        <v>96.092818496695756</v>
      </c>
      <c r="G31" s="230">
        <v>95.602230906006781</v>
      </c>
      <c r="H31" s="230">
        <v>89.925057877741835</v>
      </c>
      <c r="I31" s="230">
        <v>84.750686015967531</v>
      </c>
      <c r="J31" s="230">
        <v>82.103621719703327</v>
      </c>
      <c r="K31" s="230">
        <v>68.867504950926033</v>
      </c>
      <c r="L31" s="230">
        <v>69.819333649131778</v>
      </c>
      <c r="M31" s="230">
        <v>65.040123608397153</v>
      </c>
      <c r="N31" s="230">
        <v>60.308632103812116</v>
      </c>
      <c r="O31" s="230">
        <v>53.212571548018815</v>
      </c>
      <c r="P31" s="230">
        <v>42.402645697095565</v>
      </c>
      <c r="Q31" s="230">
        <v>43.165232900070663</v>
      </c>
      <c r="R31" s="230">
        <v>45.860797527131886</v>
      </c>
      <c r="S31" s="230">
        <v>46.726100075170699</v>
      </c>
      <c r="T31" s="230">
        <v>50.897390398489478</v>
      </c>
      <c r="U31" s="230">
        <v>48.333605632261708</v>
      </c>
      <c r="V31" s="230">
        <v>52.123989269417201</v>
      </c>
      <c r="W31" s="230">
        <v>74.935029305884257</v>
      </c>
      <c r="X31" s="230">
        <v>88.717931386285841</v>
      </c>
      <c r="Y31" s="230">
        <v>79.638988709009553</v>
      </c>
    </row>
    <row r="32" spans="1:25" ht="12" customHeight="1" x14ac:dyDescent="0.25">
      <c r="A32" s="18" t="s">
        <v>32</v>
      </c>
      <c r="B32" s="230">
        <v>27.383126437389553</v>
      </c>
      <c r="C32" s="230">
        <v>23.126766876068316</v>
      </c>
      <c r="D32" s="230">
        <v>24.880234775031234</v>
      </c>
      <c r="E32" s="230">
        <v>19.371903578243828</v>
      </c>
      <c r="F32" s="230">
        <v>20.148809556440572</v>
      </c>
      <c r="G32" s="230">
        <v>18.111157837419178</v>
      </c>
      <c r="H32" s="230">
        <v>28.502200292673358</v>
      </c>
      <c r="I32" s="230">
        <v>24.297819523882392</v>
      </c>
      <c r="J32" s="230">
        <v>15.022531024332455</v>
      </c>
      <c r="K32" s="230">
        <v>10.693241418648611</v>
      </c>
      <c r="L32" s="230">
        <v>14.323385442960442</v>
      </c>
      <c r="M32" s="230">
        <v>10.535267737773655</v>
      </c>
      <c r="N32" s="230">
        <v>9.3424101864881735</v>
      </c>
      <c r="O32" s="230">
        <v>5.6904142251000849</v>
      </c>
      <c r="P32" s="230">
        <v>5.5466810793455856</v>
      </c>
      <c r="Q32" s="230">
        <v>4.7421531187993518</v>
      </c>
      <c r="R32" s="230">
        <v>4.8894938116367843</v>
      </c>
      <c r="S32" s="230">
        <v>5.1093289727354065</v>
      </c>
      <c r="T32" s="230">
        <v>2.5902906046808272</v>
      </c>
      <c r="U32" s="230">
        <v>3.3996298050220903</v>
      </c>
      <c r="V32" s="230">
        <v>3.8341984702989702</v>
      </c>
      <c r="W32" s="230">
        <v>2.6846434461379718</v>
      </c>
      <c r="X32" s="230">
        <v>2.0592450131408104</v>
      </c>
      <c r="Y32" s="230">
        <v>1.2128976350110614</v>
      </c>
    </row>
    <row r="33" spans="1:25" ht="12" customHeight="1" x14ac:dyDescent="0.25">
      <c r="A33" s="18" t="s">
        <v>33</v>
      </c>
      <c r="B33" s="230">
        <v>76.974635579810808</v>
      </c>
      <c r="C33" s="230">
        <v>89.131530448947245</v>
      </c>
      <c r="D33" s="230">
        <v>88.310706063184142</v>
      </c>
      <c r="E33" s="230">
        <v>90.135466925188297</v>
      </c>
      <c r="F33" s="230">
        <v>95.247338723887822</v>
      </c>
      <c r="G33" s="230">
        <v>91.332996581652282</v>
      </c>
      <c r="H33" s="230">
        <v>98.707965431717469</v>
      </c>
      <c r="I33" s="230">
        <v>106.1216737312636</v>
      </c>
      <c r="J33" s="230">
        <v>80.219007207767959</v>
      </c>
      <c r="K33" s="230">
        <v>67.99793817087199</v>
      </c>
      <c r="L33" s="230">
        <v>59.863292212254976</v>
      </c>
      <c r="M33" s="230">
        <v>76.005709379591167</v>
      </c>
      <c r="N33" s="230">
        <v>78.650695139227835</v>
      </c>
      <c r="O33" s="230">
        <v>70.951768332504187</v>
      </c>
      <c r="P33" s="230">
        <v>76.759971926244347</v>
      </c>
      <c r="Q33" s="230">
        <v>76.838913392794083</v>
      </c>
      <c r="R33" s="230">
        <v>88.503238193098468</v>
      </c>
      <c r="S33" s="230">
        <v>95.204539916116872</v>
      </c>
      <c r="T33" s="230">
        <v>84.878322610097882</v>
      </c>
      <c r="U33" s="230">
        <v>95.934847057051542</v>
      </c>
      <c r="V33" s="230">
        <v>98.68665990079711</v>
      </c>
      <c r="W33" s="230">
        <v>86.335236138359974</v>
      </c>
      <c r="X33" s="230">
        <v>92.961057530709638</v>
      </c>
      <c r="Y33" s="230">
        <v>49.042273338659456</v>
      </c>
    </row>
    <row r="34" spans="1:25" ht="12" customHeight="1" x14ac:dyDescent="0.25">
      <c r="A34" s="18" t="s">
        <v>73</v>
      </c>
      <c r="B34" s="230">
        <v>167.77039298681404</v>
      </c>
      <c r="C34" s="230">
        <v>176.58117012347086</v>
      </c>
      <c r="D34" s="230">
        <v>155.78745705727763</v>
      </c>
      <c r="E34" s="230">
        <v>161.67188577591864</v>
      </c>
      <c r="F34" s="230">
        <v>154.17944749304726</v>
      </c>
      <c r="G34" s="230">
        <v>150.53729232119909</v>
      </c>
      <c r="H34" s="230">
        <v>155.66417368848784</v>
      </c>
      <c r="I34" s="230">
        <v>161.6203030049449</v>
      </c>
      <c r="J34" s="230">
        <v>153.83313420101277</v>
      </c>
      <c r="K34" s="230">
        <v>136.22535632521166</v>
      </c>
      <c r="L34" s="230">
        <v>145.77434001341223</v>
      </c>
      <c r="M34" s="230">
        <v>148.14934368967758</v>
      </c>
      <c r="N34" s="230">
        <v>145.28508506121577</v>
      </c>
      <c r="O34" s="230">
        <v>140.4858485909044</v>
      </c>
      <c r="P34" s="230">
        <v>137.8823178246366</v>
      </c>
      <c r="Q34" s="230">
        <v>132.09905246289549</v>
      </c>
      <c r="R34" s="230">
        <v>137.73548771820046</v>
      </c>
      <c r="S34" s="230">
        <v>150.20518546433502</v>
      </c>
      <c r="T34" s="230">
        <v>159.3070900979952</v>
      </c>
      <c r="U34" s="230">
        <v>152.02357967037534</v>
      </c>
      <c r="V34" s="230">
        <v>154.46241162412119</v>
      </c>
      <c r="W34" s="230">
        <v>168.03707585365876</v>
      </c>
      <c r="X34" s="230">
        <v>145.96405971880159</v>
      </c>
      <c r="Y34" s="230">
        <v>153.21430322312676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0.13479896171843975</v>
      </c>
      <c r="C36" s="230">
        <v>6.1228501063808149</v>
      </c>
      <c r="D36" s="230">
        <v>5.1288870288605093</v>
      </c>
      <c r="E36" s="230">
        <v>9.4439928932552579</v>
      </c>
      <c r="F36" s="230">
        <v>12.262706480810927</v>
      </c>
      <c r="G36" s="230">
        <v>12.456224989319754</v>
      </c>
      <c r="H36" s="230">
        <v>7.7503700182622604</v>
      </c>
      <c r="I36" s="230">
        <v>10.086983176185331</v>
      </c>
      <c r="J36" s="230">
        <v>18.179005468704101</v>
      </c>
      <c r="K36" s="230">
        <v>17.146282930741265</v>
      </c>
      <c r="L36" s="230">
        <v>16.177419401318527</v>
      </c>
      <c r="M36" s="230">
        <v>17.379131541522291</v>
      </c>
      <c r="N36" s="230">
        <v>18.553067713939193</v>
      </c>
      <c r="O36" s="230">
        <v>18.531863545729152</v>
      </c>
      <c r="P36" s="230">
        <v>18.71455389757508</v>
      </c>
      <c r="Q36" s="230">
        <v>21.335369574613651</v>
      </c>
      <c r="R36" s="230">
        <v>24.364850822821747</v>
      </c>
      <c r="S36" s="230">
        <v>34.885460360957296</v>
      </c>
      <c r="T36" s="230">
        <v>46.543271472290812</v>
      </c>
      <c r="U36" s="230">
        <v>45.912151468860699</v>
      </c>
      <c r="V36" s="230">
        <v>45.192392938577548</v>
      </c>
      <c r="W36" s="230">
        <v>40.533124442922173</v>
      </c>
      <c r="X36" s="230">
        <v>36.804476568153831</v>
      </c>
      <c r="Y36" s="230">
        <v>36.681349331664407</v>
      </c>
    </row>
    <row r="37" spans="1:25" ht="12" customHeight="1" x14ac:dyDescent="0.25">
      <c r="A37" s="47" t="s">
        <v>40</v>
      </c>
      <c r="B37" s="231">
        <v>297.35643043986875</v>
      </c>
      <c r="C37" s="231">
        <v>296.57782140066382</v>
      </c>
      <c r="D37" s="231">
        <v>291.08745130130615</v>
      </c>
      <c r="E37" s="231">
        <v>285.30541372958299</v>
      </c>
      <c r="F37" s="231">
        <v>296.92877434213261</v>
      </c>
      <c r="G37" s="231">
        <v>307.99140161132755</v>
      </c>
      <c r="H37" s="231">
        <v>305.1466685177499</v>
      </c>
      <c r="I37" s="231">
        <v>299.38915046290606</v>
      </c>
      <c r="J37" s="231">
        <v>285.24359919233859</v>
      </c>
      <c r="K37" s="231">
        <v>248.63771323868332</v>
      </c>
      <c r="L37" s="231">
        <v>252.08764040266485</v>
      </c>
      <c r="M37" s="231">
        <v>256.36506828900679</v>
      </c>
      <c r="N37" s="231">
        <v>253.68482725062597</v>
      </c>
      <c r="O37" s="231">
        <v>249.8935208364646</v>
      </c>
      <c r="P37" s="231">
        <v>246.75602544028703</v>
      </c>
      <c r="Q37" s="231">
        <v>252.74032973684066</v>
      </c>
      <c r="R37" s="231">
        <v>253.11739511038675</v>
      </c>
      <c r="S37" s="231">
        <v>258.27497675045811</v>
      </c>
      <c r="T37" s="231">
        <v>265.25574361760061</v>
      </c>
      <c r="U37" s="231">
        <v>255.10173091627604</v>
      </c>
      <c r="V37" s="231">
        <v>263.66350896446187</v>
      </c>
      <c r="W37" s="231">
        <v>278.67363923997578</v>
      </c>
      <c r="X37" s="231">
        <v>275.7862595985406</v>
      </c>
      <c r="Y37" s="231">
        <v>270.48816679482781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0.99999999999999989</v>
      </c>
      <c r="P41" s="232">
        <f t="shared" si="4"/>
        <v>0.99999999999999989</v>
      </c>
      <c r="Q41" s="232">
        <f t="shared" si="4"/>
        <v>1.0000000000000002</v>
      </c>
      <c r="R41" s="232">
        <f t="shared" si="4"/>
        <v>1</v>
      </c>
      <c r="S41" s="232">
        <f t="shared" si="4"/>
        <v>0.99999999999999978</v>
      </c>
      <c r="T41" s="232">
        <f t="shared" si="4"/>
        <v>0.99999999999999989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1.1742894780556663E-2</v>
      </c>
      <c r="C42" s="233">
        <f t="shared" si="5"/>
        <v>1.1447866389769464E-2</v>
      </c>
      <c r="D42" s="233">
        <f t="shared" si="5"/>
        <v>1.2055490453544362E-2</v>
      </c>
      <c r="E42" s="233">
        <f t="shared" si="5"/>
        <v>1.2006259424093134E-2</v>
      </c>
      <c r="F42" s="233">
        <f t="shared" si="5"/>
        <v>1.2182720161405999E-2</v>
      </c>
      <c r="G42" s="233">
        <f t="shared" si="5"/>
        <v>1.2300798631532221E-2</v>
      </c>
      <c r="H42" s="233">
        <f t="shared" si="5"/>
        <v>1.2151867197006908E-2</v>
      </c>
      <c r="I42" s="233">
        <f t="shared" si="5"/>
        <v>1.2375293292252931E-2</v>
      </c>
      <c r="J42" s="233">
        <f t="shared" si="5"/>
        <v>1.2602528386117187E-2</v>
      </c>
      <c r="K42" s="233">
        <f t="shared" si="5"/>
        <v>1.2867460186185621E-2</v>
      </c>
      <c r="L42" s="233">
        <f t="shared" si="5"/>
        <v>1.2642652005361143E-2</v>
      </c>
      <c r="M42" s="233">
        <f t="shared" si="5"/>
        <v>1.2599365503329817E-2</v>
      </c>
      <c r="N42" s="233">
        <f t="shared" si="5"/>
        <v>1.2824989263881764E-2</v>
      </c>
      <c r="O42" s="233">
        <f t="shared" si="5"/>
        <v>1.2893258814078396E-2</v>
      </c>
      <c r="P42" s="233">
        <f t="shared" si="5"/>
        <v>1.2915137331943504E-2</v>
      </c>
      <c r="Q42" s="233">
        <f t="shared" si="5"/>
        <v>1.310036410198696E-2</v>
      </c>
      <c r="R42" s="233">
        <f t="shared" si="5"/>
        <v>1.2767300284779036E-2</v>
      </c>
      <c r="S42" s="233">
        <f t="shared" si="5"/>
        <v>1.2468726269795102E-2</v>
      </c>
      <c r="T42" s="233">
        <f t="shared" si="5"/>
        <v>1.2333555225735472E-2</v>
      </c>
      <c r="U42" s="233">
        <f t="shared" si="5"/>
        <v>1.2216839253470007E-2</v>
      </c>
      <c r="V42" s="233">
        <f t="shared" si="5"/>
        <v>1.2178884613407721E-2</v>
      </c>
      <c r="W42" s="233">
        <f t="shared" si="5"/>
        <v>1.2185977521156143E-2</v>
      </c>
      <c r="X42" s="233">
        <f t="shared" si="5"/>
        <v>1.2310601737379035E-2</v>
      </c>
      <c r="Y42" s="233">
        <f t="shared" si="5"/>
        <v>1.2340930390870569E-2</v>
      </c>
    </row>
    <row r="43" spans="1:25" ht="12" customHeight="1" x14ac:dyDescent="0.25">
      <c r="A43" s="173" t="s">
        <v>92</v>
      </c>
      <c r="B43" s="233">
        <f t="shared" ref="B43:Y43" si="6">IF(B7=0,0,B7/B$5)</f>
        <v>4.6742120027705846E-3</v>
      </c>
      <c r="C43" s="233">
        <f t="shared" si="6"/>
        <v>4.6074820863735311E-3</v>
      </c>
      <c r="D43" s="233">
        <f t="shared" si="6"/>
        <v>4.8859281075248973E-3</v>
      </c>
      <c r="E43" s="233">
        <f t="shared" si="6"/>
        <v>4.7183770822191873E-3</v>
      </c>
      <c r="F43" s="233">
        <f t="shared" si="6"/>
        <v>4.6986507387816465E-3</v>
      </c>
      <c r="G43" s="233">
        <f t="shared" si="6"/>
        <v>4.8814031054799376E-3</v>
      </c>
      <c r="H43" s="233">
        <f t="shared" si="6"/>
        <v>4.7295527849499875E-3</v>
      </c>
      <c r="I43" s="233">
        <f t="shared" si="6"/>
        <v>4.7107256416974667E-3</v>
      </c>
      <c r="J43" s="233">
        <f t="shared" si="6"/>
        <v>4.9459632115792188E-3</v>
      </c>
      <c r="K43" s="233">
        <f t="shared" si="6"/>
        <v>5.1808791611373606E-3</v>
      </c>
      <c r="L43" s="233">
        <f t="shared" si="6"/>
        <v>5.0808821671310235E-3</v>
      </c>
      <c r="M43" s="233">
        <f t="shared" si="6"/>
        <v>5.1698377909043074E-3</v>
      </c>
      <c r="N43" s="233">
        <f t="shared" si="6"/>
        <v>5.5390031416340298E-3</v>
      </c>
      <c r="O43" s="233">
        <f t="shared" si="6"/>
        <v>5.5467311886237582E-3</v>
      </c>
      <c r="P43" s="233">
        <f t="shared" si="6"/>
        <v>5.5431473425765852E-3</v>
      </c>
      <c r="Q43" s="233">
        <f t="shared" si="6"/>
        <v>5.6561167790845123E-3</v>
      </c>
      <c r="R43" s="233">
        <f t="shared" si="6"/>
        <v>5.7692957572586974E-3</v>
      </c>
      <c r="S43" s="233">
        <f t="shared" si="6"/>
        <v>5.6170437302948762E-3</v>
      </c>
      <c r="T43" s="233">
        <f t="shared" si="6"/>
        <v>5.3262565518439643E-3</v>
      </c>
      <c r="U43" s="233">
        <f t="shared" si="6"/>
        <v>5.306405464449911E-3</v>
      </c>
      <c r="V43" s="233">
        <f t="shared" si="6"/>
        <v>5.2982514289630928E-3</v>
      </c>
      <c r="W43" s="233">
        <f t="shared" si="6"/>
        <v>5.3348250010431782E-3</v>
      </c>
      <c r="X43" s="233">
        <f t="shared" si="6"/>
        <v>5.2964269563500459E-3</v>
      </c>
      <c r="Y43" s="233">
        <f t="shared" si="6"/>
        <v>5.1158960959167884E-3</v>
      </c>
    </row>
    <row r="44" spans="1:25" ht="12" customHeight="1" x14ac:dyDescent="0.25">
      <c r="A44" s="173" t="s">
        <v>93</v>
      </c>
      <c r="B44" s="233">
        <f t="shared" ref="B44:Y44" si="7">IF(B8=0,0,B8/B$5)</f>
        <v>4.1358239483327404E-2</v>
      </c>
      <c r="C44" s="233">
        <f t="shared" si="7"/>
        <v>4.0747152303299929E-2</v>
      </c>
      <c r="D44" s="233">
        <f t="shared" si="7"/>
        <v>4.2411139944422242E-2</v>
      </c>
      <c r="E44" s="233">
        <f t="shared" si="7"/>
        <v>4.0948285706988552E-2</v>
      </c>
      <c r="F44" s="233">
        <f t="shared" si="7"/>
        <v>4.1027943280327404E-2</v>
      </c>
      <c r="G44" s="233">
        <f t="shared" si="7"/>
        <v>4.2482145294070663E-2</v>
      </c>
      <c r="H44" s="233">
        <f t="shared" si="7"/>
        <v>4.1235710472978797E-2</v>
      </c>
      <c r="I44" s="233">
        <f t="shared" si="7"/>
        <v>4.0751022906264749E-2</v>
      </c>
      <c r="J44" s="233">
        <f t="shared" si="7"/>
        <v>4.3065044210051501E-2</v>
      </c>
      <c r="K44" s="233">
        <f t="shared" si="7"/>
        <v>4.4192109282083399E-2</v>
      </c>
      <c r="L44" s="233">
        <f t="shared" si="7"/>
        <v>4.3477533201746965E-2</v>
      </c>
      <c r="M44" s="233">
        <f t="shared" si="7"/>
        <v>4.4136843086879311E-2</v>
      </c>
      <c r="N44" s="233">
        <f t="shared" si="7"/>
        <v>4.6592870776996351E-2</v>
      </c>
      <c r="O44" s="233">
        <f t="shared" si="7"/>
        <v>4.6953436198190389E-2</v>
      </c>
      <c r="P44" s="233">
        <f t="shared" si="7"/>
        <v>4.7445780882536252E-2</v>
      </c>
      <c r="Q44" s="233">
        <f t="shared" si="7"/>
        <v>4.8162620092964653E-2</v>
      </c>
      <c r="R44" s="233">
        <f t="shared" si="7"/>
        <v>4.8214883023276638E-2</v>
      </c>
      <c r="S44" s="233">
        <f t="shared" si="7"/>
        <v>4.6520186269870388E-2</v>
      </c>
      <c r="T44" s="233">
        <f t="shared" si="7"/>
        <v>4.497293666485646E-2</v>
      </c>
      <c r="U44" s="233">
        <f t="shared" si="7"/>
        <v>4.4742803968461677E-2</v>
      </c>
      <c r="V44" s="233">
        <f t="shared" si="7"/>
        <v>4.4635559687404659E-2</v>
      </c>
      <c r="W44" s="233">
        <f t="shared" si="7"/>
        <v>4.4557096363978241E-2</v>
      </c>
      <c r="X44" s="233">
        <f t="shared" si="7"/>
        <v>4.4337566573177854E-2</v>
      </c>
      <c r="Y44" s="233">
        <f t="shared" si="7"/>
        <v>4.4217988476507993E-2</v>
      </c>
    </row>
    <row r="45" spans="1:25" ht="12" customHeight="1" x14ac:dyDescent="0.25">
      <c r="A45" s="173" t="s">
        <v>94</v>
      </c>
      <c r="B45" s="233">
        <f t="shared" ref="B45:Y45" si="8">IF(B9=0,0,B9/B$5)</f>
        <v>2.9407192242991497E-2</v>
      </c>
      <c r="C45" s="233">
        <f t="shared" si="8"/>
        <v>2.8820241817550236E-2</v>
      </c>
      <c r="D45" s="233">
        <f t="shared" si="8"/>
        <v>3.0665011712631068E-2</v>
      </c>
      <c r="E45" s="233">
        <f t="shared" si="8"/>
        <v>2.951797387045213E-2</v>
      </c>
      <c r="F45" s="233">
        <f t="shared" si="8"/>
        <v>2.930403231562001E-2</v>
      </c>
      <c r="G45" s="233">
        <f t="shared" si="8"/>
        <v>3.0515995002761104E-2</v>
      </c>
      <c r="H45" s="233">
        <f t="shared" si="8"/>
        <v>2.9408455091512742E-2</v>
      </c>
      <c r="I45" s="233">
        <f t="shared" si="8"/>
        <v>2.8934157490437866E-2</v>
      </c>
      <c r="J45" s="233">
        <f t="shared" si="8"/>
        <v>3.0647424031822197E-2</v>
      </c>
      <c r="K45" s="233">
        <f t="shared" si="8"/>
        <v>3.2162247162334547E-2</v>
      </c>
      <c r="L45" s="233">
        <f t="shared" si="8"/>
        <v>3.1707405076575698E-2</v>
      </c>
      <c r="M45" s="233">
        <f t="shared" si="8"/>
        <v>3.2605474344125245E-2</v>
      </c>
      <c r="N45" s="233">
        <f t="shared" si="8"/>
        <v>3.5295800990980897E-2</v>
      </c>
      <c r="O45" s="233">
        <f t="shared" si="8"/>
        <v>3.5385304077719316E-2</v>
      </c>
      <c r="P45" s="233">
        <f t="shared" si="8"/>
        <v>3.5483922327167135E-2</v>
      </c>
      <c r="Q45" s="233">
        <f t="shared" si="8"/>
        <v>3.6292894874107702E-2</v>
      </c>
      <c r="R45" s="233">
        <f t="shared" si="8"/>
        <v>3.7376215297847237E-2</v>
      </c>
      <c r="S45" s="233">
        <f t="shared" si="8"/>
        <v>3.6230224839286486E-2</v>
      </c>
      <c r="T45" s="233">
        <f t="shared" si="8"/>
        <v>3.399863806537351E-2</v>
      </c>
      <c r="U45" s="233">
        <f t="shared" si="8"/>
        <v>3.4030227306413544E-2</v>
      </c>
      <c r="V45" s="233">
        <f t="shared" si="8"/>
        <v>3.4047490333006095E-2</v>
      </c>
      <c r="W45" s="233">
        <f t="shared" si="8"/>
        <v>3.4264272353931757E-2</v>
      </c>
      <c r="X45" s="233">
        <f t="shared" si="8"/>
        <v>3.3953487250443261E-2</v>
      </c>
      <c r="Y45" s="233">
        <f t="shared" si="8"/>
        <v>3.3500507851591296E-2</v>
      </c>
    </row>
    <row r="46" spans="1:25" ht="12" customHeight="1" x14ac:dyDescent="0.25">
      <c r="A46" s="173" t="s">
        <v>95</v>
      </c>
      <c r="B46" s="233">
        <f t="shared" ref="B46:Y46" si="9">IF(B10=0,0,B10/B$5)</f>
        <v>3.7240016660838447E-2</v>
      </c>
      <c r="C46" s="233">
        <f t="shared" si="9"/>
        <v>3.7161036404885842E-2</v>
      </c>
      <c r="D46" s="233">
        <f t="shared" si="9"/>
        <v>3.8609720316131364E-2</v>
      </c>
      <c r="E46" s="233">
        <f t="shared" si="9"/>
        <v>3.8100470922680325E-2</v>
      </c>
      <c r="F46" s="233">
        <f t="shared" si="9"/>
        <v>3.7814985581064532E-2</v>
      </c>
      <c r="G46" s="233">
        <f t="shared" si="9"/>
        <v>3.8136875584895549E-2</v>
      </c>
      <c r="H46" s="233">
        <f t="shared" si="9"/>
        <v>3.8847598376577981E-2</v>
      </c>
      <c r="I46" s="233">
        <f t="shared" si="9"/>
        <v>3.9349343236771292E-2</v>
      </c>
      <c r="J46" s="233">
        <f t="shared" si="9"/>
        <v>4.2104660266181461E-2</v>
      </c>
      <c r="K46" s="233">
        <f t="shared" si="9"/>
        <v>4.6227962101503185E-2</v>
      </c>
      <c r="L46" s="233">
        <f t="shared" si="9"/>
        <v>4.7100140518956835E-2</v>
      </c>
      <c r="M46" s="233">
        <f t="shared" si="9"/>
        <v>4.7535065385928256E-2</v>
      </c>
      <c r="N46" s="233">
        <f t="shared" si="9"/>
        <v>4.9506746992181716E-2</v>
      </c>
      <c r="O46" s="233">
        <f t="shared" si="9"/>
        <v>5.1889450464804969E-2</v>
      </c>
      <c r="P46" s="233">
        <f t="shared" si="9"/>
        <v>5.3215282431977831E-2</v>
      </c>
      <c r="Q46" s="233">
        <f t="shared" si="9"/>
        <v>5.5048534294985609E-2</v>
      </c>
      <c r="R46" s="233">
        <f t="shared" si="9"/>
        <v>5.585521201675351E-2</v>
      </c>
      <c r="S46" s="233">
        <f t="shared" si="9"/>
        <v>5.4375404545412856E-2</v>
      </c>
      <c r="T46" s="233">
        <f t="shared" si="9"/>
        <v>5.5365115852896184E-2</v>
      </c>
      <c r="U46" s="233">
        <f t="shared" si="9"/>
        <v>5.8895828807024195E-2</v>
      </c>
      <c r="V46" s="233">
        <f t="shared" si="9"/>
        <v>6.2626008047292112E-2</v>
      </c>
      <c r="W46" s="233">
        <f t="shared" si="9"/>
        <v>6.415356465922159E-2</v>
      </c>
      <c r="X46" s="233">
        <f t="shared" si="9"/>
        <v>7.1042203889636071E-2</v>
      </c>
      <c r="Y46" s="233">
        <f t="shared" si="9"/>
        <v>8.0101496245538778E-2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0.31972262513107735</v>
      </c>
      <c r="C47" s="234">
        <f t="shared" si="10"/>
        <v>0.32581682602745982</v>
      </c>
      <c r="D47" s="234">
        <f t="shared" si="10"/>
        <v>0.32060457600144071</v>
      </c>
      <c r="E47" s="234">
        <f t="shared" si="10"/>
        <v>0.31539838941125586</v>
      </c>
      <c r="F47" s="234">
        <f t="shared" si="10"/>
        <v>0.30567000986005466</v>
      </c>
      <c r="G47" s="234">
        <f t="shared" si="10"/>
        <v>0.30251391803829369</v>
      </c>
      <c r="H47" s="234">
        <f t="shared" si="10"/>
        <v>0.30182593420041209</v>
      </c>
      <c r="I47" s="234">
        <f t="shared" si="10"/>
        <v>0.28933052840766016</v>
      </c>
      <c r="J47" s="234">
        <f t="shared" si="10"/>
        <v>0.31925124097707153</v>
      </c>
      <c r="K47" s="234">
        <f t="shared" si="10"/>
        <v>0.33336473783663728</v>
      </c>
      <c r="L47" s="234">
        <f t="shared" si="10"/>
        <v>0.3433264919496074</v>
      </c>
      <c r="M47" s="234">
        <f t="shared" si="10"/>
        <v>0.32918919925891116</v>
      </c>
      <c r="N47" s="234">
        <f t="shared" si="10"/>
        <v>0.31394424036149865</v>
      </c>
      <c r="O47" s="234">
        <f t="shared" si="10"/>
        <v>0.30704821363220292</v>
      </c>
      <c r="P47" s="234">
        <f t="shared" si="10"/>
        <v>0.29990148654000143</v>
      </c>
      <c r="Q47" s="234">
        <f t="shared" si="10"/>
        <v>0.29269908057637506</v>
      </c>
      <c r="R47" s="234">
        <f t="shared" si="10"/>
        <v>0.28307645569471879</v>
      </c>
      <c r="S47" s="234">
        <f t="shared" si="10"/>
        <v>0.28361993269368724</v>
      </c>
      <c r="T47" s="234">
        <f t="shared" si="10"/>
        <v>0.27773024779944949</v>
      </c>
      <c r="U47" s="234">
        <f t="shared" si="10"/>
        <v>0.27736035707425694</v>
      </c>
      <c r="V47" s="234">
        <f t="shared" si="10"/>
        <v>0.27004132670586484</v>
      </c>
      <c r="W47" s="234">
        <f t="shared" si="10"/>
        <v>0.27439251191528607</v>
      </c>
      <c r="X47" s="234">
        <f t="shared" si="10"/>
        <v>0.25879178502520883</v>
      </c>
      <c r="Y47" s="234">
        <f t="shared" si="10"/>
        <v>0.26593210268485484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0.55585481969843809</v>
      </c>
      <c r="C48" s="235">
        <f t="shared" si="11"/>
        <v>0.55139939497066126</v>
      </c>
      <c r="D48" s="235">
        <f t="shared" si="11"/>
        <v>0.55076813346430531</v>
      </c>
      <c r="E48" s="235">
        <f t="shared" si="11"/>
        <v>0.55931024358231074</v>
      </c>
      <c r="F48" s="235">
        <f t="shared" si="11"/>
        <v>0.56930165806274569</v>
      </c>
      <c r="G48" s="235">
        <f t="shared" si="11"/>
        <v>0.56916886434296687</v>
      </c>
      <c r="H48" s="235">
        <f t="shared" si="11"/>
        <v>0.57180088187656153</v>
      </c>
      <c r="I48" s="235">
        <f t="shared" si="11"/>
        <v>0.58454892902491551</v>
      </c>
      <c r="J48" s="235">
        <f t="shared" si="11"/>
        <v>0.54738313891717694</v>
      </c>
      <c r="K48" s="235">
        <f t="shared" si="11"/>
        <v>0.52600460427011864</v>
      </c>
      <c r="L48" s="235">
        <f t="shared" si="11"/>
        <v>0.51666489508062097</v>
      </c>
      <c r="M48" s="235">
        <f t="shared" si="11"/>
        <v>0.52876421462992196</v>
      </c>
      <c r="N48" s="235">
        <f t="shared" si="11"/>
        <v>0.5362963484728267</v>
      </c>
      <c r="O48" s="235">
        <f t="shared" si="11"/>
        <v>0.54028360562438016</v>
      </c>
      <c r="P48" s="235">
        <f t="shared" si="11"/>
        <v>0.54549524314379716</v>
      </c>
      <c r="Q48" s="235">
        <f t="shared" si="11"/>
        <v>0.5490403892804957</v>
      </c>
      <c r="R48" s="235">
        <f t="shared" si="11"/>
        <v>0.55694063792536619</v>
      </c>
      <c r="S48" s="235">
        <f t="shared" si="11"/>
        <v>0.5611684816516529</v>
      </c>
      <c r="T48" s="235">
        <f t="shared" si="11"/>
        <v>0.57027324983984484</v>
      </c>
      <c r="U48" s="235">
        <f t="shared" si="11"/>
        <v>0.56744753812592363</v>
      </c>
      <c r="V48" s="235">
        <f t="shared" si="11"/>
        <v>0.57117247918406144</v>
      </c>
      <c r="W48" s="235">
        <f t="shared" si="11"/>
        <v>0.56511175218538301</v>
      </c>
      <c r="X48" s="235">
        <f t="shared" si="11"/>
        <v>0.57426792856780484</v>
      </c>
      <c r="Y48" s="235">
        <f t="shared" si="11"/>
        <v>0.55879107825471974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DK: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7146.7688473551498</v>
      </c>
      <c r="C5" s="223">
        <f t="shared" si="0"/>
        <v>7337.2641931924427</v>
      </c>
      <c r="D5" s="223">
        <f t="shared" si="0"/>
        <v>6975.4152783534482</v>
      </c>
      <c r="E5" s="223">
        <f t="shared" si="0"/>
        <v>6871.7064999737322</v>
      </c>
      <c r="F5" s="223">
        <f t="shared" si="0"/>
        <v>7119.4205026255713</v>
      </c>
      <c r="G5" s="223">
        <f t="shared" si="0"/>
        <v>6864.7130268550627</v>
      </c>
      <c r="H5" s="223">
        <f t="shared" si="0"/>
        <v>7069.5722971595214</v>
      </c>
      <c r="I5" s="223">
        <f t="shared" si="0"/>
        <v>6893.9515656328294</v>
      </c>
      <c r="J5" s="223">
        <f t="shared" si="0"/>
        <v>6089.9276386187048</v>
      </c>
      <c r="K5" s="223">
        <f t="shared" si="0"/>
        <v>4791.9059487067698</v>
      </c>
      <c r="L5" s="223">
        <f t="shared" si="0"/>
        <v>4937.8232918440117</v>
      </c>
      <c r="M5" s="223">
        <f t="shared" si="0"/>
        <v>5103.1647984234351</v>
      </c>
      <c r="N5" s="223">
        <f t="shared" si="0"/>
        <v>4793.1659958814216</v>
      </c>
      <c r="O5" s="223">
        <f t="shared" si="0"/>
        <v>4567.4551661111036</v>
      </c>
      <c r="P5" s="223">
        <f t="shared" si="0"/>
        <v>4590.7271415386858</v>
      </c>
      <c r="Q5" s="223">
        <f t="shared" si="0"/>
        <v>4539.1090032747279</v>
      </c>
      <c r="R5" s="223">
        <f t="shared" si="0"/>
        <v>4813.3613049230562</v>
      </c>
      <c r="S5" s="223">
        <f t="shared" si="0"/>
        <v>5131.2508124229716</v>
      </c>
      <c r="T5" s="223">
        <f t="shared" si="0"/>
        <v>5035.2609264982448</v>
      </c>
      <c r="U5" s="223">
        <f t="shared" si="0"/>
        <v>4844.6573175992289</v>
      </c>
      <c r="V5" s="223">
        <f t="shared" si="0"/>
        <v>4931.6632803301463</v>
      </c>
      <c r="W5" s="223">
        <f t="shared" si="0"/>
        <v>5172.0612732939462</v>
      </c>
      <c r="X5" s="223">
        <f t="shared" si="0"/>
        <v>4699.1417991180133</v>
      </c>
      <c r="Y5" s="223">
        <f t="shared" si="0"/>
        <v>4060.0818007052262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73.539135447487467</v>
      </c>
      <c r="C10" s="225">
        <f t="shared" si="1"/>
        <v>80.82377643159171</v>
      </c>
      <c r="D10" s="225">
        <f t="shared" si="1"/>
        <v>70.225122120501453</v>
      </c>
      <c r="E10" s="225">
        <f t="shared" si="1"/>
        <v>70.122956768105041</v>
      </c>
      <c r="F10" s="225">
        <f t="shared" si="1"/>
        <v>67.153500700814504</v>
      </c>
      <c r="G10" s="225">
        <f t="shared" si="1"/>
        <v>57.99119457167015</v>
      </c>
      <c r="H10" s="225">
        <f t="shared" si="1"/>
        <v>56.423402198359561</v>
      </c>
      <c r="I10" s="225">
        <f t="shared" si="1"/>
        <v>50.34069380704765</v>
      </c>
      <c r="J10" s="225">
        <f t="shared" si="1"/>
        <v>52.238599544809432</v>
      </c>
      <c r="K10" s="225">
        <f t="shared" si="1"/>
        <v>46.101345784062865</v>
      </c>
      <c r="L10" s="225">
        <f t="shared" si="1"/>
        <v>51.53984111167486</v>
      </c>
      <c r="M10" s="225">
        <f t="shared" si="1"/>
        <v>44.242871545198156</v>
      </c>
      <c r="N10" s="225">
        <f t="shared" si="1"/>
        <v>36.442426811796246</v>
      </c>
      <c r="O10" s="225">
        <f t="shared" si="1"/>
        <v>30.085240242999326</v>
      </c>
      <c r="P10" s="225">
        <f t="shared" si="1"/>
        <v>27.271274461464355</v>
      </c>
      <c r="Q10" s="225">
        <f t="shared" si="1"/>
        <v>24.318846715936321</v>
      </c>
      <c r="R10" s="225">
        <f t="shared" si="1"/>
        <v>23.010109662978348</v>
      </c>
      <c r="S10" s="225">
        <f t="shared" si="1"/>
        <v>24.612022558346759</v>
      </c>
      <c r="T10" s="225">
        <f t="shared" si="1"/>
        <v>23.546698456494578</v>
      </c>
      <c r="U10" s="225">
        <f t="shared" si="1"/>
        <v>21.064386544438552</v>
      </c>
      <c r="V10" s="225">
        <f t="shared" si="1"/>
        <v>18.749365543348354</v>
      </c>
      <c r="W10" s="225">
        <f t="shared" si="1"/>
        <v>22.881336130724726</v>
      </c>
      <c r="X10" s="225">
        <f t="shared" si="1"/>
        <v>17.016780710618374</v>
      </c>
      <c r="Y10" s="225">
        <f t="shared" si="1"/>
        <v>14.998626166203772</v>
      </c>
      <c r="DA10" s="90"/>
    </row>
    <row r="11" spans="1:105" ht="12" customHeight="1" x14ac:dyDescent="0.25">
      <c r="A11" s="37" t="s">
        <v>82</v>
      </c>
      <c r="B11" s="226">
        <v>21.463827602483128</v>
      </c>
      <c r="C11" s="226">
        <v>25.090378245237339</v>
      </c>
      <c r="D11" s="226">
        <v>22.024676642568359</v>
      </c>
      <c r="E11" s="226">
        <v>23.638157823645418</v>
      </c>
      <c r="F11" s="226">
        <v>24.358661066581238</v>
      </c>
      <c r="G11" s="226">
        <v>21.001999797970846</v>
      </c>
      <c r="H11" s="226">
        <v>19.998263895034668</v>
      </c>
      <c r="I11" s="226">
        <v>17.957523234254467</v>
      </c>
      <c r="J11" s="226">
        <v>16.78070052401366</v>
      </c>
      <c r="K11" s="226">
        <v>13.207425068192606</v>
      </c>
      <c r="L11" s="226">
        <v>13.723946408971994</v>
      </c>
      <c r="M11" s="226">
        <v>9.7616187583369811</v>
      </c>
      <c r="N11" s="226">
        <v>7.0243778568492736</v>
      </c>
      <c r="O11" s="226">
        <v>5.3784501008706496</v>
      </c>
      <c r="P11" s="226">
        <v>3.8051662685499186</v>
      </c>
      <c r="Q11" s="226">
        <v>3.5937444304311046</v>
      </c>
      <c r="R11" s="226">
        <v>3.6085051564947319</v>
      </c>
      <c r="S11" s="226">
        <v>3.6078851998554029</v>
      </c>
      <c r="T11" s="226">
        <v>4.0445358538254377</v>
      </c>
      <c r="U11" s="226">
        <v>3.6618859540977295</v>
      </c>
      <c r="V11" s="226">
        <v>3.6820677403947566</v>
      </c>
      <c r="W11" s="226">
        <v>6.0454369750413974</v>
      </c>
      <c r="X11" s="226">
        <v>7.0253649936924907</v>
      </c>
      <c r="Y11" s="226">
        <v>5.3633494767564276</v>
      </c>
      <c r="DA11" s="69"/>
    </row>
    <row r="12" spans="1:105" ht="12" customHeight="1" x14ac:dyDescent="0.25">
      <c r="A12" s="37" t="s">
        <v>73</v>
      </c>
      <c r="B12" s="226">
        <v>52.075307845004339</v>
      </c>
      <c r="C12" s="226">
        <v>55.733398186354378</v>
      </c>
      <c r="D12" s="226">
        <v>48.200445477933087</v>
      </c>
      <c r="E12" s="226">
        <v>46.484798944459627</v>
      </c>
      <c r="F12" s="226">
        <v>42.794839634233263</v>
      </c>
      <c r="G12" s="226">
        <v>36.989194773699303</v>
      </c>
      <c r="H12" s="226">
        <v>36.425138303324893</v>
      </c>
      <c r="I12" s="226">
        <v>32.383170572793183</v>
      </c>
      <c r="J12" s="226">
        <v>35.457899020795772</v>
      </c>
      <c r="K12" s="226">
        <v>32.893920715870259</v>
      </c>
      <c r="L12" s="226">
        <v>37.815894702702863</v>
      </c>
      <c r="M12" s="226">
        <v>34.481252786861177</v>
      </c>
      <c r="N12" s="226">
        <v>29.418048954946972</v>
      </c>
      <c r="O12" s="226">
        <v>24.706790142128675</v>
      </c>
      <c r="P12" s="226">
        <v>23.466108192914437</v>
      </c>
      <c r="Q12" s="226">
        <v>20.725102285505216</v>
      </c>
      <c r="R12" s="226">
        <v>19.401604506483615</v>
      </c>
      <c r="S12" s="226">
        <v>21.004137358491356</v>
      </c>
      <c r="T12" s="226">
        <v>19.502162602669141</v>
      </c>
      <c r="U12" s="226">
        <v>17.402500590340821</v>
      </c>
      <c r="V12" s="226">
        <v>15.067297802953599</v>
      </c>
      <c r="W12" s="226">
        <v>16.835899155683329</v>
      </c>
      <c r="X12" s="226">
        <v>9.9914157169258822</v>
      </c>
      <c r="Y12" s="226">
        <v>9.6352766894473447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1847.6934312990604</v>
      </c>
      <c r="C16" s="228">
        <f t="shared" si="2"/>
        <v>1930.6122812270532</v>
      </c>
      <c r="D16" s="228">
        <f t="shared" si="2"/>
        <v>1807.5732120238254</v>
      </c>
      <c r="E16" s="228">
        <f t="shared" si="2"/>
        <v>1735.7288647919936</v>
      </c>
      <c r="F16" s="228">
        <f t="shared" si="2"/>
        <v>1754.6512751883599</v>
      </c>
      <c r="G16" s="228">
        <f t="shared" si="2"/>
        <v>1678.960101591834</v>
      </c>
      <c r="H16" s="228">
        <f t="shared" si="2"/>
        <v>1718.0433104245101</v>
      </c>
      <c r="I16" s="228">
        <f t="shared" si="2"/>
        <v>1542.6091141173333</v>
      </c>
      <c r="J16" s="228">
        <f t="shared" si="2"/>
        <v>1587.2171422467557</v>
      </c>
      <c r="K16" s="228">
        <f t="shared" si="2"/>
        <v>1354.1215097000713</v>
      </c>
      <c r="L16" s="228">
        <f t="shared" si="2"/>
        <v>1494.356048429865</v>
      </c>
      <c r="M16" s="228">
        <f t="shared" si="2"/>
        <v>1401.0839958208483</v>
      </c>
      <c r="N16" s="228">
        <f t="shared" si="2"/>
        <v>1239.6812586125379</v>
      </c>
      <c r="O16" s="228">
        <f t="shared" si="2"/>
        <v>1167.6302132619767</v>
      </c>
      <c r="P16" s="228">
        <f t="shared" si="2"/>
        <v>1194.2025181776842</v>
      </c>
      <c r="Q16" s="228">
        <f t="shared" si="2"/>
        <v>1163.1226331296209</v>
      </c>
      <c r="R16" s="228">
        <f t="shared" si="2"/>
        <v>1095.3363424267379</v>
      </c>
      <c r="S16" s="228">
        <f t="shared" si="2"/>
        <v>1146.616420272873</v>
      </c>
      <c r="T16" s="228">
        <f t="shared" si="2"/>
        <v>1095.8063660016689</v>
      </c>
      <c r="U16" s="228">
        <f t="shared" si="2"/>
        <v>1033.5649661174989</v>
      </c>
      <c r="V16" s="228">
        <f t="shared" si="2"/>
        <v>972.7616895735257</v>
      </c>
      <c r="W16" s="228">
        <f t="shared" si="2"/>
        <v>1046.9218301561591</v>
      </c>
      <c r="X16" s="228">
        <f t="shared" si="2"/>
        <v>849.84602250980504</v>
      </c>
      <c r="Y16" s="228">
        <f t="shared" si="2"/>
        <v>765.395886283099</v>
      </c>
      <c r="DA16" s="92"/>
    </row>
    <row r="17" spans="1:105" ht="12" customHeight="1" x14ac:dyDescent="0.25">
      <c r="A17" s="46" t="s">
        <v>28</v>
      </c>
      <c r="B17" s="229">
        <v>271.33682757079771</v>
      </c>
      <c r="C17" s="229">
        <v>263.92433794946203</v>
      </c>
      <c r="D17" s="229">
        <v>226.91428931504134</v>
      </c>
      <c r="E17" s="229">
        <v>208.47707547122917</v>
      </c>
      <c r="F17" s="229">
        <v>234.87940791873103</v>
      </c>
      <c r="G17" s="229">
        <v>198.91774557467426</v>
      </c>
      <c r="H17" s="229">
        <v>182.20894490813518</v>
      </c>
      <c r="I17" s="229">
        <v>168.09370810615874</v>
      </c>
      <c r="J17" s="229">
        <v>209.04735101277168</v>
      </c>
      <c r="K17" s="229">
        <v>125.45761756327119</v>
      </c>
      <c r="L17" s="229">
        <v>142.95438221550248</v>
      </c>
      <c r="M17" s="229">
        <v>173.01482993681722</v>
      </c>
      <c r="N17" s="229">
        <v>134.0099585148935</v>
      </c>
      <c r="O17" s="229">
        <v>132.5205222307651</v>
      </c>
      <c r="P17" s="229">
        <v>133.54191439900427</v>
      </c>
      <c r="Q17" s="229">
        <v>131.55915418870168</v>
      </c>
      <c r="R17" s="229">
        <v>131.42185354704804</v>
      </c>
      <c r="S17" s="229">
        <v>146.79152348924708</v>
      </c>
      <c r="T17" s="229">
        <v>119.13362245031807</v>
      </c>
      <c r="U17" s="229">
        <v>103.0082726221833</v>
      </c>
      <c r="V17" s="229">
        <v>101.55243930154796</v>
      </c>
      <c r="W17" s="229">
        <v>118.80958904977089</v>
      </c>
      <c r="X17" s="229">
        <v>92.770106009535183</v>
      </c>
      <c r="Y17" s="229">
        <v>76.387436900679077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35.664612995451904</v>
      </c>
      <c r="C19" s="229">
        <v>34.405751918700147</v>
      </c>
      <c r="D19" s="229">
        <v>32.450182431436268</v>
      </c>
      <c r="E19" s="229">
        <v>34.363771154175247</v>
      </c>
      <c r="F19" s="229">
        <v>34.689445682311238</v>
      </c>
      <c r="G19" s="229">
        <v>32.270842670148504</v>
      </c>
      <c r="H19" s="229">
        <v>28.90993147446855</v>
      </c>
      <c r="I19" s="229">
        <v>30.786978914491424</v>
      </c>
      <c r="J19" s="229">
        <v>27.714697728194675</v>
      </c>
      <c r="K19" s="229">
        <v>22.922613230548095</v>
      </c>
      <c r="L19" s="229">
        <v>25.993239450477549</v>
      </c>
      <c r="M19" s="229">
        <v>23.118978360980599</v>
      </c>
      <c r="N19" s="229">
        <v>26.194241350290515</v>
      </c>
      <c r="O19" s="229">
        <v>22.263592406983822</v>
      </c>
      <c r="P19" s="229">
        <v>20.884911015515645</v>
      </c>
      <c r="Q19" s="229">
        <v>24.666244939641725</v>
      </c>
      <c r="R19" s="229">
        <v>30.605304812552678</v>
      </c>
      <c r="S19" s="229">
        <v>32.625097755839221</v>
      </c>
      <c r="T19" s="229">
        <v>33.215255760525437</v>
      </c>
      <c r="U19" s="229">
        <v>34.235301867139718</v>
      </c>
      <c r="V19" s="229">
        <v>34.412839029226511</v>
      </c>
      <c r="W19" s="229">
        <v>39.766503263663921</v>
      </c>
      <c r="X19" s="229">
        <v>58.997715380316521</v>
      </c>
      <c r="Y19" s="229">
        <v>65.022967692278314</v>
      </c>
      <c r="DA19" s="73"/>
    </row>
    <row r="20" spans="1:105" ht="12" customHeight="1" x14ac:dyDescent="0.25">
      <c r="A20" s="46" t="s">
        <v>82</v>
      </c>
      <c r="B20" s="229">
        <v>284.48557429055677</v>
      </c>
      <c r="C20" s="229">
        <v>327.88279247933383</v>
      </c>
      <c r="D20" s="229">
        <v>305.17779356850991</v>
      </c>
      <c r="E20" s="229">
        <v>302.18055858254553</v>
      </c>
      <c r="F20" s="229">
        <v>321.50474836434108</v>
      </c>
      <c r="G20" s="229">
        <v>304.27654390304934</v>
      </c>
      <c r="H20" s="229">
        <v>282.13413506224526</v>
      </c>
      <c r="I20" s="229">
        <v>266.59704814521371</v>
      </c>
      <c r="J20" s="229">
        <v>231.62475341481124</v>
      </c>
      <c r="K20" s="229">
        <v>191.48338012075834</v>
      </c>
      <c r="L20" s="229">
        <v>196.22914688847379</v>
      </c>
      <c r="M20" s="229">
        <v>148.12416021192254</v>
      </c>
      <c r="N20" s="229">
        <v>105.23578650339883</v>
      </c>
      <c r="O20" s="229">
        <v>95.629756577061784</v>
      </c>
      <c r="P20" s="229">
        <v>88.471692944452855</v>
      </c>
      <c r="Q20" s="229">
        <v>90.216686480104968</v>
      </c>
      <c r="R20" s="229">
        <v>82.231322657647652</v>
      </c>
      <c r="S20" s="229">
        <v>79.471172689130142</v>
      </c>
      <c r="T20" s="229">
        <v>90.283538650621097</v>
      </c>
      <c r="U20" s="229">
        <v>85.399208340261481</v>
      </c>
      <c r="V20" s="229">
        <v>88.446097944283139</v>
      </c>
      <c r="W20" s="229">
        <v>144.40029099035561</v>
      </c>
      <c r="X20" s="229">
        <v>181.98547907094738</v>
      </c>
      <c r="Y20" s="229">
        <v>151.41183431098435</v>
      </c>
      <c r="DA20" s="73"/>
    </row>
    <row r="21" spans="1:105" ht="12" customHeight="1" x14ac:dyDescent="0.25">
      <c r="A21" s="46" t="s">
        <v>32</v>
      </c>
      <c r="B21" s="229">
        <v>396.19369480737299</v>
      </c>
      <c r="C21" s="229">
        <v>365.64487807633384</v>
      </c>
      <c r="D21" s="229">
        <v>388.7720713991165</v>
      </c>
      <c r="E21" s="229">
        <v>362.18203579615528</v>
      </c>
      <c r="F21" s="229">
        <v>363.13849359388274</v>
      </c>
      <c r="G21" s="229">
        <v>311.49953583731872</v>
      </c>
      <c r="H21" s="229">
        <v>414.33696660049435</v>
      </c>
      <c r="I21" s="229">
        <v>286.6458741651013</v>
      </c>
      <c r="J21" s="229">
        <v>271.54021408832682</v>
      </c>
      <c r="K21" s="229">
        <v>211.07928005150771</v>
      </c>
      <c r="L21" s="229">
        <v>261.20348902912559</v>
      </c>
      <c r="M21" s="229">
        <v>199.74615620926167</v>
      </c>
      <c r="N21" s="229">
        <v>176.22309156658565</v>
      </c>
      <c r="O21" s="229">
        <v>105.73871562636793</v>
      </c>
      <c r="P21" s="229">
        <v>107.01985575907457</v>
      </c>
      <c r="Q21" s="229">
        <v>92.79722306490811</v>
      </c>
      <c r="R21" s="229">
        <v>99.994955751584286</v>
      </c>
      <c r="S21" s="229">
        <v>106.43137983640952</v>
      </c>
      <c r="T21" s="229">
        <v>51.566148462008044</v>
      </c>
      <c r="U21" s="229">
        <v>73.220055704697444</v>
      </c>
      <c r="V21" s="229">
        <v>89.044697487040153</v>
      </c>
      <c r="W21" s="229">
        <v>63.119001495736434</v>
      </c>
      <c r="X21" s="229">
        <v>48.961850380824991</v>
      </c>
      <c r="Y21" s="229">
        <v>28.512625999840015</v>
      </c>
      <c r="DA21" s="73"/>
    </row>
    <row r="22" spans="1:105" ht="12" customHeight="1" x14ac:dyDescent="0.25">
      <c r="A22" s="46" t="s">
        <v>33</v>
      </c>
      <c r="B22" s="229">
        <v>29.66106556825962</v>
      </c>
      <c r="C22" s="229">
        <v>33.400712851290372</v>
      </c>
      <c r="D22" s="229">
        <v>29.898556129044632</v>
      </c>
      <c r="E22" s="229">
        <v>31.314956230887997</v>
      </c>
      <c r="F22" s="229">
        <v>33.159457012465765</v>
      </c>
      <c r="G22" s="229">
        <v>31.840303153454908</v>
      </c>
      <c r="H22" s="229">
        <v>33.417101198289444</v>
      </c>
      <c r="I22" s="229">
        <v>35.04556785592596</v>
      </c>
      <c r="J22" s="229">
        <v>26.999506477567106</v>
      </c>
      <c r="K22" s="229">
        <v>23.20487322049129</v>
      </c>
      <c r="L22" s="229">
        <v>20.787729092060431</v>
      </c>
      <c r="M22" s="229">
        <v>25.944971783107967</v>
      </c>
      <c r="N22" s="229">
        <v>23.40047266387986</v>
      </c>
      <c r="O22" s="229">
        <v>21.201896701161509</v>
      </c>
      <c r="P22" s="229">
        <v>23.577952629324979</v>
      </c>
      <c r="Q22" s="229">
        <v>26.107051108648506</v>
      </c>
      <c r="R22" s="229">
        <v>27.669128917082535</v>
      </c>
      <c r="S22" s="229">
        <v>30.774983056292509</v>
      </c>
      <c r="T22" s="229">
        <v>30.494098822941247</v>
      </c>
      <c r="U22" s="229">
        <v>33.117415736537659</v>
      </c>
      <c r="V22" s="229">
        <v>33.010176258752587</v>
      </c>
      <c r="W22" s="229">
        <v>27.631503564842092</v>
      </c>
      <c r="X22" s="229">
        <v>29.002271645065569</v>
      </c>
      <c r="Y22" s="229">
        <v>16.318446006913973</v>
      </c>
      <c r="DA22" s="73"/>
    </row>
    <row r="23" spans="1:105" ht="12" customHeight="1" x14ac:dyDescent="0.25">
      <c r="A23" s="46" t="s">
        <v>73</v>
      </c>
      <c r="B23" s="229">
        <v>824.49385425075536</v>
      </c>
      <c r="C23" s="229">
        <v>898.56451517510959</v>
      </c>
      <c r="D23" s="229">
        <v>818.66424392155318</v>
      </c>
      <c r="E23" s="229">
        <v>786.80723265151664</v>
      </c>
      <c r="F23" s="229">
        <v>753.86647111668822</v>
      </c>
      <c r="G23" s="229">
        <v>787.05934569806948</v>
      </c>
      <c r="H23" s="229">
        <v>763.83333135911744</v>
      </c>
      <c r="I23" s="229">
        <v>740.81330735406959</v>
      </c>
      <c r="J23" s="229">
        <v>805.32905745743176</v>
      </c>
      <c r="K23" s="229">
        <v>765.72909982910789</v>
      </c>
      <c r="L23" s="229">
        <v>830.32355719331804</v>
      </c>
      <c r="M23" s="229">
        <v>818.58837063903172</v>
      </c>
      <c r="N23" s="229">
        <v>770.38460258055659</v>
      </c>
      <c r="O23" s="229">
        <v>785.5680218741569</v>
      </c>
      <c r="P23" s="229">
        <v>815.78073178082104</v>
      </c>
      <c r="Q23" s="229">
        <v>791.91913521193123</v>
      </c>
      <c r="R23" s="229">
        <v>718.39685312812696</v>
      </c>
      <c r="S23" s="229">
        <v>744.00955163752872</v>
      </c>
      <c r="T23" s="229">
        <v>762.67259386382432</v>
      </c>
      <c r="U23" s="229">
        <v>696.00473696823633</v>
      </c>
      <c r="V23" s="229">
        <v>617.58148678921066</v>
      </c>
      <c r="W23" s="229">
        <v>645.63948606602605</v>
      </c>
      <c r="X23" s="229">
        <v>431.02901781280258</v>
      </c>
      <c r="Y23" s="229">
        <v>420.52520942077467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5.8578018158661589</v>
      </c>
      <c r="C25" s="229">
        <v>6.7892927768234568</v>
      </c>
      <c r="D25" s="229">
        <v>5.6960752591235302</v>
      </c>
      <c r="E25" s="229">
        <v>10.403234905483647</v>
      </c>
      <c r="F25" s="229">
        <v>13.413251499939852</v>
      </c>
      <c r="G25" s="229">
        <v>13.095784755118684</v>
      </c>
      <c r="H25" s="229">
        <v>13.202899821759999</v>
      </c>
      <c r="I25" s="229">
        <v>14.626629576372485</v>
      </c>
      <c r="J25" s="229">
        <v>14.961562067652519</v>
      </c>
      <c r="K25" s="229">
        <v>14.244645684386782</v>
      </c>
      <c r="L25" s="229">
        <v>16.864504560907378</v>
      </c>
      <c r="M25" s="229">
        <v>12.546528679726379</v>
      </c>
      <c r="N25" s="229">
        <v>4.2331054329328071</v>
      </c>
      <c r="O25" s="229">
        <v>4.7077078454796464</v>
      </c>
      <c r="P25" s="229">
        <v>4.925459649490957</v>
      </c>
      <c r="Q25" s="229">
        <v>5.8571381356846901</v>
      </c>
      <c r="R25" s="229">
        <v>5.0169236126958481</v>
      </c>
      <c r="S25" s="229">
        <v>6.5127118084257098</v>
      </c>
      <c r="T25" s="229">
        <v>8.4411079914306217</v>
      </c>
      <c r="U25" s="229">
        <v>8.5799748784428473</v>
      </c>
      <c r="V25" s="229">
        <v>8.7139527634646843</v>
      </c>
      <c r="W25" s="229">
        <v>7.555455725764241</v>
      </c>
      <c r="X25" s="229">
        <v>7.0995822103128496</v>
      </c>
      <c r="Y25" s="229">
        <v>7.2173659516285973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3462.451690608601</v>
      </c>
      <c r="C27" s="228">
        <f t="shared" si="3"/>
        <v>3562.8623555337972</v>
      </c>
      <c r="D27" s="228">
        <f t="shared" si="3"/>
        <v>3304.9999773369427</v>
      </c>
      <c r="E27" s="228">
        <f t="shared" si="3"/>
        <v>3405.2217913973691</v>
      </c>
      <c r="F27" s="228">
        <f t="shared" si="3"/>
        <v>3514.479659720133</v>
      </c>
      <c r="G27" s="228">
        <f t="shared" si="3"/>
        <v>3405.6123906915591</v>
      </c>
      <c r="H27" s="228">
        <f t="shared" si="3"/>
        <v>3538.4139403702425</v>
      </c>
      <c r="I27" s="228">
        <f t="shared" si="3"/>
        <v>3532.2724179735651</v>
      </c>
      <c r="J27" s="228">
        <f t="shared" si="3"/>
        <v>2985.7321748164918</v>
      </c>
      <c r="K27" s="228">
        <f t="shared" si="3"/>
        <v>2387.5383394438263</v>
      </c>
      <c r="L27" s="228">
        <f t="shared" si="3"/>
        <v>2437.4176746185235</v>
      </c>
      <c r="M27" s="228">
        <f t="shared" si="3"/>
        <v>2521.3290803246414</v>
      </c>
      <c r="N27" s="228">
        <f t="shared" si="3"/>
        <v>2386.6595372526158</v>
      </c>
      <c r="O27" s="228">
        <f t="shared" si="3"/>
        <v>2238.6548374143645</v>
      </c>
      <c r="P27" s="228">
        <f t="shared" si="3"/>
        <v>2210.3455075579454</v>
      </c>
      <c r="Q27" s="228">
        <f t="shared" si="3"/>
        <v>2177.2712848140372</v>
      </c>
      <c r="R27" s="228">
        <f t="shared" si="3"/>
        <v>2342.1212296188928</v>
      </c>
      <c r="S27" s="228">
        <f t="shared" si="3"/>
        <v>2493.9292667518753</v>
      </c>
      <c r="T27" s="228">
        <f t="shared" si="3"/>
        <v>2502.1143142263209</v>
      </c>
      <c r="U27" s="228">
        <f t="shared" si="3"/>
        <v>2420.9498275986534</v>
      </c>
      <c r="V27" s="228">
        <f t="shared" si="3"/>
        <v>2473.0332419291663</v>
      </c>
      <c r="W27" s="228">
        <f t="shared" si="3"/>
        <v>2621.4183585131659</v>
      </c>
      <c r="X27" s="228">
        <f t="shared" si="3"/>
        <v>2497.5309108975903</v>
      </c>
      <c r="Y27" s="228">
        <f t="shared" si="3"/>
        <v>2049.8747764414861</v>
      </c>
      <c r="DA27" s="92"/>
    </row>
    <row r="28" spans="1:105" ht="12" customHeight="1" x14ac:dyDescent="0.25">
      <c r="A28" s="18" t="s">
        <v>28</v>
      </c>
      <c r="B28" s="230">
        <v>788.19173281469864</v>
      </c>
      <c r="C28" s="230">
        <v>662.2928240383676</v>
      </c>
      <c r="D28" s="230">
        <v>574.10960387453429</v>
      </c>
      <c r="E28" s="230">
        <v>607.40683291800747</v>
      </c>
      <c r="F28" s="230">
        <v>681.37390446933705</v>
      </c>
      <c r="G28" s="230">
        <v>657.4664184141227</v>
      </c>
      <c r="H28" s="230">
        <v>702.3821658772298</v>
      </c>
      <c r="I28" s="230">
        <v>698.22615204794204</v>
      </c>
      <c r="J28" s="230">
        <v>487.80679817855918</v>
      </c>
      <c r="K28" s="230">
        <v>254.78047363344785</v>
      </c>
      <c r="L28" s="230">
        <v>280.00066818042723</v>
      </c>
      <c r="M28" s="230">
        <v>297.15491705650197</v>
      </c>
      <c r="N28" s="230">
        <v>217.28642139038439</v>
      </c>
      <c r="O28" s="230">
        <v>243.92911347268046</v>
      </c>
      <c r="P28" s="230">
        <v>273.30667466082264</v>
      </c>
      <c r="Q28" s="230">
        <v>270.84322405367357</v>
      </c>
      <c r="R28" s="230">
        <v>297.92049198622726</v>
      </c>
      <c r="S28" s="230">
        <v>333.71156317441137</v>
      </c>
      <c r="T28" s="230">
        <v>377.53941576889304</v>
      </c>
      <c r="U28" s="230">
        <v>308.33680560879469</v>
      </c>
      <c r="V28" s="230">
        <v>360.66569429988732</v>
      </c>
      <c r="W28" s="230">
        <v>420.421549013929</v>
      </c>
      <c r="X28" s="230">
        <v>320.71813864768296</v>
      </c>
      <c r="Y28" s="230">
        <v>264.45197871888934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86.244889884429782</v>
      </c>
      <c r="C30" s="230">
        <v>72.990725721227378</v>
      </c>
      <c r="D30" s="230">
        <v>72.043644728466816</v>
      </c>
      <c r="E30" s="230">
        <v>73.03270648577832</v>
      </c>
      <c r="F30" s="230">
        <v>72.70703195761071</v>
      </c>
      <c r="G30" s="230">
        <v>78.028285450003253</v>
      </c>
      <c r="H30" s="230">
        <v>78.486546165487638</v>
      </c>
      <c r="I30" s="230">
        <v>56.291172525555119</v>
      </c>
      <c r="J30" s="230">
        <v>56.460803231803538</v>
      </c>
      <c r="K30" s="230">
        <v>43.837439169444593</v>
      </c>
      <c r="L30" s="230">
        <v>49.474537229432016</v>
      </c>
      <c r="M30" s="230">
        <v>46.543724519090226</v>
      </c>
      <c r="N30" s="230">
        <v>52.17641296979879</v>
      </c>
      <c r="O30" s="230">
        <v>44.496459993207246</v>
      </c>
      <c r="P30" s="230">
        <v>37.167417104647278</v>
      </c>
      <c r="Q30" s="230">
        <v>37.156257700509428</v>
      </c>
      <c r="R30" s="230">
        <v>37.042716027644943</v>
      </c>
      <c r="S30" s="230">
        <v>40.308254804351769</v>
      </c>
      <c r="T30" s="230">
        <v>40.301897999703058</v>
      </c>
      <c r="U30" s="230">
        <v>40.843122573120063</v>
      </c>
      <c r="V30" s="230">
        <v>42.990795171095883</v>
      </c>
      <c r="W30" s="230">
        <v>48.797274576673075</v>
      </c>
      <c r="X30" s="230">
        <v>69.973737580196016</v>
      </c>
      <c r="Y30" s="230">
        <v>75.071374668399628</v>
      </c>
      <c r="DA30" s="71"/>
    </row>
    <row r="31" spans="1:105" ht="12" customHeight="1" x14ac:dyDescent="0.25">
      <c r="A31" s="18" t="s">
        <v>82</v>
      </c>
      <c r="B31" s="230">
        <v>760.34206954662</v>
      </c>
      <c r="C31" s="230">
        <v>858.86602459605956</v>
      </c>
      <c r="D31" s="230">
        <v>808.69868942802702</v>
      </c>
      <c r="E31" s="230">
        <v>857.54384891389077</v>
      </c>
      <c r="F31" s="230">
        <v>881.7959876879745</v>
      </c>
      <c r="G31" s="230">
        <v>873.90368989907984</v>
      </c>
      <c r="H31" s="230">
        <v>821.11233248206315</v>
      </c>
      <c r="I31" s="230">
        <v>784.90120718072194</v>
      </c>
      <c r="J31" s="230">
        <v>764.09653110402587</v>
      </c>
      <c r="K31" s="230">
        <v>643.27974733344547</v>
      </c>
      <c r="L31" s="230">
        <v>647.50958030473589</v>
      </c>
      <c r="M31" s="230">
        <v>601.49084319264921</v>
      </c>
      <c r="N31" s="230">
        <v>542.70205888229032</v>
      </c>
      <c r="O31" s="230">
        <v>493.83644944447735</v>
      </c>
      <c r="P31" s="230">
        <v>417.13817366928004</v>
      </c>
      <c r="Q31" s="230">
        <v>425.31546625191925</v>
      </c>
      <c r="R31" s="230">
        <v>447.84716394880422</v>
      </c>
      <c r="S31" s="230">
        <v>460.14700471343735</v>
      </c>
      <c r="T31" s="230">
        <v>495.12562877869584</v>
      </c>
      <c r="U31" s="230">
        <v>468.22295354816936</v>
      </c>
      <c r="V31" s="230">
        <v>504.6659725181288</v>
      </c>
      <c r="W31" s="230">
        <v>697.085204076217</v>
      </c>
      <c r="X31" s="230">
        <v>806.61456957647556</v>
      </c>
      <c r="Y31" s="230">
        <v>743.92501765422855</v>
      </c>
      <c r="DA31" s="71"/>
    </row>
    <row r="32" spans="1:105" ht="12" customHeight="1" x14ac:dyDescent="0.25">
      <c r="A32" s="18" t="s">
        <v>32</v>
      </c>
      <c r="B32" s="230">
        <v>239.36073943137669</v>
      </c>
      <c r="C32" s="230">
        <v>203.83760344277667</v>
      </c>
      <c r="D32" s="230">
        <v>218.46613011995683</v>
      </c>
      <c r="E32" s="230">
        <v>169.54416844281545</v>
      </c>
      <c r="F32" s="230">
        <v>174.88051640534027</v>
      </c>
      <c r="G32" s="230">
        <v>157.30083992197169</v>
      </c>
      <c r="H32" s="230">
        <v>243.24200915842553</v>
      </c>
      <c r="I32" s="230">
        <v>204.17876447419445</v>
      </c>
      <c r="J32" s="230">
        <v>131.83744015141903</v>
      </c>
      <c r="K32" s="230">
        <v>95.362861867877513</v>
      </c>
      <c r="L32" s="230">
        <v>126.53939617003972</v>
      </c>
      <c r="M32" s="230">
        <v>94.18811475114704</v>
      </c>
      <c r="N32" s="230">
        <v>83.314185953809471</v>
      </c>
      <c r="O32" s="230">
        <v>50.608974773927464</v>
      </c>
      <c r="P32" s="230">
        <v>49.327834641125015</v>
      </c>
      <c r="Q32" s="230">
        <v>42.487512455327611</v>
      </c>
      <c r="R32" s="230">
        <v>43.479288008603653</v>
      </c>
      <c r="S32" s="230">
        <v>43.981835843905117</v>
      </c>
      <c r="T32" s="230">
        <v>22.456796658102316</v>
      </c>
      <c r="U32" s="230">
        <v>29.494171575336477</v>
      </c>
      <c r="V32" s="230">
        <v>32.771137713147468</v>
      </c>
      <c r="W32" s="230">
        <v>22.699889384403264</v>
      </c>
      <c r="X32" s="230">
        <v>17.318246419260131</v>
      </c>
      <c r="Y32" s="230">
        <v>10.211646640213036</v>
      </c>
      <c r="DA32" s="71"/>
    </row>
    <row r="33" spans="1:105" ht="12" customHeight="1" x14ac:dyDescent="0.25">
      <c r="A33" s="18" t="s">
        <v>33</v>
      </c>
      <c r="B33" s="230">
        <v>637.70365807070004</v>
      </c>
      <c r="C33" s="230">
        <v>734.99339378738478</v>
      </c>
      <c r="D33" s="230">
        <v>729.32740602979106</v>
      </c>
      <c r="E33" s="230">
        <v>746.27988892803648</v>
      </c>
      <c r="F33" s="230">
        <v>787.2963491464177</v>
      </c>
      <c r="G33" s="230">
        <v>748.81596400554849</v>
      </c>
      <c r="H33" s="230">
        <v>793.16189996004198</v>
      </c>
      <c r="I33" s="230">
        <v>852.76327730255684</v>
      </c>
      <c r="J33" s="230">
        <v>637.31991668079968</v>
      </c>
      <c r="K33" s="230">
        <v>546.20801093831494</v>
      </c>
      <c r="L33" s="230">
        <v>481.27211606623757</v>
      </c>
      <c r="M33" s="230">
        <v>610.82095137513556</v>
      </c>
      <c r="N33" s="230">
        <v>631.7606833349007</v>
      </c>
      <c r="O33" s="230">
        <v>569.66764229713112</v>
      </c>
      <c r="P33" s="230">
        <v>616.27539136939401</v>
      </c>
      <c r="Q33" s="230">
        <v>616.64695724970034</v>
      </c>
      <c r="R33" s="230">
        <v>711.47944928143716</v>
      </c>
      <c r="S33" s="230">
        <v>742.11177454206631</v>
      </c>
      <c r="T33" s="230">
        <v>646.09816893557138</v>
      </c>
      <c r="U33" s="230">
        <v>723.87985410229328</v>
      </c>
      <c r="V33" s="230">
        <v>738.35596977967077</v>
      </c>
      <c r="W33" s="230">
        <v>645.93884787382126</v>
      </c>
      <c r="X33" s="230">
        <v>681.15295415385913</v>
      </c>
      <c r="Y33" s="230">
        <v>359.36800247394137</v>
      </c>
      <c r="DA33" s="71"/>
    </row>
    <row r="34" spans="1:105" ht="12" customHeight="1" x14ac:dyDescent="0.25">
      <c r="A34" s="18" t="s">
        <v>73</v>
      </c>
      <c r="B34" s="230">
        <v>950.60860086077571</v>
      </c>
      <c r="C34" s="230">
        <v>1012.2928375948642</v>
      </c>
      <c r="D34" s="230">
        <v>887.53436403560647</v>
      </c>
      <c r="E34" s="230">
        <v>923.95284019906217</v>
      </c>
      <c r="F34" s="230">
        <v>880.66294004518488</v>
      </c>
      <c r="G34" s="230">
        <v>854.1055639671215</v>
      </c>
      <c r="H34" s="230">
        <v>878.26804901411117</v>
      </c>
      <c r="I34" s="230">
        <v>908.87787207088832</v>
      </c>
      <c r="J34" s="230">
        <v>857.20991992143433</v>
      </c>
      <c r="K34" s="230">
        <v>755.62296901256252</v>
      </c>
      <c r="L34" s="230">
        <v>806.87962745930201</v>
      </c>
      <c r="M34" s="230">
        <v>823.11961217415228</v>
      </c>
      <c r="N34" s="230">
        <v>805.19467426397762</v>
      </c>
      <c r="O34" s="230">
        <v>778.27468942542168</v>
      </c>
      <c r="P34" s="230">
        <v>760.32706592151817</v>
      </c>
      <c r="Q34" s="230">
        <v>716.82161399831955</v>
      </c>
      <c r="R34" s="230">
        <v>725.74399437966997</v>
      </c>
      <c r="S34" s="230">
        <v>767.54902412979482</v>
      </c>
      <c r="T34" s="230">
        <v>779.89802531135479</v>
      </c>
      <c r="U34" s="230">
        <v>715.13277953038903</v>
      </c>
      <c r="V34" s="230">
        <v>663.98695288315855</v>
      </c>
      <c r="W34" s="230">
        <v>673.90941626309984</v>
      </c>
      <c r="X34" s="230">
        <v>495.67856710833945</v>
      </c>
      <c r="Y34" s="230">
        <v>488.11773890248367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17.588946353116942</v>
      </c>
      <c r="D36" s="230">
        <v>14.820139120560329</v>
      </c>
      <c r="E36" s="230">
        <v>27.46150550977822</v>
      </c>
      <c r="F36" s="230">
        <v>35.762930008268128</v>
      </c>
      <c r="G36" s="230">
        <v>35.991629033711376</v>
      </c>
      <c r="H36" s="230">
        <v>21.760937712883219</v>
      </c>
      <c r="I36" s="230">
        <v>27.033972371706575</v>
      </c>
      <c r="J36" s="230">
        <v>51.000765548450254</v>
      </c>
      <c r="K36" s="230">
        <v>48.446837488733721</v>
      </c>
      <c r="L36" s="230">
        <v>45.741749208349177</v>
      </c>
      <c r="M36" s="230">
        <v>48.010917255965026</v>
      </c>
      <c r="N36" s="230">
        <v>54.225100457454772</v>
      </c>
      <c r="O36" s="230">
        <v>57.841508007519025</v>
      </c>
      <c r="P36" s="230">
        <v>56.802950191158331</v>
      </c>
      <c r="Q36" s="230">
        <v>68.000253104587472</v>
      </c>
      <c r="R36" s="230">
        <v>78.608125986505598</v>
      </c>
      <c r="S36" s="230">
        <v>106.11980954390866</v>
      </c>
      <c r="T36" s="230">
        <v>140.69438077400093</v>
      </c>
      <c r="U36" s="230">
        <v>135.04014066055052</v>
      </c>
      <c r="V36" s="230">
        <v>129.59671956407757</v>
      </c>
      <c r="W36" s="230">
        <v>112.56617732502248</v>
      </c>
      <c r="X36" s="230">
        <v>106.07469741177681</v>
      </c>
      <c r="Y36" s="230">
        <v>108.72901738333016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1763.0845899999999</v>
      </c>
      <c r="C38" s="236">
        <f t="shared" si="4"/>
        <v>1762.96578</v>
      </c>
      <c r="D38" s="236">
        <f t="shared" si="4"/>
        <v>1792.6169668721791</v>
      </c>
      <c r="E38" s="236">
        <f t="shared" si="4"/>
        <v>1660.6328870162642</v>
      </c>
      <c r="F38" s="236">
        <f t="shared" si="4"/>
        <v>1783.136067016264</v>
      </c>
      <c r="G38" s="236">
        <f t="shared" si="4"/>
        <v>1722.1493400000002</v>
      </c>
      <c r="H38" s="236">
        <f t="shared" si="4"/>
        <v>1756.6916441664096</v>
      </c>
      <c r="I38" s="236">
        <f t="shared" si="4"/>
        <v>1768.7293397348826</v>
      </c>
      <c r="J38" s="236">
        <f t="shared" si="4"/>
        <v>1464.7397220106479</v>
      </c>
      <c r="K38" s="236">
        <f t="shared" si="4"/>
        <v>1004.1447537788085</v>
      </c>
      <c r="L38" s="236">
        <f t="shared" si="4"/>
        <v>954.50972768394843</v>
      </c>
      <c r="M38" s="236">
        <f t="shared" si="4"/>
        <v>1136.5088507327473</v>
      </c>
      <c r="N38" s="236">
        <f t="shared" si="4"/>
        <v>1130.3827732044715</v>
      </c>
      <c r="O38" s="236">
        <f t="shared" si="4"/>
        <v>1131.0848751917633</v>
      </c>
      <c r="P38" s="236">
        <f t="shared" si="4"/>
        <v>1158.9078413415918</v>
      </c>
      <c r="Q38" s="236">
        <f t="shared" si="4"/>
        <v>1174.3962386151331</v>
      </c>
      <c r="R38" s="236">
        <f t="shared" si="4"/>
        <v>1352.893623214447</v>
      </c>
      <c r="S38" s="236">
        <f t="shared" si="4"/>
        <v>1466.0931028398759</v>
      </c>
      <c r="T38" s="236">
        <f t="shared" si="4"/>
        <v>1413.7935478137606</v>
      </c>
      <c r="U38" s="236">
        <f t="shared" si="4"/>
        <v>1369.0781373386376</v>
      </c>
      <c r="V38" s="236">
        <f t="shared" si="4"/>
        <v>1467.1189832841058</v>
      </c>
      <c r="W38" s="236">
        <f t="shared" si="4"/>
        <v>1480.8397484938964</v>
      </c>
      <c r="X38" s="236">
        <f t="shared" si="4"/>
        <v>1334.7480849999999</v>
      </c>
      <c r="Y38" s="236">
        <f t="shared" si="4"/>
        <v>1229.8125118144376</v>
      </c>
      <c r="DA38" s="93"/>
    </row>
    <row r="39" spans="1:105" ht="12" customHeight="1" x14ac:dyDescent="0.25">
      <c r="A39" s="43" t="s">
        <v>106</v>
      </c>
      <c r="B39" s="237">
        <f>ISI!B$53</f>
        <v>40.725999999999999</v>
      </c>
      <c r="C39" s="237">
        <f>ISI!C$53</f>
        <v>46.932000000000002</v>
      </c>
      <c r="D39" s="237">
        <f>ISI!D$53</f>
        <v>11.242176872179201</v>
      </c>
      <c r="E39" s="237">
        <f>ISI!E$53</f>
        <v>8.8904970162641632</v>
      </c>
      <c r="F39" s="237">
        <f>ISI!F$53</f>
        <v>8.8904970162641632</v>
      </c>
      <c r="G39" s="237">
        <f>ISI!G$53</f>
        <v>16.175999999999998</v>
      </c>
      <c r="H39" s="237">
        <f>ISI!H$53</f>
        <v>11.61500416640963</v>
      </c>
      <c r="I39" s="237">
        <f>ISI!I$53</f>
        <v>14.13182973488262</v>
      </c>
      <c r="J39" s="237">
        <f>ISI!J$53</f>
        <v>13.569682010647981</v>
      </c>
      <c r="K39" s="237">
        <f>ISI!K$53</f>
        <v>7.1899237788085806</v>
      </c>
      <c r="L39" s="237">
        <f>ISI!L$53</f>
        <v>9.0646376839483889</v>
      </c>
      <c r="M39" s="237">
        <f>ISI!M$53</f>
        <v>10.67097073274722</v>
      </c>
      <c r="N39" s="237">
        <f>ISI!N$53</f>
        <v>10.555463204471369</v>
      </c>
      <c r="O39" s="237">
        <f>ISI!O$53</f>
        <v>11.014855191763409</v>
      </c>
      <c r="P39" s="237">
        <f>ISI!P$53</f>
        <v>11.24433134159181</v>
      </c>
      <c r="Q39" s="237">
        <f>ISI!Q$53</f>
        <v>13.19487861513325</v>
      </c>
      <c r="R39" s="237">
        <f>ISI!R$53</f>
        <v>14.112783214446869</v>
      </c>
      <c r="S39" s="237">
        <f>ISI!S$53</f>
        <v>13.53909283987586</v>
      </c>
      <c r="T39" s="237">
        <f>ISI!T$53</f>
        <v>15.03068781376048</v>
      </c>
      <c r="U39" s="237">
        <f>ISI!U$53</f>
        <v>13.38809733863766</v>
      </c>
      <c r="V39" s="237">
        <f>ISI!V$53</f>
        <v>12.247553284105861</v>
      </c>
      <c r="W39" s="237">
        <f>ISI!W$53</f>
        <v>15.756138493896421</v>
      </c>
      <c r="X39" s="237">
        <f>ISI!X$53</f>
        <v>14.742224999999999</v>
      </c>
      <c r="Y39" s="237">
        <f>ISI!Y$53</f>
        <v>14.72823181443723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0.877</v>
      </c>
      <c r="C41" s="238">
        <f>CHI!C$78</f>
        <v>0.96125000000000005</v>
      </c>
      <c r="D41" s="238">
        <f>CHI!D$78</f>
        <v>0.98807999999999996</v>
      </c>
      <c r="E41" s="238">
        <f>CHI!E$78</f>
        <v>0.83957000000000004</v>
      </c>
      <c r="F41" s="238">
        <f>CHI!F$78</f>
        <v>1.18519</v>
      </c>
      <c r="G41" s="238">
        <f>CHI!G$78</f>
        <v>1.1195900000000001</v>
      </c>
      <c r="H41" s="238">
        <f>CHI!H$78</f>
        <v>1.08908</v>
      </c>
      <c r="I41" s="238">
        <f>CHI!I$78</f>
        <v>1.1499999999999999</v>
      </c>
      <c r="J41" s="238">
        <f>CHI!J$78</f>
        <v>1.4334899999999999</v>
      </c>
      <c r="K41" s="238">
        <f>CHI!K$78</f>
        <v>1.0739700000000001</v>
      </c>
      <c r="L41" s="238">
        <f>CHI!L$78</f>
        <v>1.1182399999999999</v>
      </c>
      <c r="M41" s="238">
        <f>CHI!M$78</f>
        <v>1.1456900000000001</v>
      </c>
      <c r="N41" s="238">
        <f>CHI!N$78</f>
        <v>1.34517</v>
      </c>
      <c r="O41" s="238">
        <f>CHI!O$78</f>
        <v>1.3756999999999999</v>
      </c>
      <c r="P41" s="238">
        <f>CHI!P$78</f>
        <v>1.47593</v>
      </c>
      <c r="Q41" s="238">
        <f>CHI!Q$78</f>
        <v>1.50295</v>
      </c>
      <c r="R41" s="238">
        <f>CHI!R$78</f>
        <v>1.3907400000000001</v>
      </c>
      <c r="S41" s="238">
        <f>CHI!S$78</f>
        <v>1.36842</v>
      </c>
      <c r="T41" s="238">
        <f>CHI!T$78</f>
        <v>1.4401200000000001</v>
      </c>
      <c r="U41" s="238">
        <f>CHI!U$78</f>
        <v>1.49136</v>
      </c>
      <c r="V41" s="238">
        <f>CHI!V$78</f>
        <v>1.4330799999999999</v>
      </c>
      <c r="W41" s="238">
        <f>CHI!W$78</f>
        <v>1.2346699999999999</v>
      </c>
      <c r="X41" s="238">
        <f>CHI!X$78</f>
        <v>1.3351900000000001</v>
      </c>
      <c r="Y41" s="238">
        <f>CHI!Y$78</f>
        <v>1.54775</v>
      </c>
      <c r="DA41" s="94"/>
    </row>
    <row r="42" spans="1:105" ht="12" customHeight="1" x14ac:dyDescent="0.25">
      <c r="A42" s="44" t="s">
        <v>109</v>
      </c>
      <c r="B42" s="238">
        <f>NMM!B$58</f>
        <v>1632.34853</v>
      </c>
      <c r="C42" s="238">
        <f>NMM!C$58</f>
        <v>1628.90066</v>
      </c>
      <c r="D42" s="238">
        <f>NMM!D$58</f>
        <v>1669.53601</v>
      </c>
      <c r="E42" s="238">
        <f>NMM!E$58</f>
        <v>1542.51061</v>
      </c>
      <c r="F42" s="238">
        <f>NMM!F$58</f>
        <v>1660.78305</v>
      </c>
      <c r="G42" s="238">
        <f>NMM!G$58</f>
        <v>1566.9003200000002</v>
      </c>
      <c r="H42" s="238">
        <f>NMM!H$58</f>
        <v>1621.1372699999999</v>
      </c>
      <c r="I42" s="238">
        <f>NMM!I$58</f>
        <v>1621.31575</v>
      </c>
      <c r="J42" s="238">
        <f>NMM!J$58</f>
        <v>1336.1702799999998</v>
      </c>
      <c r="K42" s="238">
        <f>NMM!K$58</f>
        <v>887.60112000000004</v>
      </c>
      <c r="L42" s="238">
        <f>NMM!L$58</f>
        <v>806.86315000000002</v>
      </c>
      <c r="M42" s="238">
        <f>NMM!M$58</f>
        <v>996.72053000000005</v>
      </c>
      <c r="N42" s="238">
        <f>NMM!N$58</f>
        <v>997.81272000000013</v>
      </c>
      <c r="O42" s="238">
        <f>NMM!O$58</f>
        <v>993.78551000000004</v>
      </c>
      <c r="P42" s="238">
        <f>NMM!P$58</f>
        <v>1023.5342900000001</v>
      </c>
      <c r="Q42" s="238">
        <f>NMM!Q$58</f>
        <v>1048.61833</v>
      </c>
      <c r="R42" s="238">
        <f>NMM!R$58</f>
        <v>1230.82582</v>
      </c>
      <c r="S42" s="238">
        <f>NMM!S$58</f>
        <v>1335.31961</v>
      </c>
      <c r="T42" s="238">
        <f>NMM!T$58</f>
        <v>1296.31906</v>
      </c>
      <c r="U42" s="238">
        <f>NMM!U$58</f>
        <v>1250.4573699999999</v>
      </c>
      <c r="V42" s="238">
        <f>NMM!V$58</f>
        <v>1352.9757399999999</v>
      </c>
      <c r="W42" s="238">
        <f>NMM!W$58</f>
        <v>1353.8960100000002</v>
      </c>
      <c r="X42" s="238">
        <f>NMM!X$58</f>
        <v>1216.4797599999999</v>
      </c>
      <c r="Y42" s="238">
        <f>NMM!Y$58</f>
        <v>1111.7332700000004</v>
      </c>
      <c r="DA42" s="94"/>
    </row>
    <row r="43" spans="1:105" ht="12" customHeight="1" x14ac:dyDescent="0.25">
      <c r="A43" s="45" t="s">
        <v>110</v>
      </c>
      <c r="B43" s="239">
        <v>89.13306</v>
      </c>
      <c r="C43" s="239">
        <v>86.171869999999998</v>
      </c>
      <c r="D43" s="239">
        <v>110.8507</v>
      </c>
      <c r="E43" s="239">
        <v>108.39221000000001</v>
      </c>
      <c r="F43" s="239">
        <v>112.27733000000001</v>
      </c>
      <c r="G43" s="239">
        <v>137.95343</v>
      </c>
      <c r="H43" s="239">
        <v>122.85029</v>
      </c>
      <c r="I43" s="239">
        <v>132.13176000000001</v>
      </c>
      <c r="J43" s="239">
        <v>113.56627</v>
      </c>
      <c r="K43" s="239">
        <v>108.27974</v>
      </c>
      <c r="L43" s="239">
        <v>137.46369999999999</v>
      </c>
      <c r="M43" s="239">
        <v>127.97166</v>
      </c>
      <c r="N43" s="239">
        <v>120.66942</v>
      </c>
      <c r="O43" s="239">
        <v>124.90881</v>
      </c>
      <c r="P43" s="239">
        <v>122.65329</v>
      </c>
      <c r="Q43" s="239">
        <v>111.08008</v>
      </c>
      <c r="R43" s="239">
        <v>106.56428</v>
      </c>
      <c r="S43" s="239">
        <v>115.86597999999999</v>
      </c>
      <c r="T43" s="239">
        <v>101.00368</v>
      </c>
      <c r="U43" s="239">
        <v>103.74131</v>
      </c>
      <c r="V43" s="239">
        <v>100.46261</v>
      </c>
      <c r="W43" s="239">
        <v>109.95292999999999</v>
      </c>
      <c r="X43" s="239">
        <v>102.19091</v>
      </c>
      <c r="Y43" s="239">
        <v>101.80325999999999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0.99999999999999989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0.99999999999999989</v>
      </c>
      <c r="J47" s="232">
        <f t="shared" si="5"/>
        <v>1</v>
      </c>
      <c r="K47" s="232">
        <f t="shared" si="5"/>
        <v>0.99999999999999989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0.99999999999999978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1.0289843846664015E-2</v>
      </c>
      <c r="C52" s="233">
        <f t="shared" si="10"/>
        <v>1.1015519450230576E-2</v>
      </c>
      <c r="D52" s="233">
        <f t="shared" si="10"/>
        <v>1.0067518465664477E-2</v>
      </c>
      <c r="E52" s="233">
        <f t="shared" si="10"/>
        <v>1.0204591358547269E-2</v>
      </c>
      <c r="F52" s="233">
        <f t="shared" si="10"/>
        <v>9.4324391537273233E-3</v>
      </c>
      <c r="G52" s="233">
        <f t="shared" si="10"/>
        <v>8.4477230650146645E-3</v>
      </c>
      <c r="H52" s="233">
        <f t="shared" si="10"/>
        <v>7.9811620599777849E-3</v>
      </c>
      <c r="I52" s="233">
        <f t="shared" si="10"/>
        <v>7.3021536817870917E-3</v>
      </c>
      <c r="J52" s="233">
        <f t="shared" si="10"/>
        <v>8.5778686783638033E-3</v>
      </c>
      <c r="K52" s="233">
        <f t="shared" si="10"/>
        <v>9.6206699959344166E-3</v>
      </c>
      <c r="L52" s="233">
        <f t="shared" si="10"/>
        <v>1.0437765400962232E-2</v>
      </c>
      <c r="M52" s="233">
        <f t="shared" si="10"/>
        <v>8.6696928852594557E-3</v>
      </c>
      <c r="N52" s="233">
        <f t="shared" si="10"/>
        <v>7.6029970259969687E-3</v>
      </c>
      <c r="O52" s="233">
        <f t="shared" si="10"/>
        <v>6.5868714960184245E-3</v>
      </c>
      <c r="P52" s="233">
        <f t="shared" si="10"/>
        <v>5.9405130430652802E-3</v>
      </c>
      <c r="Q52" s="233">
        <f t="shared" si="10"/>
        <v>5.357625626172792E-3</v>
      </c>
      <c r="R52" s="233">
        <f t="shared" si="10"/>
        <v>4.7804659167064488E-3</v>
      </c>
      <c r="S52" s="233">
        <f t="shared" si="10"/>
        <v>4.7964957196713186E-3</v>
      </c>
      <c r="T52" s="233">
        <f t="shared" si="10"/>
        <v>4.6763611261095165E-3</v>
      </c>
      <c r="U52" s="233">
        <f t="shared" si="10"/>
        <v>4.3479621289038897E-3</v>
      </c>
      <c r="V52" s="233">
        <f t="shared" si="10"/>
        <v>3.8018340826572396E-3</v>
      </c>
      <c r="W52" s="233">
        <f t="shared" si="10"/>
        <v>4.4240264996226967E-3</v>
      </c>
      <c r="X52" s="233">
        <f t="shared" si="10"/>
        <v>3.6212528666005081E-3</v>
      </c>
      <c r="Y52" s="233">
        <f t="shared" si="10"/>
        <v>3.6941684681324766E-3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0.25853549635690931</v>
      </c>
      <c r="C53" s="234">
        <f t="shared" si="11"/>
        <v>0.2631242695360877</v>
      </c>
      <c r="D53" s="234">
        <f t="shared" si="11"/>
        <v>0.25913485289301719</v>
      </c>
      <c r="E53" s="234">
        <f t="shared" si="11"/>
        <v>0.25259065776436007</v>
      </c>
      <c r="F53" s="234">
        <f t="shared" si="11"/>
        <v>0.2464598452277488</v>
      </c>
      <c r="G53" s="234">
        <f t="shared" si="11"/>
        <v>0.24457833780140079</v>
      </c>
      <c r="H53" s="234">
        <f t="shared" si="11"/>
        <v>0.24301941308596584</v>
      </c>
      <c r="I53" s="234">
        <f t="shared" si="11"/>
        <v>0.22376268522213352</v>
      </c>
      <c r="J53" s="234">
        <f t="shared" si="11"/>
        <v>0.26062988535061848</v>
      </c>
      <c r="K53" s="234">
        <f t="shared" si="11"/>
        <v>0.28258516010013074</v>
      </c>
      <c r="L53" s="234">
        <f t="shared" si="11"/>
        <v>0.30263457400311372</v>
      </c>
      <c r="M53" s="234">
        <f t="shared" si="11"/>
        <v>0.27455197924505542</v>
      </c>
      <c r="N53" s="234">
        <f t="shared" si="11"/>
        <v>0.25863516090987609</v>
      </c>
      <c r="O53" s="234">
        <f t="shared" si="11"/>
        <v>0.25564130808012708</v>
      </c>
      <c r="P53" s="234">
        <f t="shared" si="11"/>
        <v>0.26013363054668942</v>
      </c>
      <c r="Q53" s="234">
        <f t="shared" si="11"/>
        <v>0.25624470183255993</v>
      </c>
      <c r="R53" s="234">
        <f t="shared" si="11"/>
        <v>0.22756162960516577</v>
      </c>
      <c r="S53" s="234">
        <f t="shared" si="11"/>
        <v>0.22345748866862383</v>
      </c>
      <c r="T53" s="234">
        <f t="shared" si="11"/>
        <v>0.21762653058055997</v>
      </c>
      <c r="U53" s="234">
        <f t="shared" si="11"/>
        <v>0.21334119182441624</v>
      </c>
      <c r="V53" s="234">
        <f t="shared" si="11"/>
        <v>0.19724819686156775</v>
      </c>
      <c r="W53" s="234">
        <f t="shared" si="11"/>
        <v>0.20241868277198558</v>
      </c>
      <c r="X53" s="234">
        <f t="shared" si="11"/>
        <v>0.18085132537803253</v>
      </c>
      <c r="Y53" s="234">
        <f t="shared" si="11"/>
        <v>0.18851735601734715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0.48447791786213606</v>
      </c>
      <c r="C54" s="235">
        <f t="shared" si="12"/>
        <v>0.48558458053608622</v>
      </c>
      <c r="D54" s="235">
        <f t="shared" si="12"/>
        <v>0.4738069126283031</v>
      </c>
      <c r="E54" s="235">
        <f t="shared" si="12"/>
        <v>0.49554237967095743</v>
      </c>
      <c r="F54" s="235">
        <f t="shared" si="12"/>
        <v>0.49364687173963495</v>
      </c>
      <c r="G54" s="235">
        <f t="shared" si="12"/>
        <v>0.49610411642389884</v>
      </c>
      <c r="H54" s="235">
        <f t="shared" si="12"/>
        <v>0.50051315576643007</v>
      </c>
      <c r="I54" s="235">
        <f t="shared" si="12"/>
        <v>0.51237267688133525</v>
      </c>
      <c r="J54" s="235">
        <f t="shared" si="12"/>
        <v>0.49027383443487099</v>
      </c>
      <c r="K54" s="235">
        <f t="shared" si="12"/>
        <v>0.49824398996983038</v>
      </c>
      <c r="L54" s="235">
        <f t="shared" si="12"/>
        <v>0.49362189178468535</v>
      </c>
      <c r="M54" s="235">
        <f t="shared" si="12"/>
        <v>0.49407165551533383</v>
      </c>
      <c r="N54" s="235">
        <f t="shared" si="12"/>
        <v>0.49792966471500844</v>
      </c>
      <c r="O54" s="235">
        <f t="shared" si="12"/>
        <v>0.49013175958997668</v>
      </c>
      <c r="P54" s="235">
        <f t="shared" si="12"/>
        <v>0.48148047997840671</v>
      </c>
      <c r="Q54" s="235">
        <f t="shared" si="12"/>
        <v>0.47966931026402998</v>
      </c>
      <c r="R54" s="235">
        <f t="shared" si="12"/>
        <v>0.48658745546971416</v>
      </c>
      <c r="S54" s="235">
        <f t="shared" si="12"/>
        <v>0.48602755116042445</v>
      </c>
      <c r="T54" s="235">
        <f t="shared" si="12"/>
        <v>0.49691850149390526</v>
      </c>
      <c r="U54" s="235">
        <f t="shared" si="12"/>
        <v>0.49971539138672366</v>
      </c>
      <c r="V54" s="235">
        <f t="shared" si="12"/>
        <v>0.50146027848105867</v>
      </c>
      <c r="W54" s="235">
        <f t="shared" si="12"/>
        <v>0.50684209254227475</v>
      </c>
      <c r="X54" s="235">
        <f t="shared" si="12"/>
        <v>0.5314866028018892</v>
      </c>
      <c r="Y54" s="235">
        <f t="shared" si="12"/>
        <v>0.50488509273025683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0.24669674193429048</v>
      </c>
      <c r="C55" s="240">
        <f t="shared" si="13"/>
        <v>0.24027563047759545</v>
      </c>
      <c r="D55" s="240">
        <f t="shared" si="13"/>
        <v>0.25699071601301532</v>
      </c>
      <c r="E55" s="240">
        <f t="shared" si="13"/>
        <v>0.24166237120613521</v>
      </c>
      <c r="F55" s="240">
        <f t="shared" si="13"/>
        <v>0.25046084387888889</v>
      </c>
      <c r="G55" s="240">
        <f t="shared" si="13"/>
        <v>0.25086982270968577</v>
      </c>
      <c r="H55" s="240">
        <f t="shared" si="13"/>
        <v>0.24848626908762633</v>
      </c>
      <c r="I55" s="240">
        <f t="shared" si="13"/>
        <v>0.25656248421474404</v>
      </c>
      <c r="J55" s="240">
        <f t="shared" si="13"/>
        <v>0.24051841153614673</v>
      </c>
      <c r="K55" s="240">
        <f t="shared" si="13"/>
        <v>0.20955017993410432</v>
      </c>
      <c r="L55" s="240">
        <f t="shared" si="13"/>
        <v>0.19330576881123876</v>
      </c>
      <c r="M55" s="240">
        <f t="shared" si="13"/>
        <v>0.22270667235435132</v>
      </c>
      <c r="N55" s="240">
        <f t="shared" si="13"/>
        <v>0.23583217734911849</v>
      </c>
      <c r="O55" s="240">
        <f t="shared" si="13"/>
        <v>0.24764006083387785</v>
      </c>
      <c r="P55" s="240">
        <f t="shared" si="13"/>
        <v>0.25244537643183856</v>
      </c>
      <c r="Q55" s="240">
        <f t="shared" si="13"/>
        <v>0.25872836227723728</v>
      </c>
      <c r="R55" s="240">
        <f t="shared" si="13"/>
        <v>0.2810704490084136</v>
      </c>
      <c r="S55" s="240">
        <f t="shared" si="13"/>
        <v>0.2857184644512803</v>
      </c>
      <c r="T55" s="240">
        <f t="shared" si="13"/>
        <v>0.28077860679942529</v>
      </c>
      <c r="U55" s="240">
        <f t="shared" si="13"/>
        <v>0.28259545465995611</v>
      </c>
      <c r="V55" s="240">
        <f t="shared" si="13"/>
        <v>0.2974896905747163</v>
      </c>
      <c r="W55" s="240">
        <f t="shared" si="13"/>
        <v>0.28631519818611689</v>
      </c>
      <c r="X55" s="240">
        <f t="shared" si="13"/>
        <v>0.28404081895347788</v>
      </c>
      <c r="Y55" s="240">
        <f t="shared" si="13"/>
        <v>0.30290338278426365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DK: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835.08494082197717</v>
      </c>
      <c r="C3" s="203">
        <f t="shared" si="0"/>
        <v>757.51087860567372</v>
      </c>
      <c r="D3" s="203">
        <f t="shared" si="0"/>
        <v>638.81053487531631</v>
      </c>
      <c r="E3" s="203">
        <f t="shared" si="0"/>
        <v>541.52177640603566</v>
      </c>
      <c r="F3" s="203">
        <f t="shared" si="0"/>
        <v>557.05123631488789</v>
      </c>
      <c r="G3" s="203">
        <f t="shared" si="0"/>
        <v>510.54483643671767</v>
      </c>
      <c r="H3" s="203">
        <f t="shared" si="0"/>
        <v>583.72592575009492</v>
      </c>
      <c r="I3" s="203">
        <f t="shared" si="0"/>
        <v>665.6239457101309</v>
      </c>
      <c r="J3" s="203">
        <f t="shared" si="0"/>
        <v>595.07988103761636</v>
      </c>
      <c r="K3" s="203">
        <f t="shared" si="0"/>
        <v>327.04780711825492</v>
      </c>
      <c r="L3" s="203">
        <f t="shared" si="0"/>
        <v>300.37283468318248</v>
      </c>
      <c r="M3" s="203">
        <f t="shared" si="0"/>
        <v>370.24770742818572</v>
      </c>
      <c r="N3" s="203">
        <f t="shared" si="0"/>
        <v>361.72160475421799</v>
      </c>
      <c r="O3" s="203">
        <f t="shared" si="0"/>
        <v>368.81720384074367</v>
      </c>
      <c r="P3" s="203">
        <f t="shared" si="0"/>
        <v>394.31396412240588</v>
      </c>
      <c r="Q3" s="203">
        <f t="shared" si="0"/>
        <v>481.09080599999999</v>
      </c>
      <c r="R3" s="203">
        <f t="shared" si="0"/>
        <v>474.54425775315042</v>
      </c>
      <c r="S3" s="203">
        <f t="shared" si="0"/>
        <v>478.61227497352633</v>
      </c>
      <c r="T3" s="203">
        <f t="shared" si="0"/>
        <v>452.42836753421722</v>
      </c>
      <c r="U3" s="203">
        <f t="shared" si="0"/>
        <v>524.67699322563828</v>
      </c>
      <c r="V3" s="203">
        <f t="shared" si="0"/>
        <v>429.6408601046906</v>
      </c>
      <c r="W3" s="203">
        <f t="shared" si="0"/>
        <v>435.07565726469483</v>
      </c>
      <c r="X3" s="203">
        <f t="shared" si="0"/>
        <v>573.26783272198486</v>
      </c>
      <c r="Y3" s="203">
        <f t="shared" si="0"/>
        <v>613.1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835.08494082197717</v>
      </c>
      <c r="C5" s="242">
        <v>757.51087860567372</v>
      </c>
      <c r="D5" s="242">
        <v>638.81053487531631</v>
      </c>
      <c r="E5" s="242">
        <v>541.52177640603566</v>
      </c>
      <c r="F5" s="242">
        <v>557.05123631488789</v>
      </c>
      <c r="G5" s="242">
        <v>510.54483643671767</v>
      </c>
      <c r="H5" s="242">
        <v>583.72592575009492</v>
      </c>
      <c r="I5" s="242">
        <v>665.6239457101309</v>
      </c>
      <c r="J5" s="242">
        <v>595.07988103761636</v>
      </c>
      <c r="K5" s="242">
        <v>327.04780711825492</v>
      </c>
      <c r="L5" s="242">
        <v>300.37283468318248</v>
      </c>
      <c r="M5" s="242">
        <v>370.24770742818572</v>
      </c>
      <c r="N5" s="242">
        <v>361.72160475421799</v>
      </c>
      <c r="O5" s="242">
        <v>368.81720384074367</v>
      </c>
      <c r="P5" s="242">
        <v>394.31396412240588</v>
      </c>
      <c r="Q5" s="242">
        <v>481.09080599999999</v>
      </c>
      <c r="R5" s="242">
        <v>474.54425775315042</v>
      </c>
      <c r="S5" s="242">
        <v>478.61227497352633</v>
      </c>
      <c r="T5" s="242">
        <v>452.42836753421722</v>
      </c>
      <c r="U5" s="242">
        <v>524.67699322563828</v>
      </c>
      <c r="V5" s="242">
        <v>429.6408601046906</v>
      </c>
      <c r="W5" s="242">
        <v>435.07565726469483</v>
      </c>
      <c r="X5" s="242">
        <v>573.26783272198486</v>
      </c>
      <c r="Y5" s="242">
        <v>613.1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801</v>
      </c>
      <c r="C7" s="203">
        <f t="shared" si="1"/>
        <v>751</v>
      </c>
      <c r="D7" s="203">
        <f t="shared" si="1"/>
        <v>392</v>
      </c>
      <c r="E7" s="203">
        <f t="shared" si="1"/>
        <v>310</v>
      </c>
      <c r="F7" s="203">
        <f t="shared" si="1"/>
        <v>310</v>
      </c>
      <c r="G7" s="203">
        <f t="shared" si="1"/>
        <v>400</v>
      </c>
      <c r="H7" s="203">
        <f t="shared" si="1"/>
        <v>405</v>
      </c>
      <c r="I7" s="203">
        <f t="shared" si="1"/>
        <v>492.75841494567851</v>
      </c>
      <c r="J7" s="203">
        <f t="shared" si="1"/>
        <v>473.15705922912628</v>
      </c>
      <c r="K7" s="203">
        <f t="shared" si="1"/>
        <v>250.7032359780541</v>
      </c>
      <c r="L7" s="203">
        <f t="shared" si="1"/>
        <v>316.07205726331762</v>
      </c>
      <c r="M7" s="203">
        <f t="shared" si="1"/>
        <v>372.08278919615208</v>
      </c>
      <c r="N7" s="203">
        <f t="shared" si="1"/>
        <v>368.05519279743481</v>
      </c>
      <c r="O7" s="203">
        <f t="shared" si="1"/>
        <v>384.07359039657968</v>
      </c>
      <c r="P7" s="203">
        <f t="shared" si="1"/>
        <v>392.07512352984179</v>
      </c>
      <c r="Q7" s="203">
        <f t="shared" si="1"/>
        <v>460.08815516256948</v>
      </c>
      <c r="R7" s="203">
        <f t="shared" si="1"/>
        <v>492.09428769561782</v>
      </c>
      <c r="S7" s="203">
        <f t="shared" si="1"/>
        <v>472.09045486246259</v>
      </c>
      <c r="T7" s="203">
        <f t="shared" si="1"/>
        <v>524.10042022866605</v>
      </c>
      <c r="U7" s="203">
        <f t="shared" si="1"/>
        <v>466.82543927354658</v>
      </c>
      <c r="V7" s="203">
        <f t="shared" si="1"/>
        <v>427.05616020421633</v>
      </c>
      <c r="W7" s="203">
        <f t="shared" si="1"/>
        <v>549.39593637705786</v>
      </c>
      <c r="X7" s="203">
        <f t="shared" si="1"/>
        <v>514.04209929315937</v>
      </c>
      <c r="Y7" s="203">
        <f t="shared" si="1"/>
        <v>513.55417521911443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801</v>
      </c>
      <c r="C9" s="242">
        <v>751</v>
      </c>
      <c r="D9" s="242">
        <v>392</v>
      </c>
      <c r="E9" s="242">
        <v>310</v>
      </c>
      <c r="F9" s="242">
        <v>310</v>
      </c>
      <c r="G9" s="242">
        <v>400</v>
      </c>
      <c r="H9" s="242">
        <v>405</v>
      </c>
      <c r="I9" s="242">
        <v>492.75841494567851</v>
      </c>
      <c r="J9" s="242">
        <v>473.15705922912628</v>
      </c>
      <c r="K9" s="242">
        <v>250.7032359780541</v>
      </c>
      <c r="L9" s="242">
        <v>316.07205726331762</v>
      </c>
      <c r="M9" s="242">
        <v>372.08278919615208</v>
      </c>
      <c r="N9" s="242">
        <v>368.05519279743481</v>
      </c>
      <c r="O9" s="242">
        <v>384.07359039657968</v>
      </c>
      <c r="P9" s="242">
        <v>392.07512352984179</v>
      </c>
      <c r="Q9" s="242">
        <v>460.08815516256948</v>
      </c>
      <c r="R9" s="242">
        <v>492.09428769561782</v>
      </c>
      <c r="S9" s="242">
        <v>472.09045486246259</v>
      </c>
      <c r="T9" s="242">
        <v>524.10042022866605</v>
      </c>
      <c r="U9" s="242">
        <v>466.82543927354658</v>
      </c>
      <c r="V9" s="242">
        <v>427.05616020421633</v>
      </c>
      <c r="W9" s="242">
        <v>549.39593637705786</v>
      </c>
      <c r="X9" s="242">
        <v>514.04209929315937</v>
      </c>
      <c r="Y9" s="242">
        <v>513.55417521911443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843.1578947368422</v>
      </c>
      <c r="C11" s="203">
        <f t="shared" si="2"/>
        <v>843.1578947368422</v>
      </c>
      <c r="D11" s="203">
        <f t="shared" si="2"/>
        <v>843.1578947368422</v>
      </c>
      <c r="E11" s="203">
        <f t="shared" si="2"/>
        <v>843.1578947368422</v>
      </c>
      <c r="F11" s="203">
        <f t="shared" si="2"/>
        <v>755.22544020230066</v>
      </c>
      <c r="G11" s="203">
        <f t="shared" si="2"/>
        <v>755.22544020230066</v>
      </c>
      <c r="H11" s="203">
        <f t="shared" si="2"/>
        <v>755.22544020230066</v>
      </c>
      <c r="I11" s="203">
        <f t="shared" si="2"/>
        <v>667.29298566775901</v>
      </c>
      <c r="J11" s="203">
        <f t="shared" si="2"/>
        <v>667.29298566775901</v>
      </c>
      <c r="K11" s="203">
        <f t="shared" si="2"/>
        <v>667.29298566775901</v>
      </c>
      <c r="L11" s="203">
        <f t="shared" si="2"/>
        <v>667.29298566775901</v>
      </c>
      <c r="M11" s="203">
        <f t="shared" si="2"/>
        <v>579.36053113321736</v>
      </c>
      <c r="N11" s="203">
        <f t="shared" si="2"/>
        <v>579.36053113321736</v>
      </c>
      <c r="O11" s="203">
        <f t="shared" si="2"/>
        <v>579.36053113321736</v>
      </c>
      <c r="P11" s="203">
        <f t="shared" si="2"/>
        <v>579.36053113321736</v>
      </c>
      <c r="Q11" s="203">
        <f t="shared" si="2"/>
        <v>491.42807659867577</v>
      </c>
      <c r="R11" s="203">
        <f t="shared" si="2"/>
        <v>579.36053113321736</v>
      </c>
      <c r="S11" s="203">
        <f t="shared" si="2"/>
        <v>579.36053113321736</v>
      </c>
      <c r="T11" s="203">
        <f t="shared" si="2"/>
        <v>579.36053113321736</v>
      </c>
      <c r="U11" s="203">
        <f t="shared" si="2"/>
        <v>579.36053113321736</v>
      </c>
      <c r="V11" s="203">
        <f t="shared" si="2"/>
        <v>579.36053113321736</v>
      </c>
      <c r="W11" s="203">
        <f t="shared" si="2"/>
        <v>579.36053113321736</v>
      </c>
      <c r="X11" s="203">
        <f t="shared" si="2"/>
        <v>579.36053113321736</v>
      </c>
      <c r="Y11" s="203">
        <f t="shared" si="2"/>
        <v>579.36053113321736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843.1578947368422</v>
      </c>
      <c r="C13" s="242">
        <v>843.1578947368422</v>
      </c>
      <c r="D13" s="242">
        <v>843.1578947368422</v>
      </c>
      <c r="E13" s="242">
        <v>843.1578947368422</v>
      </c>
      <c r="F13" s="242">
        <v>755.22544020230066</v>
      </c>
      <c r="G13" s="242">
        <v>755.22544020230066</v>
      </c>
      <c r="H13" s="242">
        <v>755.22544020230066</v>
      </c>
      <c r="I13" s="242">
        <v>667.29298566775901</v>
      </c>
      <c r="J13" s="242">
        <v>667.29298566775901</v>
      </c>
      <c r="K13" s="242">
        <v>667.29298566775901</v>
      </c>
      <c r="L13" s="242">
        <v>667.29298566775901</v>
      </c>
      <c r="M13" s="242">
        <v>579.36053113321736</v>
      </c>
      <c r="N13" s="242">
        <v>579.36053113321736</v>
      </c>
      <c r="O13" s="242">
        <v>579.36053113321736</v>
      </c>
      <c r="P13" s="242">
        <v>579.36053113321736</v>
      </c>
      <c r="Q13" s="242">
        <v>491.42807659867577</v>
      </c>
      <c r="R13" s="242">
        <v>579.36053113321736</v>
      </c>
      <c r="S13" s="242">
        <v>579.36053113321736</v>
      </c>
      <c r="T13" s="242">
        <v>579.36053113321736</v>
      </c>
      <c r="U13" s="242">
        <v>579.36053113321736</v>
      </c>
      <c r="V13" s="242">
        <v>579.36053113321736</v>
      </c>
      <c r="W13" s="242">
        <v>579.36053113321736</v>
      </c>
      <c r="X13" s="242">
        <v>579.36053113321736</v>
      </c>
      <c r="Y13" s="242">
        <v>579.36053113321736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87.932454534541591</v>
      </c>
      <c r="S14" s="210">
        <f t="shared" si="3"/>
        <v>0</v>
      </c>
      <c r="T14" s="210">
        <f t="shared" si="3"/>
        <v>87.932454534541591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87.932454534541591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87.932454534541591</v>
      </c>
      <c r="S16" s="242">
        <v>0</v>
      </c>
      <c r="T16" s="242">
        <v>87.932454534541591</v>
      </c>
      <c r="U16" s="242">
        <v>0</v>
      </c>
      <c r="V16" s="242">
        <v>0</v>
      </c>
      <c r="W16" s="242">
        <v>0</v>
      </c>
      <c r="X16" s="242">
        <v>87.932454534541591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0</v>
      </c>
      <c r="F17" s="210">
        <f t="shared" si="4"/>
        <v>87.932454534541534</v>
      </c>
      <c r="G17" s="210">
        <f t="shared" si="4"/>
        <v>0</v>
      </c>
      <c r="H17" s="210">
        <f t="shared" si="4"/>
        <v>0</v>
      </c>
      <c r="I17" s="210">
        <f t="shared" si="4"/>
        <v>87.932454534541648</v>
      </c>
      <c r="J17" s="210">
        <f t="shared" si="4"/>
        <v>0</v>
      </c>
      <c r="K17" s="210">
        <f t="shared" si="4"/>
        <v>0</v>
      </c>
      <c r="L17" s="210">
        <f t="shared" si="4"/>
        <v>0</v>
      </c>
      <c r="M17" s="210">
        <f t="shared" si="4"/>
        <v>87.932454534541648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87.932454534541591</v>
      </c>
      <c r="R17" s="210">
        <f t="shared" si="4"/>
        <v>0</v>
      </c>
      <c r="S17" s="210">
        <f t="shared" si="4"/>
        <v>0</v>
      </c>
      <c r="T17" s="210">
        <f t="shared" si="4"/>
        <v>87.932454534541648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87.932454534541648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87.932454534541534</v>
      </c>
      <c r="G19" s="242">
        <f t="shared" si="6"/>
        <v>0</v>
      </c>
      <c r="H19" s="242">
        <f t="shared" si="6"/>
        <v>0</v>
      </c>
      <c r="I19" s="242">
        <f t="shared" si="6"/>
        <v>87.932454534541648</v>
      </c>
      <c r="J19" s="242">
        <f t="shared" si="6"/>
        <v>0</v>
      </c>
      <c r="K19" s="242">
        <f t="shared" si="6"/>
        <v>0</v>
      </c>
      <c r="L19" s="242">
        <f t="shared" si="6"/>
        <v>0</v>
      </c>
      <c r="M19" s="242">
        <f t="shared" si="6"/>
        <v>87.932454534541648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87.932454534541591</v>
      </c>
      <c r="R19" s="242">
        <f t="shared" si="6"/>
        <v>0</v>
      </c>
      <c r="S19" s="242">
        <f t="shared" si="6"/>
        <v>0</v>
      </c>
      <c r="T19" s="242">
        <f t="shared" si="6"/>
        <v>87.932454534541648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87.932454534541648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42.157894736842195</v>
      </c>
      <c r="C20" s="203">
        <f t="shared" si="7"/>
        <v>92.157894736842195</v>
      </c>
      <c r="D20" s="203">
        <f t="shared" si="7"/>
        <v>451.1578947368422</v>
      </c>
      <c r="E20" s="203">
        <f t="shared" si="7"/>
        <v>533.1578947368422</v>
      </c>
      <c r="F20" s="203">
        <f t="shared" si="7"/>
        <v>445.22544020230066</v>
      </c>
      <c r="G20" s="203">
        <f t="shared" si="7"/>
        <v>355.22544020230066</v>
      </c>
      <c r="H20" s="203">
        <f t="shared" si="7"/>
        <v>350.22544020230066</v>
      </c>
      <c r="I20" s="203">
        <f t="shared" si="7"/>
        <v>174.5345707220805</v>
      </c>
      <c r="J20" s="203">
        <f t="shared" si="7"/>
        <v>194.13592643863274</v>
      </c>
      <c r="K20" s="203">
        <f t="shared" si="7"/>
        <v>416.58974968970495</v>
      </c>
      <c r="L20" s="203">
        <f t="shared" si="7"/>
        <v>351.22092840444139</v>
      </c>
      <c r="M20" s="203">
        <f t="shared" si="7"/>
        <v>207.27774193706529</v>
      </c>
      <c r="N20" s="203">
        <f t="shared" si="7"/>
        <v>211.30533833578255</v>
      </c>
      <c r="O20" s="203">
        <f t="shared" si="7"/>
        <v>195.28694073663769</v>
      </c>
      <c r="P20" s="203">
        <f t="shared" si="7"/>
        <v>187.28540760337557</v>
      </c>
      <c r="Q20" s="203">
        <f t="shared" si="7"/>
        <v>31.339921436106295</v>
      </c>
      <c r="R20" s="203">
        <f t="shared" si="7"/>
        <v>87.266243437599542</v>
      </c>
      <c r="S20" s="203">
        <f t="shared" si="7"/>
        <v>107.27007627075477</v>
      </c>
      <c r="T20" s="203">
        <f t="shared" si="7"/>
        <v>55.260110904551311</v>
      </c>
      <c r="U20" s="203">
        <f t="shared" si="7"/>
        <v>112.53509185967079</v>
      </c>
      <c r="V20" s="203">
        <f t="shared" si="7"/>
        <v>152.30437092900104</v>
      </c>
      <c r="W20" s="203">
        <f t="shared" si="7"/>
        <v>29.964594756159499</v>
      </c>
      <c r="X20" s="203">
        <f t="shared" si="7"/>
        <v>65.318431840057997</v>
      </c>
      <c r="Y20" s="203">
        <f t="shared" si="7"/>
        <v>65.806355914102937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42.157894736842195</v>
      </c>
      <c r="C22" s="242">
        <f t="shared" si="9"/>
        <v>92.157894736842195</v>
      </c>
      <c r="D22" s="242">
        <f t="shared" si="9"/>
        <v>451.1578947368422</v>
      </c>
      <c r="E22" s="242">
        <f t="shared" si="9"/>
        <v>533.1578947368422</v>
      </c>
      <c r="F22" s="242">
        <f t="shared" si="9"/>
        <v>445.22544020230066</v>
      </c>
      <c r="G22" s="242">
        <f t="shared" si="9"/>
        <v>355.22544020230066</v>
      </c>
      <c r="H22" s="242">
        <f t="shared" si="9"/>
        <v>350.22544020230066</v>
      </c>
      <c r="I22" s="242">
        <f t="shared" si="9"/>
        <v>174.5345707220805</v>
      </c>
      <c r="J22" s="242">
        <f t="shared" si="9"/>
        <v>194.13592643863274</v>
      </c>
      <c r="K22" s="242">
        <f t="shared" si="9"/>
        <v>416.58974968970495</v>
      </c>
      <c r="L22" s="242">
        <f t="shared" si="9"/>
        <v>351.22092840444139</v>
      </c>
      <c r="M22" s="242">
        <f t="shared" si="9"/>
        <v>207.27774193706529</v>
      </c>
      <c r="N22" s="242">
        <f t="shared" si="9"/>
        <v>211.30533833578255</v>
      </c>
      <c r="O22" s="242">
        <f t="shared" si="9"/>
        <v>195.28694073663769</v>
      </c>
      <c r="P22" s="242">
        <f t="shared" si="9"/>
        <v>187.28540760337557</v>
      </c>
      <c r="Q22" s="242">
        <f t="shared" si="9"/>
        <v>31.339921436106295</v>
      </c>
      <c r="R22" s="242">
        <f t="shared" si="9"/>
        <v>87.266243437599542</v>
      </c>
      <c r="S22" s="242">
        <f t="shared" si="9"/>
        <v>107.27007627075477</v>
      </c>
      <c r="T22" s="242">
        <f t="shared" si="9"/>
        <v>55.260110904551311</v>
      </c>
      <c r="U22" s="242">
        <f t="shared" si="9"/>
        <v>112.53509185967079</v>
      </c>
      <c r="V22" s="242">
        <f t="shared" si="9"/>
        <v>152.30437092900104</v>
      </c>
      <c r="W22" s="242">
        <f t="shared" si="9"/>
        <v>29.964594756159499</v>
      </c>
      <c r="X22" s="242">
        <f t="shared" si="9"/>
        <v>65.318431840057997</v>
      </c>
      <c r="Y22" s="242">
        <f t="shared" si="9"/>
        <v>65.806355914102937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147.51874456236189</v>
      </c>
      <c r="C25" s="210">
        <v>154.81757734695901</v>
      </c>
      <c r="D25" s="210">
        <v>107.2187813607368</v>
      </c>
      <c r="E25" s="210">
        <v>101.91448682951921</v>
      </c>
      <c r="F25" s="210">
        <v>101.8102159186913</v>
      </c>
      <c r="G25" s="210">
        <v>101.1539560905376</v>
      </c>
      <c r="H25" s="210">
        <v>103.3518814915963</v>
      </c>
      <c r="I25" s="210">
        <v>104.9182448155683</v>
      </c>
      <c r="J25" s="210">
        <v>93.453237185520976</v>
      </c>
      <c r="K25" s="210">
        <v>49.594548708964282</v>
      </c>
      <c r="L25" s="210">
        <v>52.919707278477993</v>
      </c>
      <c r="M25" s="210">
        <v>60.421122596604043</v>
      </c>
      <c r="N25" s="210">
        <v>75.384554448228357</v>
      </c>
      <c r="O25" s="210">
        <v>77.346328005181746</v>
      </c>
      <c r="P25" s="210">
        <v>83.864793320112568</v>
      </c>
      <c r="Q25" s="210">
        <v>81.731951967950579</v>
      </c>
      <c r="R25" s="210">
        <v>84.127468020838791</v>
      </c>
      <c r="S25" s="210">
        <v>88.538337742128249</v>
      </c>
      <c r="T25" s="210">
        <v>93.903430945339778</v>
      </c>
      <c r="U25" s="210">
        <v>87.667355484531896</v>
      </c>
      <c r="V25" s="210">
        <v>83.924047645371758</v>
      </c>
      <c r="W25" s="210">
        <v>87.206169626552139</v>
      </c>
      <c r="X25" s="210">
        <v>81.594419503282239</v>
      </c>
      <c r="Y25" s="210">
        <v>81.671941765790166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0.69982803095442814</v>
      </c>
      <c r="C26" s="213">
        <f t="shared" si="10"/>
        <v>0.69982803095442814</v>
      </c>
      <c r="D26" s="213">
        <f t="shared" si="10"/>
        <v>0.69982803095442814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0.69982803095442814</v>
      </c>
      <c r="C27" s="204">
        <v>0.69982803095442814</v>
      </c>
      <c r="D27" s="204">
        <v>0.69982803095442814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10.465090283748923</v>
      </c>
      <c r="C29" s="204">
        <f t="shared" si="11"/>
        <v>11.563800515907136</v>
      </c>
      <c r="D29" s="204">
        <f t="shared" si="11"/>
        <v>10.465090283748923</v>
      </c>
      <c r="E29" s="204">
        <f t="shared" si="11"/>
        <v>9.3365434221840076</v>
      </c>
      <c r="F29" s="204">
        <f t="shared" si="11"/>
        <v>9.3365434221840076</v>
      </c>
      <c r="G29" s="204">
        <f t="shared" si="11"/>
        <v>5.1292347377472041</v>
      </c>
      <c r="H29" s="204">
        <f t="shared" si="11"/>
        <v>6.2279449699054164</v>
      </c>
      <c r="I29" s="204">
        <f t="shared" si="11"/>
        <v>8.2186586414445397</v>
      </c>
      <c r="J29" s="204">
        <f t="shared" si="11"/>
        <v>4.1033533963886493</v>
      </c>
      <c r="K29" s="204">
        <f t="shared" si="11"/>
        <v>3.0834909716251069</v>
      </c>
      <c r="L29" s="204">
        <f t="shared" si="11"/>
        <v>3.0834909716251069</v>
      </c>
      <c r="M29" s="204">
        <f t="shared" si="11"/>
        <v>2.1185726569217538</v>
      </c>
      <c r="N29" s="204">
        <f t="shared" si="11"/>
        <v>2.1185726569217538</v>
      </c>
      <c r="O29" s="204">
        <f t="shared" si="11"/>
        <v>2.1185726569217538</v>
      </c>
      <c r="P29" s="204">
        <f t="shared" si="11"/>
        <v>2.1185726569217538</v>
      </c>
      <c r="Q29" s="204">
        <f t="shared" si="11"/>
        <v>1.923301805674978</v>
      </c>
      <c r="R29" s="204">
        <f t="shared" si="11"/>
        <v>2.5598452278589856</v>
      </c>
      <c r="S29" s="204">
        <f t="shared" si="11"/>
        <v>2.5161650902837494</v>
      </c>
      <c r="T29" s="204">
        <f t="shared" si="11"/>
        <v>2.348495270851247</v>
      </c>
      <c r="U29" s="204">
        <f t="shared" si="11"/>
        <v>2.1306964746345654</v>
      </c>
      <c r="V29" s="204">
        <f t="shared" si="11"/>
        <v>1.9268271711092002</v>
      </c>
      <c r="W29" s="204">
        <f t="shared" si="11"/>
        <v>3.1160791057609636</v>
      </c>
      <c r="X29" s="204">
        <f t="shared" si="11"/>
        <v>4.3946689595872739</v>
      </c>
      <c r="Y29" s="204">
        <f t="shared" si="11"/>
        <v>3.8257953568357688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4.3947549441100593</v>
      </c>
      <c r="C31" s="204">
        <v>5.4934651762682716</v>
      </c>
      <c r="D31" s="204">
        <v>4.3947549441100593</v>
      </c>
      <c r="E31" s="204">
        <v>2.1974204643164228</v>
      </c>
      <c r="F31" s="204">
        <v>2.1974204643164228</v>
      </c>
      <c r="G31" s="204">
        <v>1.098710232158211</v>
      </c>
      <c r="H31" s="204">
        <v>2.1974204643164228</v>
      </c>
      <c r="I31" s="204">
        <v>2.1974204643164228</v>
      </c>
      <c r="J31" s="204">
        <v>1.098710232158211</v>
      </c>
      <c r="K31" s="204">
        <v>1.098710232158211</v>
      </c>
      <c r="L31" s="204">
        <v>1.098710232158211</v>
      </c>
      <c r="M31" s="204">
        <v>1.098710232158211</v>
      </c>
      <c r="N31" s="204">
        <v>1.098710232158211</v>
      </c>
      <c r="O31" s="204">
        <v>1.098710232158211</v>
      </c>
      <c r="P31" s="204">
        <v>1.098710232158211</v>
      </c>
      <c r="Q31" s="204">
        <v>0.68555460017196901</v>
      </c>
      <c r="R31" s="204">
        <v>1.3294067067927771</v>
      </c>
      <c r="S31" s="204">
        <v>1.417282889079966</v>
      </c>
      <c r="T31" s="204">
        <v>0.79217540842648315</v>
      </c>
      <c r="U31" s="204">
        <v>0.833877901977644</v>
      </c>
      <c r="V31" s="204">
        <v>0.85803955288048139</v>
      </c>
      <c r="W31" s="204">
        <v>0.9877042132416165</v>
      </c>
      <c r="X31" s="204">
        <v>1.4809974204643159</v>
      </c>
      <c r="Y31" s="204">
        <v>1.6546001719690451</v>
      </c>
      <c r="DA31" s="71" t="s">
        <v>130</v>
      </c>
    </row>
    <row r="32" spans="1:105" ht="12" customHeight="1" x14ac:dyDescent="0.25">
      <c r="A32" s="18" t="s">
        <v>71</v>
      </c>
      <c r="B32" s="204">
        <v>5.0993981083404982</v>
      </c>
      <c r="C32" s="204">
        <v>5.0993981083404982</v>
      </c>
      <c r="D32" s="204">
        <v>5.0993981083404982</v>
      </c>
      <c r="E32" s="204">
        <v>7.1391229578675839</v>
      </c>
      <c r="F32" s="204">
        <v>7.1391229578675839</v>
      </c>
      <c r="G32" s="204">
        <v>3.0595872742906272</v>
      </c>
      <c r="H32" s="204">
        <v>3.0595872742906272</v>
      </c>
      <c r="I32" s="204">
        <v>4.0794496990541704</v>
      </c>
      <c r="J32" s="204">
        <v>2.0397248495270852</v>
      </c>
      <c r="K32" s="204">
        <v>1.0198624247635431</v>
      </c>
      <c r="L32" s="204">
        <v>1.0198624247635431</v>
      </c>
      <c r="M32" s="204">
        <v>1.0198624247635431</v>
      </c>
      <c r="N32" s="204">
        <v>1.0198624247635431</v>
      </c>
      <c r="O32" s="204">
        <v>1.0198624247635431</v>
      </c>
      <c r="P32" s="204">
        <v>1.0198624247635431</v>
      </c>
      <c r="Q32" s="204">
        <v>1.1412725709372309</v>
      </c>
      <c r="R32" s="204">
        <v>1.1840928632846091</v>
      </c>
      <c r="S32" s="204">
        <v>1.0484092863284611</v>
      </c>
      <c r="T32" s="204">
        <v>1.5155631986242479</v>
      </c>
      <c r="U32" s="204">
        <v>1.266723989681857</v>
      </c>
      <c r="V32" s="204">
        <v>1.0668099742046431</v>
      </c>
      <c r="W32" s="204">
        <v>2.127429062768702</v>
      </c>
      <c r="X32" s="204">
        <v>2.9127257093723129</v>
      </c>
      <c r="Y32" s="204">
        <v>2.1702493551160789</v>
      </c>
      <c r="DA32" s="71" t="s">
        <v>131</v>
      </c>
    </row>
    <row r="33" spans="1:105" ht="12" customHeight="1" x14ac:dyDescent="0.25">
      <c r="A33" s="18" t="s">
        <v>32</v>
      </c>
      <c r="B33" s="204">
        <v>0.97093723129836618</v>
      </c>
      <c r="C33" s="204">
        <v>0.97093723129836618</v>
      </c>
      <c r="D33" s="204">
        <v>0.97093723129836618</v>
      </c>
      <c r="E33" s="204">
        <v>0</v>
      </c>
      <c r="F33" s="204">
        <v>0</v>
      </c>
      <c r="G33" s="204">
        <v>0.97093723129836618</v>
      </c>
      <c r="H33" s="204">
        <v>0.97093723129836618</v>
      </c>
      <c r="I33" s="204">
        <v>1.9417884780739469</v>
      </c>
      <c r="J33" s="204">
        <v>0.96491831470335332</v>
      </c>
      <c r="K33" s="204">
        <v>0.96491831470335332</v>
      </c>
      <c r="L33" s="204">
        <v>0.96491831470335332</v>
      </c>
      <c r="M33" s="204">
        <v>0</v>
      </c>
      <c r="N33" s="204">
        <v>0</v>
      </c>
      <c r="O33" s="204">
        <v>0</v>
      </c>
      <c r="P33" s="204">
        <v>0</v>
      </c>
      <c r="Q33" s="204">
        <v>9.6474634565778164E-2</v>
      </c>
      <c r="R33" s="204">
        <v>4.6345657781599311E-2</v>
      </c>
      <c r="S33" s="204">
        <v>5.0472914875322433E-2</v>
      </c>
      <c r="T33" s="204">
        <v>4.0756663800515902E-2</v>
      </c>
      <c r="U33" s="204">
        <v>3.0094582975064489E-2</v>
      </c>
      <c r="V33" s="204">
        <v>1.9776440240756661E-3</v>
      </c>
      <c r="W33" s="204">
        <v>9.4582975064488384E-4</v>
      </c>
      <c r="X33" s="204">
        <v>9.4582975064488384E-4</v>
      </c>
      <c r="Y33" s="204">
        <v>9.4582975064488384E-4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49.591401547721411</v>
      </c>
      <c r="C35" s="204">
        <f t="shared" si="12"/>
        <v>52.837661220980223</v>
      </c>
      <c r="D35" s="204">
        <f t="shared" si="12"/>
        <v>31.728718830610489</v>
      </c>
      <c r="E35" s="204">
        <f t="shared" si="12"/>
        <v>42.906018916595009</v>
      </c>
      <c r="F35" s="204">
        <f t="shared" si="12"/>
        <v>41.401461736887363</v>
      </c>
      <c r="G35" s="204">
        <f t="shared" si="12"/>
        <v>42.304815133276009</v>
      </c>
      <c r="H35" s="204">
        <f t="shared" si="12"/>
        <v>46.495786758383488</v>
      </c>
      <c r="I35" s="204">
        <f t="shared" si="12"/>
        <v>49.978503869303523</v>
      </c>
      <c r="J35" s="204">
        <f t="shared" si="12"/>
        <v>48.710748065348227</v>
      </c>
      <c r="K35" s="204">
        <f t="shared" si="12"/>
        <v>24.097334479793641</v>
      </c>
      <c r="L35" s="204">
        <f t="shared" si="12"/>
        <v>26.375924333619949</v>
      </c>
      <c r="M35" s="204">
        <f t="shared" si="12"/>
        <v>31.59974204643164</v>
      </c>
      <c r="N35" s="204">
        <f t="shared" si="12"/>
        <v>35.834565778159927</v>
      </c>
      <c r="O35" s="204">
        <f t="shared" si="12"/>
        <v>38.026225279449697</v>
      </c>
      <c r="P35" s="204">
        <f t="shared" si="12"/>
        <v>40.900075908497598</v>
      </c>
      <c r="Q35" s="204">
        <f t="shared" si="12"/>
        <v>39.138715467535697</v>
      </c>
      <c r="R35" s="204">
        <f t="shared" si="12"/>
        <v>40.75340056300432</v>
      </c>
      <c r="S35" s="204">
        <f t="shared" si="12"/>
        <v>43.463044006130232</v>
      </c>
      <c r="T35" s="204">
        <f t="shared" si="12"/>
        <v>44.428111956133932</v>
      </c>
      <c r="U35" s="204">
        <f t="shared" si="12"/>
        <v>41.037101936619393</v>
      </c>
      <c r="V35" s="204">
        <f t="shared" si="12"/>
        <v>36.631259194131879</v>
      </c>
      <c r="W35" s="204">
        <f t="shared" si="12"/>
        <v>34.624802016310753</v>
      </c>
      <c r="X35" s="204">
        <f t="shared" si="12"/>
        <v>25.687131684284129</v>
      </c>
      <c r="Y35" s="204">
        <f t="shared" si="12"/>
        <v>25.1760917806786</v>
      </c>
      <c r="DA35" s="71"/>
    </row>
    <row r="36" spans="1:105" ht="12" customHeight="1" x14ac:dyDescent="0.25">
      <c r="A36" s="18" t="s">
        <v>73</v>
      </c>
      <c r="B36" s="204">
        <v>49.591401547721411</v>
      </c>
      <c r="C36" s="204">
        <v>52.837661220980223</v>
      </c>
      <c r="D36" s="204">
        <v>31.728718830610489</v>
      </c>
      <c r="E36" s="204">
        <v>42.906018916595009</v>
      </c>
      <c r="F36" s="204">
        <v>41.401461736887363</v>
      </c>
      <c r="G36" s="204">
        <v>42.304815133276009</v>
      </c>
      <c r="H36" s="204">
        <v>46.495786758383488</v>
      </c>
      <c r="I36" s="204">
        <v>49.978503869303523</v>
      </c>
      <c r="J36" s="204">
        <v>48.710748065348227</v>
      </c>
      <c r="K36" s="204">
        <v>24.097334479793641</v>
      </c>
      <c r="L36" s="204">
        <v>26.375924333619949</v>
      </c>
      <c r="M36" s="204">
        <v>31.59974204643164</v>
      </c>
      <c r="N36" s="204">
        <v>35.834565778159927</v>
      </c>
      <c r="O36" s="204">
        <v>38.026225279449697</v>
      </c>
      <c r="P36" s="204">
        <v>40.900075908497598</v>
      </c>
      <c r="Q36" s="204">
        <v>39.138715467535697</v>
      </c>
      <c r="R36" s="204">
        <v>40.75340056300432</v>
      </c>
      <c r="S36" s="204">
        <v>43.463044006130232</v>
      </c>
      <c r="T36" s="204">
        <v>44.428111956133932</v>
      </c>
      <c r="U36" s="204">
        <v>41.037101936619393</v>
      </c>
      <c r="V36" s="204">
        <v>36.631259194131879</v>
      </c>
      <c r="W36" s="204">
        <v>34.624802016310753</v>
      </c>
      <c r="X36" s="204">
        <v>25.687131684284129</v>
      </c>
      <c r="Y36" s="204">
        <v>25.1760917806786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1.0932071590944488</v>
      </c>
      <c r="C38" s="204">
        <f t="shared" si="13"/>
        <v>1.1665885249469927</v>
      </c>
      <c r="D38" s="204">
        <f t="shared" si="13"/>
        <v>0.88765496348826578</v>
      </c>
      <c r="E38" s="204">
        <f t="shared" si="13"/>
        <v>0.84707496365508927</v>
      </c>
      <c r="F38" s="204">
        <f t="shared" si="13"/>
        <v>0.83816088859669557</v>
      </c>
      <c r="G38" s="204">
        <f t="shared" si="13"/>
        <v>0.85378412149202021</v>
      </c>
      <c r="H38" s="204">
        <f t="shared" si="13"/>
        <v>0.96254357242172939</v>
      </c>
      <c r="I38" s="204">
        <f t="shared" si="13"/>
        <v>1.0919335515958317</v>
      </c>
      <c r="J38" s="204">
        <f t="shared" si="13"/>
        <v>1.2582242878425816</v>
      </c>
      <c r="K38" s="204">
        <f t="shared" si="13"/>
        <v>0.86505601764871443</v>
      </c>
      <c r="L38" s="204">
        <f t="shared" si="13"/>
        <v>0.96579498269123309</v>
      </c>
      <c r="M38" s="204">
        <f t="shared" si="13"/>
        <v>1.0173392776014611</v>
      </c>
      <c r="N38" s="204">
        <f t="shared" si="13"/>
        <v>1.2414762023126211</v>
      </c>
      <c r="O38" s="204">
        <f t="shared" si="13"/>
        <v>1.4176091745712689</v>
      </c>
      <c r="P38" s="204">
        <f t="shared" si="13"/>
        <v>1.7757234305315854</v>
      </c>
      <c r="Q38" s="204">
        <f t="shared" si="13"/>
        <v>2.112325064473354</v>
      </c>
      <c r="R38" s="204">
        <f t="shared" si="13"/>
        <v>3.0430270451087584</v>
      </c>
      <c r="S38" s="204">
        <f t="shared" si="13"/>
        <v>4.1486385339343954</v>
      </c>
      <c r="T38" s="204">
        <f t="shared" si="13"/>
        <v>5.4340464182686148</v>
      </c>
      <c r="U38" s="204">
        <f t="shared" si="13"/>
        <v>6.71830169924527</v>
      </c>
      <c r="V38" s="204">
        <f t="shared" si="13"/>
        <v>9.7625218992192409</v>
      </c>
      <c r="W38" s="204">
        <f t="shared" si="13"/>
        <v>11.918942846698823</v>
      </c>
      <c r="X38" s="204">
        <f t="shared" si="13"/>
        <v>14.989575007304216</v>
      </c>
      <c r="Y38" s="204">
        <f t="shared" si="13"/>
        <v>17.456469073675638</v>
      </c>
      <c r="DA38" s="71"/>
    </row>
    <row r="39" spans="1:105" ht="12" customHeight="1" x14ac:dyDescent="0.25">
      <c r="A39" s="18" t="s">
        <v>38</v>
      </c>
      <c r="B39" s="204">
        <v>2.3903697334479789E-2</v>
      </c>
      <c r="C39" s="204">
        <v>4.7807394668959578E-2</v>
      </c>
      <c r="D39" s="204">
        <v>4.7807394668959578E-2</v>
      </c>
      <c r="E39" s="204">
        <v>4.7807394668959578E-2</v>
      </c>
      <c r="F39" s="204">
        <v>4.7807394668959578E-2</v>
      </c>
      <c r="G39" s="204">
        <v>0</v>
      </c>
      <c r="H39" s="204">
        <v>0</v>
      </c>
      <c r="I39" s="204">
        <v>4.7807394668959592E-2</v>
      </c>
      <c r="J39" s="204">
        <v>0.21496130696474641</v>
      </c>
      <c r="K39" s="204">
        <v>0.19105760963026661</v>
      </c>
      <c r="L39" s="204">
        <v>0.2256233877901978</v>
      </c>
      <c r="M39" s="204">
        <v>0.12527944969905419</v>
      </c>
      <c r="N39" s="204">
        <v>1.6337059329320719E-3</v>
      </c>
      <c r="O39" s="204">
        <v>6.1908856405846939E-3</v>
      </c>
      <c r="P39" s="204">
        <v>9.630266552020636E-3</v>
      </c>
      <c r="Q39" s="204">
        <v>3.3533963886500429E-2</v>
      </c>
      <c r="R39" s="204">
        <v>1.3757523645743759E-3</v>
      </c>
      <c r="S39" s="204">
        <v>1.3757523645743759E-3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0.14283036837256469</v>
      </c>
      <c r="Q40" s="204">
        <v>0.40806011285982557</v>
      </c>
      <c r="R40" s="204">
        <v>1.2728247164453781</v>
      </c>
      <c r="S40" s="204">
        <v>2.3471881520812938</v>
      </c>
      <c r="T40" s="204">
        <v>3.410581079119734</v>
      </c>
      <c r="U40" s="204">
        <v>4.6349530934751959</v>
      </c>
      <c r="V40" s="204">
        <v>7.5717502641656296</v>
      </c>
      <c r="W40" s="204">
        <v>9.5943725322705067</v>
      </c>
      <c r="X40" s="204">
        <v>12.480968057762309</v>
      </c>
      <c r="Y40" s="204">
        <v>14.5245101109809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1.069303461759969</v>
      </c>
      <c r="C44" s="204">
        <v>1.1187811302780331</v>
      </c>
      <c r="D44" s="204">
        <v>0.83984756881930622</v>
      </c>
      <c r="E44" s="204">
        <v>0.79926756898612972</v>
      </c>
      <c r="F44" s="204">
        <v>0.79035349392773602</v>
      </c>
      <c r="G44" s="204">
        <v>0.85378412149202021</v>
      </c>
      <c r="H44" s="204">
        <v>0.96254357242172939</v>
      </c>
      <c r="I44" s="204">
        <v>1.0441261569268721</v>
      </c>
      <c r="J44" s="204">
        <v>1.0432629808778351</v>
      </c>
      <c r="K44" s="204">
        <v>0.67399840801844779</v>
      </c>
      <c r="L44" s="204">
        <v>0.74017159490103535</v>
      </c>
      <c r="M44" s="204">
        <v>0.89205982790240701</v>
      </c>
      <c r="N44" s="204">
        <v>1.239842496379689</v>
      </c>
      <c r="O44" s="204">
        <v>1.4114182889306841</v>
      </c>
      <c r="P44" s="204">
        <v>1.623262795607</v>
      </c>
      <c r="Q44" s="204">
        <v>1.670730987727028</v>
      </c>
      <c r="R44" s="204">
        <v>1.768826576298806</v>
      </c>
      <c r="S44" s="204">
        <v>1.800074629488527</v>
      </c>
      <c r="T44" s="204">
        <v>2.0234653391488808</v>
      </c>
      <c r="U44" s="204">
        <v>2.0833486057700741</v>
      </c>
      <c r="V44" s="204">
        <v>2.1907716350536108</v>
      </c>
      <c r="W44" s="204">
        <v>2.3245703144283159</v>
      </c>
      <c r="X44" s="204">
        <v>2.5086069495419072</v>
      </c>
      <c r="Y44" s="204">
        <v>2.9319589626947371</v>
      </c>
      <c r="DA44" s="71" t="s">
        <v>141</v>
      </c>
    </row>
    <row r="45" spans="1:105" ht="12" customHeight="1" x14ac:dyDescent="0.25">
      <c r="A45" s="14" t="s">
        <v>39</v>
      </c>
      <c r="B45" s="204">
        <v>5.4456577815993112</v>
      </c>
      <c r="C45" s="204">
        <v>7.8102321582115213</v>
      </c>
      <c r="D45" s="204">
        <v>7.9774720550300948</v>
      </c>
      <c r="E45" s="204">
        <v>5.6606190885640579</v>
      </c>
      <c r="F45" s="204">
        <v>5.3501289767841786</v>
      </c>
      <c r="G45" s="204">
        <v>3.511006018916595</v>
      </c>
      <c r="H45" s="204">
        <v>5.0396388650042976</v>
      </c>
      <c r="I45" s="204">
        <v>6.592175408426483</v>
      </c>
      <c r="J45" s="204">
        <v>3.4393809114359408</v>
      </c>
      <c r="K45" s="204">
        <v>2.0301805674978501</v>
      </c>
      <c r="L45" s="204">
        <v>2.0301805674978501</v>
      </c>
      <c r="M45" s="204">
        <v>1.6957867583834909</v>
      </c>
      <c r="N45" s="204">
        <v>1.6241616509028369</v>
      </c>
      <c r="O45" s="204">
        <v>1.6480653482373171</v>
      </c>
      <c r="P45" s="204">
        <v>1.4092003439380909</v>
      </c>
      <c r="Q45" s="204">
        <v>1.1711951848667239</v>
      </c>
      <c r="R45" s="204">
        <v>1.008942390369733</v>
      </c>
      <c r="S45" s="204">
        <v>1.091057609630266</v>
      </c>
      <c r="T45" s="204">
        <v>1.166638005159071</v>
      </c>
      <c r="U45" s="204">
        <v>1.085640584694755</v>
      </c>
      <c r="V45" s="204">
        <v>1.1197764402407571</v>
      </c>
      <c r="W45" s="204">
        <v>1.1815133276010319</v>
      </c>
      <c r="X45" s="204">
        <v>1.246861564918315</v>
      </c>
      <c r="Y45" s="204">
        <v>1.246861564918315</v>
      </c>
      <c r="DA45" s="71" t="s">
        <v>142</v>
      </c>
    </row>
    <row r="46" spans="1:105" ht="12" customHeight="1" x14ac:dyDescent="0.25">
      <c r="A46" s="21" t="s">
        <v>40</v>
      </c>
      <c r="B46" s="207">
        <v>80.223559759243329</v>
      </c>
      <c r="C46" s="207">
        <v>80.739466895958728</v>
      </c>
      <c r="D46" s="207">
        <v>55.460017196904552</v>
      </c>
      <c r="E46" s="207">
        <v>43.164230438521074</v>
      </c>
      <c r="F46" s="207">
        <v>44.883920894239033</v>
      </c>
      <c r="G46" s="207">
        <v>49.355116079105763</v>
      </c>
      <c r="H46" s="207">
        <v>44.625967325881341</v>
      </c>
      <c r="I46" s="207">
        <v>39.036973344797943</v>
      </c>
      <c r="J46" s="207">
        <v>35.941530524505588</v>
      </c>
      <c r="K46" s="207">
        <v>19.518486672398971</v>
      </c>
      <c r="L46" s="207">
        <v>20.464316423043851</v>
      </c>
      <c r="M46" s="207">
        <v>23.98968185726569</v>
      </c>
      <c r="N46" s="207">
        <v>34.565778159931213</v>
      </c>
      <c r="O46" s="207">
        <v>34.135855546001707</v>
      </c>
      <c r="P46" s="207">
        <v>37.661220980223547</v>
      </c>
      <c r="Q46" s="207">
        <v>37.386414445399822</v>
      </c>
      <c r="R46" s="207">
        <v>36.762252794496987</v>
      </c>
      <c r="S46" s="207">
        <v>37.31943250214961</v>
      </c>
      <c r="T46" s="207">
        <v>40.526139294926907</v>
      </c>
      <c r="U46" s="207">
        <v>36.695614789337917</v>
      </c>
      <c r="V46" s="207">
        <v>34.483662940670683</v>
      </c>
      <c r="W46" s="207">
        <v>36.364832330180562</v>
      </c>
      <c r="X46" s="207">
        <v>35.276182287188313</v>
      </c>
      <c r="Y46" s="207">
        <v>33.966723989681853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147.51874456236189</v>
      </c>
      <c r="C47" s="210">
        <f t="shared" si="14"/>
        <v>154.81757734695901</v>
      </c>
      <c r="D47" s="210">
        <f t="shared" si="14"/>
        <v>107.2187813607367</v>
      </c>
      <c r="E47" s="210">
        <f t="shared" si="14"/>
        <v>101.91448682951921</v>
      </c>
      <c r="F47" s="210">
        <f t="shared" si="14"/>
        <v>101.8102159186913</v>
      </c>
      <c r="G47" s="210">
        <f t="shared" si="14"/>
        <v>101.15395609053751</v>
      </c>
      <c r="H47" s="210">
        <f t="shared" si="14"/>
        <v>103.3518814915963</v>
      </c>
      <c r="I47" s="210">
        <f t="shared" si="14"/>
        <v>104.9182448155683</v>
      </c>
      <c r="J47" s="210">
        <f t="shared" si="14"/>
        <v>93.453237185520976</v>
      </c>
      <c r="K47" s="210">
        <f t="shared" si="14"/>
        <v>49.594548708964282</v>
      </c>
      <c r="L47" s="210">
        <f t="shared" si="14"/>
        <v>52.919707278477993</v>
      </c>
      <c r="M47" s="210">
        <f t="shared" si="14"/>
        <v>60.421122596604029</v>
      </c>
      <c r="N47" s="210">
        <f t="shared" si="14"/>
        <v>75.384554448228343</v>
      </c>
      <c r="O47" s="210">
        <f t="shared" si="14"/>
        <v>77.346328005181732</v>
      </c>
      <c r="P47" s="210">
        <f t="shared" si="14"/>
        <v>83.864793320112582</v>
      </c>
      <c r="Q47" s="210">
        <f t="shared" si="14"/>
        <v>81.731951967950565</v>
      </c>
      <c r="R47" s="210">
        <f t="shared" si="14"/>
        <v>84.127468020838776</v>
      </c>
      <c r="S47" s="210">
        <f t="shared" si="14"/>
        <v>88.53833774212822</v>
      </c>
      <c r="T47" s="210">
        <f t="shared" si="14"/>
        <v>93.903430945339778</v>
      </c>
      <c r="U47" s="210">
        <f t="shared" si="14"/>
        <v>87.667355484531853</v>
      </c>
      <c r="V47" s="210">
        <f t="shared" si="14"/>
        <v>83.924047645371729</v>
      </c>
      <c r="W47" s="210">
        <f t="shared" si="14"/>
        <v>87.206169626552139</v>
      </c>
      <c r="X47" s="210">
        <f t="shared" si="14"/>
        <v>81.594419503282239</v>
      </c>
      <c r="Y47" s="210">
        <f t="shared" si="14"/>
        <v>81.671941765790194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147.51874456236189</v>
      </c>
      <c r="C49" s="242">
        <f>ISI_fec!C54</f>
        <v>154.81757734695901</v>
      </c>
      <c r="D49" s="242">
        <f>ISI_fec!D54</f>
        <v>107.2187813607367</v>
      </c>
      <c r="E49" s="242">
        <f>ISI_fec!E54</f>
        <v>101.91448682951921</v>
      </c>
      <c r="F49" s="242">
        <f>ISI_fec!F54</f>
        <v>101.8102159186913</v>
      </c>
      <c r="G49" s="242">
        <f>ISI_fec!G54</f>
        <v>101.15395609053751</v>
      </c>
      <c r="H49" s="242">
        <f>ISI_fec!H54</f>
        <v>103.3518814915963</v>
      </c>
      <c r="I49" s="242">
        <f>ISI_fec!I54</f>
        <v>104.9182448155683</v>
      </c>
      <c r="J49" s="242">
        <f>ISI_fec!J54</f>
        <v>93.453237185520976</v>
      </c>
      <c r="K49" s="242">
        <f>ISI_fec!K54</f>
        <v>49.594548708964282</v>
      </c>
      <c r="L49" s="242">
        <f>ISI_fec!L54</f>
        <v>52.919707278477993</v>
      </c>
      <c r="M49" s="242">
        <f>ISI_fec!M54</f>
        <v>60.421122596604029</v>
      </c>
      <c r="N49" s="242">
        <f>ISI_fec!N54</f>
        <v>75.384554448228343</v>
      </c>
      <c r="O49" s="242">
        <f>ISI_fec!O54</f>
        <v>77.346328005181732</v>
      </c>
      <c r="P49" s="242">
        <f>ISI_fec!P54</f>
        <v>83.864793320112582</v>
      </c>
      <c r="Q49" s="242">
        <f>ISI_fec!Q54</f>
        <v>81.731951967950565</v>
      </c>
      <c r="R49" s="242">
        <f>ISI_fec!R54</f>
        <v>84.127468020838776</v>
      </c>
      <c r="S49" s="242">
        <f>ISI_fec!S54</f>
        <v>88.53833774212822</v>
      </c>
      <c r="T49" s="242">
        <f>ISI_fec!T54</f>
        <v>93.903430945339778</v>
      </c>
      <c r="U49" s="242">
        <f>ISI_fec!U54</f>
        <v>87.667355484531853</v>
      </c>
      <c r="V49" s="242">
        <f>ISI_fec!V54</f>
        <v>83.924047645371729</v>
      </c>
      <c r="W49" s="242">
        <f>ISI_fec!W54</f>
        <v>87.206169626552139</v>
      </c>
      <c r="X49" s="242">
        <f>ISI_fec!X54</f>
        <v>81.594419503282239</v>
      </c>
      <c r="Y49" s="242">
        <f>ISI_fec!Y54</f>
        <v>81.671941765790194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190.91841508037277</v>
      </c>
      <c r="C51" s="203">
        <f t="shared" si="15"/>
        <v>207.73484857764333</v>
      </c>
      <c r="D51" s="203">
        <f t="shared" si="15"/>
        <v>119.56194142991772</v>
      </c>
      <c r="E51" s="203">
        <f t="shared" si="15"/>
        <v>137.70470230839177</v>
      </c>
      <c r="F51" s="203">
        <f t="shared" si="15"/>
        <v>134.17101934347454</v>
      </c>
      <c r="G51" s="203">
        <f t="shared" si="15"/>
        <v>131.082504240416</v>
      </c>
      <c r="H51" s="203">
        <f t="shared" si="15"/>
        <v>139.26789124647925</v>
      </c>
      <c r="I51" s="203">
        <f t="shared" si="15"/>
        <v>156.27506925430936</v>
      </c>
      <c r="J51" s="203">
        <f t="shared" si="15"/>
        <v>140.66905361983305</v>
      </c>
      <c r="K51" s="203">
        <f t="shared" si="15"/>
        <v>73.313128972115365</v>
      </c>
      <c r="L51" s="203">
        <f t="shared" si="15"/>
        <v>80.539768783128906</v>
      </c>
      <c r="M51" s="203">
        <f t="shared" si="15"/>
        <v>91.125698815020471</v>
      </c>
      <c r="N51" s="203">
        <f t="shared" si="15"/>
        <v>100.7901958051791</v>
      </c>
      <c r="O51" s="203">
        <f t="shared" si="15"/>
        <v>106.39734623273588</v>
      </c>
      <c r="P51" s="203">
        <f t="shared" si="15"/>
        <v>113.37690779568743</v>
      </c>
      <c r="Q51" s="203">
        <f t="shared" si="15"/>
        <v>110.80437483492003</v>
      </c>
      <c r="R51" s="203">
        <f t="shared" si="15"/>
        <v>117.17243839637899</v>
      </c>
      <c r="S51" s="203">
        <f t="shared" si="15"/>
        <v>122.78763024858547</v>
      </c>
      <c r="T51" s="203">
        <f t="shared" si="15"/>
        <v>126.31001835098739</v>
      </c>
      <c r="U51" s="203">
        <f t="shared" si="15"/>
        <v>116.00625897539838</v>
      </c>
      <c r="V51" s="203">
        <f t="shared" si="15"/>
        <v>103.86979407778098</v>
      </c>
      <c r="W51" s="203">
        <f t="shared" si="15"/>
        <v>106.29532130137962</v>
      </c>
      <c r="X51" s="203">
        <f t="shared" si="15"/>
        <v>88.028190207562901</v>
      </c>
      <c r="Y51" s="203">
        <f t="shared" si="15"/>
        <v>84.969032593973765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150.19241508037277</v>
      </c>
      <c r="C52" s="213">
        <f>(ISI_emi!C5-ISI_emi!C52)+(ISI_emi!C54-ISI_emi!C96)</f>
        <v>160.80284857764332</v>
      </c>
      <c r="D52" s="213">
        <f>(ISI_emi!D5-ISI_emi!D52)+(ISI_emi!D54-ISI_emi!D96)</f>
        <v>108.31976455773852</v>
      </c>
      <c r="E52" s="213">
        <f>(ISI_emi!E5-ISI_emi!E52)+(ISI_emi!E54-ISI_emi!E96)</f>
        <v>128.81420529212761</v>
      </c>
      <c r="F52" s="213">
        <f>(ISI_emi!F5-ISI_emi!F52)+(ISI_emi!F54-ISI_emi!F96)</f>
        <v>125.28052232721038</v>
      </c>
      <c r="G52" s="213">
        <f>(ISI_emi!G5-ISI_emi!G52)+(ISI_emi!G54-ISI_emi!G96)</f>
        <v>114.906504240416</v>
      </c>
      <c r="H52" s="213">
        <f>(ISI_emi!H5-ISI_emi!H52)+(ISI_emi!H54-ISI_emi!H96)</f>
        <v>127.65288708006962</v>
      </c>
      <c r="I52" s="213">
        <f>(ISI_emi!I5-ISI_emi!I52)+(ISI_emi!I54-ISI_emi!I96)</f>
        <v>142.14323951942674</v>
      </c>
      <c r="J52" s="213">
        <f>(ISI_emi!J5-ISI_emi!J52)+(ISI_emi!J54-ISI_emi!J96)</f>
        <v>127.09937160918507</v>
      </c>
      <c r="K52" s="213">
        <f>(ISI_emi!K5-ISI_emi!K52)+(ISI_emi!K54-ISI_emi!K96)</f>
        <v>66.123205193306788</v>
      </c>
      <c r="L52" s="213">
        <f>(ISI_emi!L5-ISI_emi!L52)+(ISI_emi!L54-ISI_emi!L96)</f>
        <v>71.475131099180516</v>
      </c>
      <c r="M52" s="213">
        <f>(ISI_emi!M5-ISI_emi!M52)+(ISI_emi!M54-ISI_emi!M96)</f>
        <v>80.454728082273249</v>
      </c>
      <c r="N52" s="213">
        <f>(ISI_emi!N5-ISI_emi!N52)+(ISI_emi!N54-ISI_emi!N96)</f>
        <v>90.23473260070773</v>
      </c>
      <c r="O52" s="213">
        <f>(ISI_emi!O5-ISI_emi!O52)+(ISI_emi!O54-ISI_emi!O96)</f>
        <v>95.382491040972468</v>
      </c>
      <c r="P52" s="213">
        <f>(ISI_emi!P5-ISI_emi!P52)+(ISI_emi!P54-ISI_emi!P96)</f>
        <v>102.13257645409561</v>
      </c>
      <c r="Q52" s="213">
        <f>(ISI_emi!Q5-ISI_emi!Q52)+(ISI_emi!Q54-ISI_emi!Q96)</f>
        <v>97.609496219786777</v>
      </c>
      <c r="R52" s="213">
        <f>(ISI_emi!R5-ISI_emi!R52)+(ISI_emi!R54-ISI_emi!R96)</f>
        <v>103.05965518193213</v>
      </c>
      <c r="S52" s="213">
        <f>(ISI_emi!S5-ISI_emi!S52)+(ISI_emi!S54-ISI_emi!S96)</f>
        <v>109.24853740870961</v>
      </c>
      <c r="T52" s="213">
        <f>(ISI_emi!T5-ISI_emi!T52)+(ISI_emi!T54-ISI_emi!T96)</f>
        <v>111.27933053722691</v>
      </c>
      <c r="U52" s="213">
        <f>(ISI_emi!U5-ISI_emi!U52)+(ISI_emi!U54-ISI_emi!U96)</f>
        <v>102.61816163676072</v>
      </c>
      <c r="V52" s="213">
        <f>(ISI_emi!V5-ISI_emi!V52)+(ISI_emi!V54-ISI_emi!V96)</f>
        <v>91.622240793675118</v>
      </c>
      <c r="W52" s="213">
        <f>(ISI_emi!W5-ISI_emi!W52)+(ISI_emi!W54-ISI_emi!W96)</f>
        <v>90.539182807483201</v>
      </c>
      <c r="X52" s="213">
        <f>(ISI_emi!X5-ISI_emi!X52)+(ISI_emi!X54-ISI_emi!X96)</f>
        <v>73.285965207562896</v>
      </c>
      <c r="Y52" s="213">
        <f>(ISI_emi!Y5-ISI_emi!Y52)+(ISI_emi!Y54-ISI_emi!Y96)</f>
        <v>70.240800779536528</v>
      </c>
      <c r="DA52" s="85"/>
    </row>
    <row r="53" spans="1:105" ht="12" customHeight="1" x14ac:dyDescent="0.25">
      <c r="A53" s="14" t="s">
        <v>146</v>
      </c>
      <c r="B53" s="204">
        <f>ISI_emi!B52+ISI_emi!B96</f>
        <v>40.725999999999999</v>
      </c>
      <c r="C53" s="204">
        <f>ISI_emi!C52+ISI_emi!C96</f>
        <v>46.932000000000002</v>
      </c>
      <c r="D53" s="204">
        <f>ISI_emi!D52+ISI_emi!D96</f>
        <v>11.242176872179201</v>
      </c>
      <c r="E53" s="204">
        <f>ISI_emi!E52+ISI_emi!E96</f>
        <v>8.8904970162641632</v>
      </c>
      <c r="F53" s="204">
        <f>ISI_emi!F52+ISI_emi!F96</f>
        <v>8.8904970162641632</v>
      </c>
      <c r="G53" s="204">
        <f>ISI_emi!G52+ISI_emi!G96</f>
        <v>16.175999999999998</v>
      </c>
      <c r="H53" s="204">
        <f>ISI_emi!H52+ISI_emi!H96</f>
        <v>11.61500416640963</v>
      </c>
      <c r="I53" s="204">
        <f>ISI_emi!I52+ISI_emi!I96</f>
        <v>14.13182973488262</v>
      </c>
      <c r="J53" s="204">
        <f>ISI_emi!J52+ISI_emi!J96</f>
        <v>13.569682010647981</v>
      </c>
      <c r="K53" s="204">
        <f>ISI_emi!K52+ISI_emi!K96</f>
        <v>7.1899237788085806</v>
      </c>
      <c r="L53" s="204">
        <f>ISI_emi!L52+ISI_emi!L96</f>
        <v>9.0646376839483889</v>
      </c>
      <c r="M53" s="204">
        <f>ISI_emi!M52+ISI_emi!M96</f>
        <v>10.67097073274722</v>
      </c>
      <c r="N53" s="204">
        <f>ISI_emi!N52+ISI_emi!N96</f>
        <v>10.555463204471369</v>
      </c>
      <c r="O53" s="204">
        <f>ISI_emi!O52+ISI_emi!O96</f>
        <v>11.014855191763409</v>
      </c>
      <c r="P53" s="204">
        <f>ISI_emi!P52+ISI_emi!P96</f>
        <v>11.24433134159181</v>
      </c>
      <c r="Q53" s="204">
        <f>ISI_emi!Q52+ISI_emi!Q96</f>
        <v>13.19487861513325</v>
      </c>
      <c r="R53" s="204">
        <f>ISI_emi!R52+ISI_emi!R96</f>
        <v>14.112783214446869</v>
      </c>
      <c r="S53" s="204">
        <f>ISI_emi!S52+ISI_emi!S96</f>
        <v>13.53909283987586</v>
      </c>
      <c r="T53" s="204">
        <f>ISI_emi!T52+ISI_emi!T96</f>
        <v>15.03068781376048</v>
      </c>
      <c r="U53" s="204">
        <f>ISI_emi!U52+ISI_emi!U96</f>
        <v>13.38809733863766</v>
      </c>
      <c r="V53" s="204">
        <f>ISI_emi!V52+ISI_emi!V96</f>
        <v>12.247553284105861</v>
      </c>
      <c r="W53" s="204">
        <f>ISI_emi!W52+ISI_emi!W96</f>
        <v>15.756138493896421</v>
      </c>
      <c r="X53" s="204">
        <f>ISI_emi!X52+ISI_emi!X96</f>
        <v>14.742224999999999</v>
      </c>
      <c r="Y53" s="204">
        <f>ISI_emi!Y52+ISI_emi!Y96</f>
        <v>14.72823181443723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190.91841508037277</v>
      </c>
      <c r="C54" s="210">
        <f t="shared" si="16"/>
        <v>207.73484857764333</v>
      </c>
      <c r="D54" s="210">
        <f t="shared" si="16"/>
        <v>119.56194142991772</v>
      </c>
      <c r="E54" s="210">
        <f t="shared" si="16"/>
        <v>137.70470230839177</v>
      </c>
      <c r="F54" s="210">
        <f t="shared" si="16"/>
        <v>134.17101934347454</v>
      </c>
      <c r="G54" s="210">
        <f t="shared" si="16"/>
        <v>131.082504240416</v>
      </c>
      <c r="H54" s="210">
        <f t="shared" si="16"/>
        <v>139.26789124647925</v>
      </c>
      <c r="I54" s="210">
        <f t="shared" si="16"/>
        <v>156.27506925430936</v>
      </c>
      <c r="J54" s="210">
        <f t="shared" si="16"/>
        <v>140.66905361983305</v>
      </c>
      <c r="K54" s="210">
        <f t="shared" si="16"/>
        <v>73.313128972115365</v>
      </c>
      <c r="L54" s="210">
        <f t="shared" si="16"/>
        <v>80.539768783128906</v>
      </c>
      <c r="M54" s="210">
        <f t="shared" si="16"/>
        <v>91.125698815020471</v>
      </c>
      <c r="N54" s="210">
        <f t="shared" si="16"/>
        <v>100.7901958051791</v>
      </c>
      <c r="O54" s="210">
        <f t="shared" si="16"/>
        <v>106.39734623273588</v>
      </c>
      <c r="P54" s="210">
        <f t="shared" si="16"/>
        <v>113.37690779568743</v>
      </c>
      <c r="Q54" s="210">
        <f t="shared" si="16"/>
        <v>110.80437483492003</v>
      </c>
      <c r="R54" s="210">
        <f t="shared" si="16"/>
        <v>117.17243839637899</v>
      </c>
      <c r="S54" s="210">
        <f t="shared" si="16"/>
        <v>122.78763024858547</v>
      </c>
      <c r="T54" s="210">
        <f t="shared" si="16"/>
        <v>126.31001835098739</v>
      </c>
      <c r="U54" s="210">
        <f t="shared" si="16"/>
        <v>116.00625897539838</v>
      </c>
      <c r="V54" s="210">
        <f t="shared" si="16"/>
        <v>103.86979407778098</v>
      </c>
      <c r="W54" s="210">
        <f t="shared" si="16"/>
        <v>106.29532130137962</v>
      </c>
      <c r="X54" s="210">
        <f t="shared" si="16"/>
        <v>88.028190207562901</v>
      </c>
      <c r="Y54" s="210">
        <f t="shared" si="16"/>
        <v>84.969032593973765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190.91841508037277</v>
      </c>
      <c r="C56" s="242">
        <f>ISI_emi!C$54</f>
        <v>207.73484857764333</v>
      </c>
      <c r="D56" s="242">
        <f>ISI_emi!D$54</f>
        <v>119.56194142991772</v>
      </c>
      <c r="E56" s="242">
        <f>ISI_emi!E$54</f>
        <v>137.70470230839177</v>
      </c>
      <c r="F56" s="242">
        <f>ISI_emi!F$54</f>
        <v>134.17101934347454</v>
      </c>
      <c r="G56" s="242">
        <f>ISI_emi!G$54</f>
        <v>131.082504240416</v>
      </c>
      <c r="H56" s="242">
        <f>ISI_emi!H$54</f>
        <v>139.26789124647925</v>
      </c>
      <c r="I56" s="242">
        <f>ISI_emi!I$54</f>
        <v>156.27506925430936</v>
      </c>
      <c r="J56" s="242">
        <f>ISI_emi!J$54</f>
        <v>140.66905361983305</v>
      </c>
      <c r="K56" s="242">
        <f>ISI_emi!K$54</f>
        <v>73.313128972115365</v>
      </c>
      <c r="L56" s="242">
        <f>ISI_emi!L$54</f>
        <v>80.539768783128906</v>
      </c>
      <c r="M56" s="242">
        <f>ISI_emi!M$54</f>
        <v>91.125698815020471</v>
      </c>
      <c r="N56" s="242">
        <f>ISI_emi!N$54</f>
        <v>100.7901958051791</v>
      </c>
      <c r="O56" s="242">
        <f>ISI_emi!O$54</f>
        <v>106.39734623273588</v>
      </c>
      <c r="P56" s="242">
        <f>ISI_emi!P$54</f>
        <v>113.37690779568743</v>
      </c>
      <c r="Q56" s="242">
        <f>ISI_emi!Q$54</f>
        <v>110.80437483492003</v>
      </c>
      <c r="R56" s="242">
        <f>ISI_emi!R$54</f>
        <v>117.17243839637899</v>
      </c>
      <c r="S56" s="242">
        <f>ISI_emi!S$54</f>
        <v>122.78763024858547</v>
      </c>
      <c r="T56" s="242">
        <f>ISI_emi!T$54</f>
        <v>126.31001835098739</v>
      </c>
      <c r="U56" s="242">
        <f>ISI_emi!U$54</f>
        <v>116.00625897539838</v>
      </c>
      <c r="V56" s="242">
        <f>ISI_emi!V$54</f>
        <v>103.86979407778098</v>
      </c>
      <c r="W56" s="242">
        <f>ISI_emi!W$54</f>
        <v>106.29532130137962</v>
      </c>
      <c r="X56" s="242">
        <f>ISI_emi!X$54</f>
        <v>88.028190207562901</v>
      </c>
      <c r="Y56" s="242">
        <f>ISI_emi!Y$54</f>
        <v>84.969032593973765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1042.5529847964758</v>
      </c>
      <c r="C58" s="250">
        <f t="shared" si="17"/>
        <v>1008.6696119915762</v>
      </c>
      <c r="D58" s="250">
        <f t="shared" si="17"/>
        <v>1629.6187114166232</v>
      </c>
      <c r="E58" s="250">
        <f t="shared" si="17"/>
        <v>1746.8444400194699</v>
      </c>
      <c r="F58" s="250">
        <f t="shared" si="17"/>
        <v>1796.9394719835093</v>
      </c>
      <c r="G58" s="250">
        <f t="shared" si="17"/>
        <v>1276.3620910917941</v>
      </c>
      <c r="H58" s="250">
        <f t="shared" si="17"/>
        <v>1441.2985820989998</v>
      </c>
      <c r="I58" s="250">
        <f t="shared" si="17"/>
        <v>1350.8119303929268</v>
      </c>
      <c r="J58" s="250">
        <f t="shared" si="17"/>
        <v>1257.6793887575689</v>
      </c>
      <c r="K58" s="250">
        <f t="shared" si="17"/>
        <v>1304.5216821488648</v>
      </c>
      <c r="L58" s="250">
        <f t="shared" si="17"/>
        <v>950.33024204649564</v>
      </c>
      <c r="M58" s="250">
        <f t="shared" si="17"/>
        <v>995.06808210094619</v>
      </c>
      <c r="N58" s="250">
        <f t="shared" si="17"/>
        <v>982.79174382766382</v>
      </c>
      <c r="O58" s="250">
        <f t="shared" si="17"/>
        <v>960.27743917491739</v>
      </c>
      <c r="P58" s="250">
        <f t="shared" si="17"/>
        <v>1005.7102337235983</v>
      </c>
      <c r="Q58" s="250">
        <f t="shared" si="17"/>
        <v>1045.6491883169854</v>
      </c>
      <c r="R58" s="250">
        <f t="shared" si="17"/>
        <v>964.33604213401702</v>
      </c>
      <c r="S58" s="250">
        <f t="shared" si="17"/>
        <v>1013.8147680044998</v>
      </c>
      <c r="T58" s="250">
        <f t="shared" si="17"/>
        <v>863.24748096332723</v>
      </c>
      <c r="U58" s="250">
        <f t="shared" si="17"/>
        <v>1123.92545282476</v>
      </c>
      <c r="V58" s="250">
        <f t="shared" si="17"/>
        <v>1006.0523653358338</v>
      </c>
      <c r="W58" s="250">
        <f t="shared" si="17"/>
        <v>791.91640938184253</v>
      </c>
      <c r="X58" s="250">
        <f t="shared" si="17"/>
        <v>1115.2157255412828</v>
      </c>
      <c r="Y58" s="250">
        <f t="shared" si="17"/>
        <v>1193.8370469647398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0.18416822042741809</v>
      </c>
      <c r="C59" s="251">
        <f t="shared" si="18"/>
        <v>0.2061485717003449</v>
      </c>
      <c r="D59" s="251">
        <f t="shared" si="18"/>
        <v>0.27351729938963443</v>
      </c>
      <c r="E59" s="251">
        <f t="shared" si="18"/>
        <v>0.32875640912748133</v>
      </c>
      <c r="F59" s="251">
        <f t="shared" si="18"/>
        <v>0.32842005135061708</v>
      </c>
      <c r="G59" s="251">
        <f t="shared" si="18"/>
        <v>0.25288489022634375</v>
      </c>
      <c r="H59" s="251">
        <f t="shared" si="18"/>
        <v>0.25518983084344765</v>
      </c>
      <c r="I59" s="251">
        <f t="shared" si="18"/>
        <v>0.21292024982898455</v>
      </c>
      <c r="J59" s="251">
        <f t="shared" si="18"/>
        <v>0.19750997129320277</v>
      </c>
      <c r="K59" s="251">
        <f t="shared" si="18"/>
        <v>0.19782173339519901</v>
      </c>
      <c r="L59" s="251">
        <f t="shared" si="18"/>
        <v>0.16742924931953387</v>
      </c>
      <c r="M59" s="251">
        <f t="shared" si="18"/>
        <v>0.1623862332550717</v>
      </c>
      <c r="N59" s="251">
        <f t="shared" si="18"/>
        <v>0.20481861395640588</v>
      </c>
      <c r="O59" s="251">
        <f t="shared" si="18"/>
        <v>0.2013841355905697</v>
      </c>
      <c r="P59" s="251">
        <f t="shared" si="18"/>
        <v>0.21389980717236051</v>
      </c>
      <c r="Q59" s="251">
        <f t="shared" si="18"/>
        <v>0.17764411243986722</v>
      </c>
      <c r="R59" s="251">
        <f t="shared" si="18"/>
        <v>0.17095802598073512</v>
      </c>
      <c r="S59" s="251">
        <f t="shared" si="18"/>
        <v>0.18754528254108149</v>
      </c>
      <c r="T59" s="251">
        <f t="shared" si="18"/>
        <v>0.17917068432108779</v>
      </c>
      <c r="U59" s="251">
        <f t="shared" si="18"/>
        <v>0.18779472605639483</v>
      </c>
      <c r="V59" s="251">
        <f t="shared" si="18"/>
        <v>0.19651759057928031</v>
      </c>
      <c r="W59" s="251">
        <f t="shared" si="18"/>
        <v>0.15873100591465125</v>
      </c>
      <c r="X59" s="251">
        <f t="shared" si="18"/>
        <v>0.15873100591465128</v>
      </c>
      <c r="Y59" s="251">
        <f t="shared" si="18"/>
        <v>0.15903276753799891</v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0.18416822042741809</v>
      </c>
      <c r="C61" s="253">
        <f t="shared" si="20"/>
        <v>0.2061485717003449</v>
      </c>
      <c r="D61" s="253">
        <f t="shared" si="20"/>
        <v>0.27351729938963443</v>
      </c>
      <c r="E61" s="253">
        <f t="shared" si="20"/>
        <v>0.32875640912748133</v>
      </c>
      <c r="F61" s="253">
        <f t="shared" si="20"/>
        <v>0.32842005135061708</v>
      </c>
      <c r="G61" s="253">
        <f t="shared" si="20"/>
        <v>0.25288489022634375</v>
      </c>
      <c r="H61" s="253">
        <f t="shared" si="20"/>
        <v>0.25518983084344765</v>
      </c>
      <c r="I61" s="253">
        <f t="shared" si="20"/>
        <v>0.21292024982898455</v>
      </c>
      <c r="J61" s="253">
        <f t="shared" si="20"/>
        <v>0.19750997129320277</v>
      </c>
      <c r="K61" s="253">
        <f t="shared" si="20"/>
        <v>0.19782173339519901</v>
      </c>
      <c r="L61" s="253">
        <f t="shared" si="20"/>
        <v>0.16742924931953387</v>
      </c>
      <c r="M61" s="253">
        <f t="shared" si="20"/>
        <v>0.1623862332550717</v>
      </c>
      <c r="N61" s="253">
        <f t="shared" si="20"/>
        <v>0.20481861395640588</v>
      </c>
      <c r="O61" s="253">
        <f t="shared" si="20"/>
        <v>0.2013841355905697</v>
      </c>
      <c r="P61" s="253">
        <f t="shared" si="20"/>
        <v>0.21389980717236051</v>
      </c>
      <c r="Q61" s="253">
        <f t="shared" si="20"/>
        <v>0.17764411243986722</v>
      </c>
      <c r="R61" s="253">
        <f t="shared" si="20"/>
        <v>0.17095802598073512</v>
      </c>
      <c r="S61" s="253">
        <f t="shared" si="20"/>
        <v>0.18754528254108149</v>
      </c>
      <c r="T61" s="253">
        <f t="shared" si="20"/>
        <v>0.17917068432108779</v>
      </c>
      <c r="U61" s="253">
        <f t="shared" si="20"/>
        <v>0.18779472605639483</v>
      </c>
      <c r="V61" s="253">
        <f t="shared" si="20"/>
        <v>0.19651759057928031</v>
      </c>
      <c r="W61" s="253">
        <f t="shared" si="20"/>
        <v>0.15873100591465125</v>
      </c>
      <c r="X61" s="253">
        <f t="shared" si="20"/>
        <v>0.15873100591465128</v>
      </c>
      <c r="Y61" s="253">
        <f t="shared" si="20"/>
        <v>0.15903276753799891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8.1262123477828407E-2</v>
      </c>
      <c r="C62" s="251">
        <f>IF(SUM(ISI_ued!C$5,ISI_ued!C$54)=0,"",SUM(ISI_ued!C$5,ISI_ued!C$54)/C$7)</f>
        <v>9.0567203938270488E-2</v>
      </c>
      <c r="D62" s="251">
        <f>IF(SUM(ISI_ued!D$5,ISI_ued!D$54)=0,"",SUM(ISI_ued!D$5,ISI_ued!D$54)/D$7)</f>
        <v>0.12021599688408878</v>
      </c>
      <c r="E62" s="251">
        <f>IF(SUM(ISI_ued!E$5,ISI_ued!E$54)=0,"",SUM(ISI_ued!E$5,ISI_ued!E$54)/E$7)</f>
        <v>0.14071352294495895</v>
      </c>
      <c r="F62" s="251">
        <f>IF(SUM(ISI_ued!F$5,ISI_ued!F$54)=0,"",SUM(ISI_ued!F$5,ISI_ued!F$54)/F$7)</f>
        <v>0.14119852246913056</v>
      </c>
      <c r="G62" s="251">
        <f>IF(SUM(ISI_ued!G$5,ISI_ued!G$54)=0,"",SUM(ISI_ued!G$5,ISI_ued!G$54)/G$7)</f>
        <v>0.11014718019211361</v>
      </c>
      <c r="H62" s="251">
        <f>IF(SUM(ISI_ued!H$5,ISI_ued!H$54)=0,"",SUM(ISI_ued!H$5,ISI_ued!H$54)/H$7)</f>
        <v>0.10967402626557707</v>
      </c>
      <c r="I62" s="251">
        <f>IF(SUM(ISI_ued!I$5,ISI_ued!I$54)=0,"",SUM(ISI_ued!I$5,ISI_ued!I$54)/I$7)</f>
        <v>8.998931420354038E-2</v>
      </c>
      <c r="J62" s="251">
        <f>IF(SUM(ISI_ued!J$5,ISI_ued!J$54)=0,"",SUM(ISI_ued!J$5,ISI_ued!J$54)/J$7)</f>
        <v>8.3777904319447399E-2</v>
      </c>
      <c r="K62" s="251">
        <f>IF(SUM(ISI_ued!K$5,ISI_ued!K$54)=0,"",SUM(ISI_ued!K$5,ISI_ued!K$54)/K$7)</f>
        <v>8.4209555519987322E-2</v>
      </c>
      <c r="L62" s="251">
        <f>IF(SUM(ISI_ued!L$5,ISI_ued!L$54)=0,"",SUM(ISI_ued!L$5,ISI_ued!L$54)/L$7)</f>
        <v>7.1146394625497059E-2</v>
      </c>
      <c r="M62" s="251">
        <f>IF(SUM(ISI_ued!M$5,ISI_ued!M$54)=0,"",SUM(ISI_ued!M$5,ISI_ued!M$54)/M$7)</f>
        <v>6.9356436358845669E-2</v>
      </c>
      <c r="N62" s="251">
        <f>IF(SUM(ISI_ued!N$5,ISI_ued!N$54)=0,"",SUM(ISI_ued!N$5,ISI_ued!N$54)/N$7)</f>
        <v>8.911055827590432E-2</v>
      </c>
      <c r="O62" s="251">
        <f>IF(SUM(ISI_ued!O$5,ISI_ued!O$54)=0,"",SUM(ISI_ued!O$5,ISI_ued!O$54)/O$7)</f>
        <v>8.7325016915285145E-2</v>
      </c>
      <c r="P62" s="251">
        <f>IF(SUM(ISI_ued!P$5,ISI_ued!P$54)=0,"",SUM(ISI_ued!P$5,ISI_ued!P$54)/P$7)</f>
        <v>9.2995247162018721E-2</v>
      </c>
      <c r="Q62" s="251">
        <f>IF(SUM(ISI_ued!Q$5,ISI_ued!Q$54)=0,"",SUM(ISI_ued!Q$5,ISI_ued!Q$54)/Q$7)</f>
        <v>7.7443684598209772E-2</v>
      </c>
      <c r="R62" s="251">
        <f>IF(SUM(ISI_ued!R$5,ISI_ued!R$54)=0,"",SUM(ISI_ued!R$5,ISI_ued!R$54)/R$7)</f>
        <v>7.7196134520369886E-2</v>
      </c>
      <c r="S62" s="251">
        <f>IF(SUM(ISI_ued!S$5,ISI_ued!S$54)=0,"",SUM(ISI_ued!S$5,ISI_ued!S$54)/S$7)</f>
        <v>8.4286184185267607E-2</v>
      </c>
      <c r="T62" s="251">
        <f>IF(SUM(ISI_ued!T$5,ISI_ued!T$54)=0,"",SUM(ISI_ued!T$5,ISI_ued!T$54)/T$7)</f>
        <v>8.4019944899378293E-2</v>
      </c>
      <c r="U62" s="251">
        <f>IF(SUM(ISI_ued!U$5,ISI_ued!U$54)=0,"",SUM(ISI_ued!U$5,ISI_ued!U$54)/U$7)</f>
        <v>8.7904147103432098E-2</v>
      </c>
      <c r="V62" s="251">
        <f>IF(SUM(ISI_ued!V$5,ISI_ued!V$54)=0,"",SUM(ISI_ued!V$5,ISI_ued!V$54)/V$7)</f>
        <v>9.1979105266123101E-2</v>
      </c>
      <c r="W62" s="251">
        <f>IF(SUM(ISI_ued!W$5,ISI_ued!W$54)=0,"",SUM(ISI_ued!W$5,ISI_ued!W$54)/W$7)</f>
        <v>7.4400582766848841E-2</v>
      </c>
      <c r="X62" s="251">
        <f>IF(SUM(ISI_ued!X$5,ISI_ued!X$54)=0,"",SUM(ISI_ued!X$5,ISI_ued!X$54)/X$7)</f>
        <v>7.8157923107483873E-2</v>
      </c>
      <c r="Y62" s="251">
        <f>IF(SUM(ISI_ued!Y$5,ISI_ued!Y$54)=0,"",SUM(ISI_ued!Y$5,ISI_ued!Y$54)/Y$7)</f>
        <v>7.8332661029199793E-2</v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8.1262123477828407E-2</v>
      </c>
      <c r="C64" s="253">
        <f>IF(ISI_ued!C$54=0,"",ISI_ued!C$54/C$9)</f>
        <v>9.0567203938270488E-2</v>
      </c>
      <c r="D64" s="253">
        <f>IF(ISI_ued!D$54=0,"",ISI_ued!D$54/D$9)</f>
        <v>0.12021599688408878</v>
      </c>
      <c r="E64" s="253">
        <f>IF(ISI_ued!E$54=0,"",ISI_ued!E$54/E$9)</f>
        <v>0.14071352294495895</v>
      </c>
      <c r="F64" s="253">
        <f>IF(ISI_ued!F$54=0,"",ISI_ued!F$54/F$9)</f>
        <v>0.14119852246913056</v>
      </c>
      <c r="G64" s="253">
        <f>IF(ISI_ued!G$54=0,"",ISI_ued!G$54/G$9)</f>
        <v>0.11014718019211361</v>
      </c>
      <c r="H64" s="253">
        <f>IF(ISI_ued!H$54=0,"",ISI_ued!H$54/H$9)</f>
        <v>0.10967402626557707</v>
      </c>
      <c r="I64" s="253">
        <f>IF(ISI_ued!I$54=0,"",ISI_ued!I$54/I$9)</f>
        <v>8.998931420354038E-2</v>
      </c>
      <c r="J64" s="253">
        <f>IF(ISI_ued!J$54=0,"",ISI_ued!J$54/J$9)</f>
        <v>8.3777904319447399E-2</v>
      </c>
      <c r="K64" s="253">
        <f>IF(ISI_ued!K$54=0,"",ISI_ued!K$54/K$9)</f>
        <v>8.4209555519987322E-2</v>
      </c>
      <c r="L64" s="253">
        <f>IF(ISI_ued!L$54=0,"",ISI_ued!L$54/L$9)</f>
        <v>7.1146394625497059E-2</v>
      </c>
      <c r="M64" s="253">
        <f>IF(ISI_ued!M$54=0,"",ISI_ued!M$54/M$9)</f>
        <v>6.9356436358845669E-2</v>
      </c>
      <c r="N64" s="253">
        <f>IF(ISI_ued!N$54=0,"",ISI_ued!N$54/N$9)</f>
        <v>8.911055827590432E-2</v>
      </c>
      <c r="O64" s="253">
        <f>IF(ISI_ued!O$54=0,"",ISI_ued!O$54/O$9)</f>
        <v>8.7325016915285145E-2</v>
      </c>
      <c r="P64" s="253">
        <f>IF(ISI_ued!P$54=0,"",ISI_ued!P$54/P$9)</f>
        <v>9.2995247162018721E-2</v>
      </c>
      <c r="Q64" s="253">
        <f>IF(ISI_ued!Q$54=0,"",ISI_ued!Q$54/Q$9)</f>
        <v>7.7443684598209772E-2</v>
      </c>
      <c r="R64" s="253">
        <f>IF(ISI_ued!R$54=0,"",ISI_ued!R$54/R$9)</f>
        <v>7.7196134520369886E-2</v>
      </c>
      <c r="S64" s="253">
        <f>IF(ISI_ued!S$54=0,"",ISI_ued!S$54/S$9)</f>
        <v>8.4286184185267607E-2</v>
      </c>
      <c r="T64" s="253">
        <f>IF(ISI_ued!T$54=0,"",ISI_ued!T$54/T$9)</f>
        <v>8.4019944899378293E-2</v>
      </c>
      <c r="U64" s="253">
        <f>IF(ISI_ued!U$54=0,"",ISI_ued!U$54/U$9)</f>
        <v>8.7904147103432098E-2</v>
      </c>
      <c r="V64" s="253">
        <f>IF(ISI_ued!V$54=0,"",ISI_ued!V$54/V$9)</f>
        <v>9.1979105266123101E-2</v>
      </c>
      <c r="W64" s="253">
        <f>IF(ISI_ued!W$54=0,"",ISI_ued!W$54/W$9)</f>
        <v>7.4400582766848841E-2</v>
      </c>
      <c r="X64" s="253">
        <f>IF(ISI_ued!X$54=0,"",ISI_ued!X$54/X$9)</f>
        <v>7.8157923107483873E-2</v>
      </c>
      <c r="Y64" s="253">
        <f>IF(ISI_ued!Y$54=0,"",ISI_ued!Y$54/Y$9)</f>
        <v>7.8332661029199793E-2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1.2941976671965518</v>
      </c>
      <c r="C65" s="254">
        <f t="shared" si="21"/>
        <v>1.3418040259866122</v>
      </c>
      <c r="D65" s="254">
        <f t="shared" si="21"/>
        <v>1.1151212493980189</v>
      </c>
      <c r="E65" s="254">
        <f t="shared" si="21"/>
        <v>1.3511788813570913</v>
      </c>
      <c r="F65" s="254">
        <f t="shared" si="21"/>
        <v>1.3178541871537484</v>
      </c>
      <c r="G65" s="254">
        <f t="shared" si="21"/>
        <v>1.2958712571072459</v>
      </c>
      <c r="H65" s="254">
        <f t="shared" si="21"/>
        <v>1.3475119101513728</v>
      </c>
      <c r="I65" s="254">
        <f t="shared" si="21"/>
        <v>1.4894937437146343</v>
      </c>
      <c r="J65" s="254">
        <f t="shared" si="21"/>
        <v>1.5052346805341847</v>
      </c>
      <c r="K65" s="254">
        <f t="shared" si="21"/>
        <v>1.4782497447922924</v>
      </c>
      <c r="L65" s="254">
        <f t="shared" si="21"/>
        <v>1.5219239282505208</v>
      </c>
      <c r="M65" s="254">
        <f t="shared" si="21"/>
        <v>1.5081761956561561</v>
      </c>
      <c r="N65" s="254">
        <f t="shared" si="21"/>
        <v>1.3370138822588455</v>
      </c>
      <c r="O65" s="254">
        <f t="shared" si="21"/>
        <v>1.3755966052532955</v>
      </c>
      <c r="P65" s="254">
        <f t="shared" si="21"/>
        <v>1.3519011173488125</v>
      </c>
      <c r="Q65" s="254">
        <f t="shared" si="21"/>
        <v>1.3557044970413723</v>
      </c>
      <c r="R65" s="254">
        <f t="shared" si="21"/>
        <v>1.3927964451200983</v>
      </c>
      <c r="S65" s="254">
        <f t="shared" si="21"/>
        <v>1.3868300826497308</v>
      </c>
      <c r="T65" s="254">
        <f t="shared" si="21"/>
        <v>1.3451054671741562</v>
      </c>
      <c r="U65" s="254">
        <f t="shared" si="21"/>
        <v>1.3232549143776406</v>
      </c>
      <c r="V65" s="254">
        <f t="shared" si="21"/>
        <v>1.237664257051706</v>
      </c>
      <c r="W65" s="254">
        <f t="shared" si="21"/>
        <v>1.2188968023314637</v>
      </c>
      <c r="X65" s="254">
        <f t="shared" si="21"/>
        <v>1.0788506216901494</v>
      </c>
      <c r="Y65" s="254">
        <f t="shared" si="21"/>
        <v>1.0403699331361387</v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1.2941976671965518</v>
      </c>
      <c r="C67" s="256">
        <f t="shared" si="23"/>
        <v>1.3418040259866122</v>
      </c>
      <c r="D67" s="256">
        <f t="shared" si="23"/>
        <v>1.1151212493980189</v>
      </c>
      <c r="E67" s="256">
        <f t="shared" si="23"/>
        <v>1.3511788813570913</v>
      </c>
      <c r="F67" s="256">
        <f t="shared" si="23"/>
        <v>1.3178541871537484</v>
      </c>
      <c r="G67" s="256">
        <f t="shared" si="23"/>
        <v>1.2958712571072459</v>
      </c>
      <c r="H67" s="256">
        <f t="shared" si="23"/>
        <v>1.3475119101513728</v>
      </c>
      <c r="I67" s="256">
        <f t="shared" si="23"/>
        <v>1.4894937437146343</v>
      </c>
      <c r="J67" s="256">
        <f t="shared" si="23"/>
        <v>1.5052346805341847</v>
      </c>
      <c r="K67" s="256">
        <f t="shared" si="23"/>
        <v>1.4782497447922924</v>
      </c>
      <c r="L67" s="256">
        <f t="shared" si="23"/>
        <v>1.5219239282505208</v>
      </c>
      <c r="M67" s="256">
        <f t="shared" si="23"/>
        <v>1.5081761956561561</v>
      </c>
      <c r="N67" s="256">
        <f t="shared" si="23"/>
        <v>1.3370138822588455</v>
      </c>
      <c r="O67" s="256">
        <f t="shared" si="23"/>
        <v>1.3755966052532955</v>
      </c>
      <c r="P67" s="256">
        <f t="shared" si="23"/>
        <v>1.3519011173488125</v>
      </c>
      <c r="Q67" s="256">
        <f t="shared" si="23"/>
        <v>1.3557044970413723</v>
      </c>
      <c r="R67" s="256">
        <f t="shared" si="23"/>
        <v>1.3927964451200983</v>
      </c>
      <c r="S67" s="256">
        <f t="shared" si="23"/>
        <v>1.3868300826497308</v>
      </c>
      <c r="T67" s="256">
        <f t="shared" si="23"/>
        <v>1.3451054671741562</v>
      </c>
      <c r="U67" s="256">
        <f t="shared" si="23"/>
        <v>1.3232549143776406</v>
      </c>
      <c r="V67" s="256">
        <f t="shared" si="23"/>
        <v>1.237664257051706</v>
      </c>
      <c r="W67" s="256">
        <f t="shared" si="23"/>
        <v>1.2188968023314637</v>
      </c>
      <c r="X67" s="256">
        <f t="shared" si="23"/>
        <v>1.0788506216901494</v>
      </c>
      <c r="Y67" s="256">
        <f t="shared" si="23"/>
        <v>1.0403699331361387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DK: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147.51874456236189</v>
      </c>
      <c r="C54" s="223">
        <v>154.81757734695901</v>
      </c>
      <c r="D54" s="223">
        <v>107.2187813607367</v>
      </c>
      <c r="E54" s="223">
        <v>101.91448682951921</v>
      </c>
      <c r="F54" s="223">
        <v>101.8102159186913</v>
      </c>
      <c r="G54" s="223">
        <v>101.15395609053751</v>
      </c>
      <c r="H54" s="223">
        <v>103.3518814915963</v>
      </c>
      <c r="I54" s="223">
        <v>104.9182448155683</v>
      </c>
      <c r="J54" s="223">
        <v>93.453237185520976</v>
      </c>
      <c r="K54" s="223">
        <v>49.594548708964282</v>
      </c>
      <c r="L54" s="223">
        <v>52.919707278477993</v>
      </c>
      <c r="M54" s="223">
        <v>60.421122596604029</v>
      </c>
      <c r="N54" s="223">
        <v>75.384554448228343</v>
      </c>
      <c r="O54" s="223">
        <v>77.346328005181732</v>
      </c>
      <c r="P54" s="223">
        <v>83.864793320112582</v>
      </c>
      <c r="Q54" s="223">
        <v>81.731951967950565</v>
      </c>
      <c r="R54" s="223">
        <v>84.127468020838776</v>
      </c>
      <c r="S54" s="223">
        <v>88.53833774212822</v>
      </c>
      <c r="T54" s="223">
        <v>93.903430945339778</v>
      </c>
      <c r="U54" s="223">
        <v>87.667355484531853</v>
      </c>
      <c r="V54" s="223">
        <v>83.924047645371729</v>
      </c>
      <c r="W54" s="223">
        <v>87.206169626552139</v>
      </c>
      <c r="X54" s="223">
        <v>81.594419503282239</v>
      </c>
      <c r="Y54" s="223">
        <v>81.671941765790194</v>
      </c>
      <c r="DA54" s="89" t="s">
        <v>209</v>
      </c>
    </row>
    <row r="55" spans="1:105" ht="12" customHeight="1" x14ac:dyDescent="0.25">
      <c r="A55" s="55" t="s">
        <v>91</v>
      </c>
      <c r="B55" s="259">
        <v>0.40902231828886593</v>
      </c>
      <c r="C55" s="259">
        <v>0.41664497425658642</v>
      </c>
      <c r="D55" s="259">
        <v>0.28473372443781297</v>
      </c>
      <c r="E55" s="259">
        <v>0.23864082396937791</v>
      </c>
      <c r="F55" s="259">
        <v>0.24549072219840251</v>
      </c>
      <c r="G55" s="259">
        <v>0.26207355052067638</v>
      </c>
      <c r="H55" s="259">
        <v>0.24539516073647011</v>
      </c>
      <c r="I55" s="259">
        <v>0.22222594579324351</v>
      </c>
      <c r="J55" s="259">
        <v>0.2039676243066198</v>
      </c>
      <c r="K55" s="259">
        <v>0.1099430314538398</v>
      </c>
      <c r="L55" s="259">
        <v>0.1158047084337132</v>
      </c>
      <c r="M55" s="259">
        <v>0.13528594420627901</v>
      </c>
      <c r="N55" s="259">
        <v>0.1875247334422194</v>
      </c>
      <c r="O55" s="259">
        <v>0.18725174706944739</v>
      </c>
      <c r="P55" s="259">
        <v>0.2056574385107669</v>
      </c>
      <c r="Q55" s="259">
        <v>0.2030199999887283</v>
      </c>
      <c r="R55" s="259">
        <v>0.20249584872607379</v>
      </c>
      <c r="S55" s="259">
        <v>0.20765569069617909</v>
      </c>
      <c r="T55" s="259">
        <v>0.22394875004001991</v>
      </c>
      <c r="U55" s="259">
        <v>0.20436594900341981</v>
      </c>
      <c r="V55" s="259">
        <v>0.19283202010305209</v>
      </c>
      <c r="W55" s="259">
        <v>0.20256126560129711</v>
      </c>
      <c r="X55" s="259">
        <v>0.1943074541385342</v>
      </c>
      <c r="Y55" s="259">
        <v>0.18882322180814279</v>
      </c>
      <c r="DA55" s="67" t="s">
        <v>210</v>
      </c>
    </row>
    <row r="56" spans="1:105" ht="12" customHeight="1" x14ac:dyDescent="0.25">
      <c r="A56" s="173" t="s">
        <v>92</v>
      </c>
      <c r="B56" s="224">
        <v>0.30222415193718399</v>
      </c>
      <c r="C56" s="224">
        <v>0.30785648697697082</v>
      </c>
      <c r="D56" s="224">
        <v>0.21038805108761791</v>
      </c>
      <c r="E56" s="224">
        <v>0.17633028178868279</v>
      </c>
      <c r="F56" s="224">
        <v>0.18139163074338921</v>
      </c>
      <c r="G56" s="224">
        <v>0.19364458370543211</v>
      </c>
      <c r="H56" s="224">
        <v>0.1813210209490112</v>
      </c>
      <c r="I56" s="224">
        <v>0.16420142618811681</v>
      </c>
      <c r="J56" s="224">
        <v>0.1507104613180916</v>
      </c>
      <c r="K56" s="224">
        <v>8.1236250338480268E-2</v>
      </c>
      <c r="L56" s="224">
        <v>8.5567408505064307E-2</v>
      </c>
      <c r="M56" s="224">
        <v>9.9961977448595488E-2</v>
      </c>
      <c r="N56" s="224">
        <v>0.13856090730920881</v>
      </c>
      <c r="O56" s="224">
        <v>0.13835919930621621</v>
      </c>
      <c r="P56" s="224">
        <v>0.15195905495698231</v>
      </c>
      <c r="Q56" s="224">
        <v>0.15001026736039291</v>
      </c>
      <c r="R56" s="224">
        <v>0.149622975117991</v>
      </c>
      <c r="S56" s="224">
        <v>0.15343555158097899</v>
      </c>
      <c r="T56" s="224">
        <v>0.1654743959727828</v>
      </c>
      <c r="U56" s="224">
        <v>0.15100478106130191</v>
      </c>
      <c r="V56" s="224">
        <v>0.14248242977494599</v>
      </c>
      <c r="W56" s="224">
        <v>0.1496713112570052</v>
      </c>
      <c r="X56" s="224">
        <v>0.1435726191855832</v>
      </c>
      <c r="Y56" s="224">
        <v>0.13952035261975629</v>
      </c>
      <c r="DA56" s="177" t="s">
        <v>211</v>
      </c>
    </row>
    <row r="57" spans="1:105" ht="12" customHeight="1" x14ac:dyDescent="0.25">
      <c r="A57" s="173" t="s">
        <v>93</v>
      </c>
      <c r="B57" s="224">
        <v>7.5556037984295976</v>
      </c>
      <c r="C57" s="224">
        <v>7.6964121744242684</v>
      </c>
      <c r="D57" s="224">
        <v>5.2597012771904472</v>
      </c>
      <c r="E57" s="224">
        <v>4.4082570447170681</v>
      </c>
      <c r="F57" s="224">
        <v>4.534790768584732</v>
      </c>
      <c r="G57" s="224">
        <v>4.8411145926358028</v>
      </c>
      <c r="H57" s="224">
        <v>4.5330255237252812</v>
      </c>
      <c r="I57" s="224">
        <v>4.1050356547029203</v>
      </c>
      <c r="J57" s="224">
        <v>3.7677615329522922</v>
      </c>
      <c r="K57" s="224">
        <v>2.0309062584620059</v>
      </c>
      <c r="L57" s="224">
        <v>2.1391852126266082</v>
      </c>
      <c r="M57" s="224">
        <v>2.4990494362148872</v>
      </c>
      <c r="N57" s="224">
        <v>3.464022682730219</v>
      </c>
      <c r="O57" s="224">
        <v>3.4589799826554049</v>
      </c>
      <c r="P57" s="224">
        <v>3.7989763739245568</v>
      </c>
      <c r="Q57" s="224">
        <v>3.7502566840098228</v>
      </c>
      <c r="R57" s="224">
        <v>3.7405743779497742</v>
      </c>
      <c r="S57" s="224">
        <v>3.8358887895244749</v>
      </c>
      <c r="T57" s="224">
        <v>4.1368598993195711</v>
      </c>
      <c r="U57" s="224">
        <v>3.775119526532547</v>
      </c>
      <c r="V57" s="224">
        <v>3.5620607443736509</v>
      </c>
      <c r="W57" s="224">
        <v>3.7417827814251292</v>
      </c>
      <c r="X57" s="224">
        <v>3.5893154796395801</v>
      </c>
      <c r="Y57" s="224">
        <v>3.488008815493906</v>
      </c>
      <c r="DA57" s="177" t="s">
        <v>212</v>
      </c>
    </row>
    <row r="58" spans="1:105" ht="12" customHeight="1" x14ac:dyDescent="0.25">
      <c r="A58" s="173" t="s">
        <v>94</v>
      </c>
      <c r="B58" s="224">
        <v>0.18889009496074</v>
      </c>
      <c r="C58" s="224">
        <v>0.19241030436060669</v>
      </c>
      <c r="D58" s="224">
        <v>0.13149253192976121</v>
      </c>
      <c r="E58" s="224">
        <v>0.1102064261179268</v>
      </c>
      <c r="F58" s="224">
        <v>0.1133697692146183</v>
      </c>
      <c r="G58" s="224">
        <v>0.1210278648158951</v>
      </c>
      <c r="H58" s="224">
        <v>0.11332563809313211</v>
      </c>
      <c r="I58" s="224">
        <v>0.102625891367573</v>
      </c>
      <c r="J58" s="224">
        <v>9.4194038323807308E-2</v>
      </c>
      <c r="K58" s="224">
        <v>5.0772656461550172E-2</v>
      </c>
      <c r="L58" s="224">
        <v>5.3479630315665209E-2</v>
      </c>
      <c r="M58" s="224">
        <v>6.2476235905372192E-2</v>
      </c>
      <c r="N58" s="224">
        <v>8.6600567068255516E-2</v>
      </c>
      <c r="O58" s="224">
        <v>8.6474499566385157E-2</v>
      </c>
      <c r="P58" s="224">
        <v>9.4974409348113936E-2</v>
      </c>
      <c r="Q58" s="224">
        <v>9.3756417100245612E-2</v>
      </c>
      <c r="R58" s="224">
        <v>9.3514359448744352E-2</v>
      </c>
      <c r="S58" s="224">
        <v>9.5897219738111911E-2</v>
      </c>
      <c r="T58" s="224">
        <v>0.1034214974829893</v>
      </c>
      <c r="U58" s="224">
        <v>9.4377988163313692E-2</v>
      </c>
      <c r="V58" s="224">
        <v>8.9051518609341282E-2</v>
      </c>
      <c r="W58" s="224">
        <v>9.3544569535628258E-2</v>
      </c>
      <c r="X58" s="224">
        <v>8.9732886990989566E-2</v>
      </c>
      <c r="Y58" s="224">
        <v>8.7200220387347677E-2</v>
      </c>
      <c r="DA58" s="177" t="s">
        <v>213</v>
      </c>
    </row>
    <row r="59" spans="1:105" ht="12" customHeight="1" x14ac:dyDescent="0.25">
      <c r="A59" s="56" t="s">
        <v>95</v>
      </c>
      <c r="B59" s="260">
        <v>1.175215093977714</v>
      </c>
      <c r="C59" s="260">
        <v>1.2302129296033819</v>
      </c>
      <c r="D59" s="260">
        <v>0.90835883414439622</v>
      </c>
      <c r="E59" s="260">
        <v>0.8837638833537057</v>
      </c>
      <c r="F59" s="260">
        <v>0.87304387481413315</v>
      </c>
      <c r="G59" s="260">
        <v>0.92540463836660347</v>
      </c>
      <c r="H59" s="260">
        <v>1.0345207971942361</v>
      </c>
      <c r="I59" s="260">
        <v>1.1203273833303169</v>
      </c>
      <c r="J59" s="260">
        <v>1.1062179717836109</v>
      </c>
      <c r="K59" s="260">
        <v>0.70028078757327539</v>
      </c>
      <c r="L59" s="260">
        <v>0.76807395862092986</v>
      </c>
      <c r="M59" s="260">
        <v>0.92271473422856054</v>
      </c>
      <c r="N59" s="260">
        <v>1.2702986712597879</v>
      </c>
      <c r="O59" s="260">
        <v>1.440582810670028</v>
      </c>
      <c r="P59" s="260">
        <v>1.6527710100328179</v>
      </c>
      <c r="Q59" s="260">
        <v>1.697649368650187</v>
      </c>
      <c r="R59" s="260">
        <v>1.796846833802884</v>
      </c>
      <c r="S59" s="260">
        <v>1.8316685578247649</v>
      </c>
      <c r="T59" s="260">
        <v>2.0545718714009791</v>
      </c>
      <c r="U59" s="260">
        <v>2.1102623859600969</v>
      </c>
      <c r="V59" s="260">
        <v>2.214414629467611</v>
      </c>
      <c r="W59" s="260">
        <v>2.348284896557741</v>
      </c>
      <c r="X59" s="260">
        <v>2.5267824454668339</v>
      </c>
      <c r="Y59" s="260">
        <v>2.947744183041769</v>
      </c>
      <c r="DA59" s="68" t="s">
        <v>214</v>
      </c>
    </row>
    <row r="60" spans="1:105" ht="12" customHeight="1" x14ac:dyDescent="0.25">
      <c r="A60" s="37" t="s">
        <v>159</v>
      </c>
      <c r="B60" s="226">
        <v>1.0777182989734161E-2</v>
      </c>
      <c r="C60" s="226">
        <v>1.1161548384446709E-2</v>
      </c>
      <c r="D60" s="226">
        <v>1.060135692262122E-2</v>
      </c>
      <c r="E60" s="226">
        <v>1.5711199621864569E-2</v>
      </c>
      <c r="F60" s="226">
        <v>1.55776797098463E-2</v>
      </c>
      <c r="G60" s="226">
        <v>5.8305061440247653E-3</v>
      </c>
      <c r="H60" s="226">
        <v>5.7581806167338731E-3</v>
      </c>
      <c r="I60" s="226">
        <v>7.7790927565492647E-3</v>
      </c>
      <c r="J60" s="226">
        <v>3.393514333571128E-3</v>
      </c>
      <c r="K60" s="226">
        <v>1.4238364086592891E-3</v>
      </c>
      <c r="L60" s="226">
        <v>1.3927287250368331E-3</v>
      </c>
      <c r="M60" s="226">
        <v>1.2817220349106619E-3</v>
      </c>
      <c r="N60" s="226">
        <v>1.0618161583687421E-3</v>
      </c>
      <c r="O60" s="226">
        <v>9.7666308657495577E-4</v>
      </c>
      <c r="P60" s="226">
        <v>9.0844232242330016E-4</v>
      </c>
      <c r="Q60" s="226">
        <v>9.4647295003539699E-4</v>
      </c>
      <c r="R60" s="226">
        <v>9.8574573698369228E-4</v>
      </c>
      <c r="S60" s="226">
        <v>9.2134127991166622E-4</v>
      </c>
      <c r="T60" s="226">
        <v>1.228631283750733E-3</v>
      </c>
      <c r="U60" s="226">
        <v>9.4508372016429679E-4</v>
      </c>
      <c r="V60" s="226">
        <v>7.2977098928824217E-4</v>
      </c>
      <c r="W60" s="226">
        <v>1.4166134586692089E-3</v>
      </c>
      <c r="X60" s="226">
        <v>1.6527359993374589E-3</v>
      </c>
      <c r="Y60" s="226">
        <v>1.0663173678681749E-3</v>
      </c>
      <c r="DA60" s="69" t="s">
        <v>215</v>
      </c>
    </row>
    <row r="61" spans="1:105" ht="12" customHeight="1" x14ac:dyDescent="0.25">
      <c r="A61" s="37" t="s">
        <v>35</v>
      </c>
      <c r="B61" s="226">
        <v>5.780863234873819E-2</v>
      </c>
      <c r="C61" s="226">
        <v>6.4049056467809062E-2</v>
      </c>
      <c r="D61" s="226">
        <v>3.4286766773742601E-2</v>
      </c>
      <c r="E61" s="226">
        <v>5.5635079005333599E-2</v>
      </c>
      <c r="F61" s="226">
        <v>5.2496888983778002E-2</v>
      </c>
      <c r="G61" s="226">
        <v>4.8755574578521192E-2</v>
      </c>
      <c r="H61" s="226">
        <v>5.4084681439886699E-2</v>
      </c>
      <c r="I61" s="226">
        <v>6.0298162801988943E-2</v>
      </c>
      <c r="J61" s="226">
        <v>5.2714141730809717E-2</v>
      </c>
      <c r="K61" s="226">
        <v>2.15538153472879E-2</v>
      </c>
      <c r="L61" s="226">
        <v>2.3242061788808329E-2</v>
      </c>
      <c r="M61" s="226">
        <v>2.5695268547630011E-2</v>
      </c>
      <c r="N61" s="226">
        <v>2.354134749120965E-2</v>
      </c>
      <c r="O61" s="226">
        <v>2.323744432168523E-2</v>
      </c>
      <c r="P61" s="226">
        <v>2.3334205587358079E-2</v>
      </c>
      <c r="Q61" s="226">
        <v>2.0913004634469431E-2</v>
      </c>
      <c r="R61" s="226">
        <v>2.247310638933285E-2</v>
      </c>
      <c r="S61" s="226">
        <v>2.6131026072829491E-2</v>
      </c>
      <c r="T61" s="226">
        <v>2.5093860568212289E-2</v>
      </c>
      <c r="U61" s="226">
        <v>2.2203033549727379E-2</v>
      </c>
      <c r="V61" s="226">
        <v>1.9772630916037339E-2</v>
      </c>
      <c r="W61" s="226">
        <v>1.897705057143504E-2</v>
      </c>
      <c r="X61" s="226">
        <v>1.3552309271418671E-2</v>
      </c>
      <c r="Y61" s="226">
        <v>1.2400794687965641E-2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1.0693034612678769</v>
      </c>
      <c r="C63" s="226">
        <v>1.1187811297718191</v>
      </c>
      <c r="D63" s="226">
        <v>0.83984756823331241</v>
      </c>
      <c r="E63" s="226">
        <v>0.79926756861788051</v>
      </c>
      <c r="F63" s="226">
        <v>0.79035349356623874</v>
      </c>
      <c r="G63" s="226">
        <v>0.8537841208601199</v>
      </c>
      <c r="H63" s="226">
        <v>0.96254357146823111</v>
      </c>
      <c r="I63" s="226">
        <v>1.0441261566724951</v>
      </c>
      <c r="J63" s="226">
        <v>1.04326298010304</v>
      </c>
      <c r="K63" s="226">
        <v>0.67399840710295156</v>
      </c>
      <c r="L63" s="226">
        <v>0.7401715943927325</v>
      </c>
      <c r="M63" s="226">
        <v>0.89205982721590571</v>
      </c>
      <c r="N63" s="226">
        <v>1.239842495745491</v>
      </c>
      <c r="O63" s="226">
        <v>1.4114182880868931</v>
      </c>
      <c r="P63" s="226">
        <v>1.62326279508228</v>
      </c>
      <c r="Q63" s="226">
        <v>1.670730987139273</v>
      </c>
      <c r="R63" s="226">
        <v>1.768826575664981</v>
      </c>
      <c r="S63" s="226">
        <v>1.800074628884361</v>
      </c>
      <c r="T63" s="226">
        <v>2.0234653384067611</v>
      </c>
      <c r="U63" s="226">
        <v>2.0833486049166932</v>
      </c>
      <c r="V63" s="226">
        <v>2.1907716340635068</v>
      </c>
      <c r="W63" s="226">
        <v>2.3245703138946698</v>
      </c>
      <c r="X63" s="226">
        <v>2.508606948875884</v>
      </c>
      <c r="Y63" s="226">
        <v>2.9319589618271009</v>
      </c>
      <c r="DA63" s="69" t="s">
        <v>218</v>
      </c>
    </row>
    <row r="64" spans="1:105" ht="12" customHeight="1" x14ac:dyDescent="0.25">
      <c r="A64" s="37" t="s">
        <v>40</v>
      </c>
      <c r="B64" s="226">
        <v>3.7325817371365061E-2</v>
      </c>
      <c r="C64" s="226">
        <v>3.622119497930705E-2</v>
      </c>
      <c r="D64" s="226">
        <v>2.362314221471995E-2</v>
      </c>
      <c r="E64" s="226">
        <v>1.315003610862712E-2</v>
      </c>
      <c r="F64" s="226">
        <v>1.4615812554270149E-2</v>
      </c>
      <c r="G64" s="226">
        <v>1.7034436783937689E-2</v>
      </c>
      <c r="H64" s="226">
        <v>1.213436366938469E-2</v>
      </c>
      <c r="I64" s="226">
        <v>8.1239710992841233E-3</v>
      </c>
      <c r="J64" s="226">
        <v>6.8473356161903058E-3</v>
      </c>
      <c r="K64" s="226">
        <v>3.3047287143765452E-3</v>
      </c>
      <c r="L64" s="226">
        <v>3.267573714352108E-3</v>
      </c>
      <c r="M64" s="226">
        <v>3.6779164301142101E-3</v>
      </c>
      <c r="N64" s="226">
        <v>5.8530118647181764E-3</v>
      </c>
      <c r="O64" s="226">
        <v>4.9504151748747619E-3</v>
      </c>
      <c r="P64" s="226">
        <v>5.2655670407569634E-3</v>
      </c>
      <c r="Q64" s="226">
        <v>5.0589039264085089E-3</v>
      </c>
      <c r="R64" s="226">
        <v>4.5614060115861058E-3</v>
      </c>
      <c r="S64" s="226">
        <v>4.5415615876628944E-3</v>
      </c>
      <c r="T64" s="226">
        <v>4.7840411422554628E-3</v>
      </c>
      <c r="U64" s="226">
        <v>3.7656637735122992E-3</v>
      </c>
      <c r="V64" s="226">
        <v>3.1405934987781669E-3</v>
      </c>
      <c r="W64" s="226">
        <v>3.3209186329661812E-3</v>
      </c>
      <c r="X64" s="226">
        <v>2.9704513201944589E-3</v>
      </c>
      <c r="Y64" s="226">
        <v>2.318109158834339E-3</v>
      </c>
      <c r="DA64" s="69" t="s">
        <v>219</v>
      </c>
    </row>
    <row r="65" spans="1:105" ht="12" customHeight="1" x14ac:dyDescent="0.25">
      <c r="A65" s="57" t="s">
        <v>220</v>
      </c>
      <c r="B65" s="261">
        <v>23.369606859282221</v>
      </c>
      <c r="C65" s="261">
        <v>24.718123439694459</v>
      </c>
      <c r="D65" s="261">
        <v>16.436068294497019</v>
      </c>
      <c r="E65" s="261">
        <v>17.625602439716459</v>
      </c>
      <c r="F65" s="261">
        <v>17.342567707563909</v>
      </c>
      <c r="G65" s="261">
        <v>17.185529203647199</v>
      </c>
      <c r="H65" s="261">
        <v>18.212187385712419</v>
      </c>
      <c r="I65" s="261">
        <v>19.240814267916939</v>
      </c>
      <c r="J65" s="261">
        <v>17.443630594399369</v>
      </c>
      <c r="K65" s="261">
        <v>9.0878731687860093</v>
      </c>
      <c r="L65" s="261">
        <v>9.7803262347771689</v>
      </c>
      <c r="M65" s="261">
        <v>11.154093011722111</v>
      </c>
      <c r="N65" s="261">
        <v>13.22336745983827</v>
      </c>
      <c r="O65" s="261">
        <v>13.760952395847159</v>
      </c>
      <c r="P65" s="261">
        <v>14.846769325994689</v>
      </c>
      <c r="Q65" s="261">
        <v>14.372129013231181</v>
      </c>
      <c r="R65" s="261">
        <v>15.051415919553509</v>
      </c>
      <c r="S65" s="261">
        <v>16.096993398433149</v>
      </c>
      <c r="T65" s="261">
        <v>16.90205554835795</v>
      </c>
      <c r="U65" s="261">
        <v>15.92551141844306</v>
      </c>
      <c r="V65" s="261">
        <v>15.299384281490219</v>
      </c>
      <c r="W65" s="261">
        <v>15.720400688057151</v>
      </c>
      <c r="X65" s="261">
        <v>14.28440069270826</v>
      </c>
      <c r="Y65" s="261">
        <v>14.461991339723539</v>
      </c>
      <c r="DA65" s="70" t="s">
        <v>221</v>
      </c>
    </row>
    <row r="66" spans="1:105" ht="12" customHeight="1" x14ac:dyDescent="0.25">
      <c r="A66" s="18" t="s">
        <v>28</v>
      </c>
      <c r="B66" s="230">
        <v>0.61391553393809495</v>
      </c>
      <c r="C66" s="230">
        <v>0.62551218326808189</v>
      </c>
      <c r="D66" s="230">
        <v>0.64720975906387945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0.51737738178851378</v>
      </c>
      <c r="C67" s="230">
        <v>0.5171658269071816</v>
      </c>
      <c r="D67" s="230">
        <v>0.55254486606753017</v>
      </c>
      <c r="E67" s="230">
        <v>0</v>
      </c>
      <c r="F67" s="230">
        <v>0</v>
      </c>
      <c r="G67" s="230">
        <v>0.46544579794060131</v>
      </c>
      <c r="H67" s="230">
        <v>0.45408950542838777</v>
      </c>
      <c r="I67" s="230">
        <v>0.88339139031421909</v>
      </c>
      <c r="J67" s="230">
        <v>0.41754162903861242</v>
      </c>
      <c r="K67" s="230">
        <v>0.42905834560872541</v>
      </c>
      <c r="L67" s="230">
        <v>0.42401603438071089</v>
      </c>
      <c r="M67" s="230">
        <v>0</v>
      </c>
      <c r="N67" s="230">
        <v>0</v>
      </c>
      <c r="O67" s="230">
        <v>0</v>
      </c>
      <c r="P67" s="230">
        <v>0</v>
      </c>
      <c r="Q67" s="230">
        <v>4.2596634783114949E-2</v>
      </c>
      <c r="R67" s="230">
        <v>2.0229921492845641E-2</v>
      </c>
      <c r="S67" s="230">
        <v>2.168248306112899E-2</v>
      </c>
      <c r="T67" s="230">
        <v>1.7589457685293509E-2</v>
      </c>
      <c r="U67" s="230">
        <v>1.2846631701524379E-2</v>
      </c>
      <c r="V67" s="230">
        <v>8.3963062574605389E-4</v>
      </c>
      <c r="W67" s="230">
        <v>4.1105410626443659E-4</v>
      </c>
      <c r="X67" s="230">
        <v>4.2984472319965568E-4</v>
      </c>
      <c r="Y67" s="230">
        <v>4.200456083911901E-4</v>
      </c>
      <c r="DA67" s="71" t="s">
        <v>223</v>
      </c>
    </row>
    <row r="68" spans="1:105" ht="12" customHeight="1" x14ac:dyDescent="0.25">
      <c r="A68" s="18" t="s">
        <v>35</v>
      </c>
      <c r="B68" s="230">
        <v>22.23831394355561</v>
      </c>
      <c r="C68" s="230">
        <v>23.575445429519199</v>
      </c>
      <c r="D68" s="230">
        <v>15.236313669365609</v>
      </c>
      <c r="E68" s="230">
        <v>17.625602439716459</v>
      </c>
      <c r="F68" s="230">
        <v>17.342567707563909</v>
      </c>
      <c r="G68" s="230">
        <v>16.7200834057066</v>
      </c>
      <c r="H68" s="230">
        <v>17.75809788028403</v>
      </c>
      <c r="I68" s="230">
        <v>18.357422877602719</v>
      </c>
      <c r="J68" s="230">
        <v>17.02608896536076</v>
      </c>
      <c r="K68" s="230">
        <v>8.6588148231772841</v>
      </c>
      <c r="L68" s="230">
        <v>9.3563102003964573</v>
      </c>
      <c r="M68" s="230">
        <v>11.154093011722111</v>
      </c>
      <c r="N68" s="230">
        <v>13.22336745983827</v>
      </c>
      <c r="O68" s="230">
        <v>13.760952395847159</v>
      </c>
      <c r="P68" s="230">
        <v>14.846769325994689</v>
      </c>
      <c r="Q68" s="230">
        <v>14.32953237844807</v>
      </c>
      <c r="R68" s="230">
        <v>15.031185998060669</v>
      </c>
      <c r="S68" s="230">
        <v>16.075310915372022</v>
      </c>
      <c r="T68" s="230">
        <v>16.88446609067266</v>
      </c>
      <c r="U68" s="230">
        <v>15.912664786741541</v>
      </c>
      <c r="V68" s="230">
        <v>15.29854465086448</v>
      </c>
      <c r="W68" s="230">
        <v>15.719989633950879</v>
      </c>
      <c r="X68" s="230">
        <v>14.28397084798506</v>
      </c>
      <c r="Y68" s="230">
        <v>14.461571294115149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56.115905476185809</v>
      </c>
      <c r="C71" s="261">
        <v>57.161697411333932</v>
      </c>
      <c r="D71" s="261">
        <v>39.064104944880668</v>
      </c>
      <c r="E71" s="261">
        <v>32.740379489920961</v>
      </c>
      <c r="F71" s="261">
        <v>33.680152759872371</v>
      </c>
      <c r="G71" s="261">
        <v>35.955237480318729</v>
      </c>
      <c r="H71" s="261">
        <v>33.667042184421618</v>
      </c>
      <c r="I71" s="261">
        <v>30.488336726121151</v>
      </c>
      <c r="J71" s="261">
        <v>27.98338235839006</v>
      </c>
      <c r="K71" s="261">
        <v>15.08365799362528</v>
      </c>
      <c r="L71" s="261">
        <v>15.88785203543355</v>
      </c>
      <c r="M71" s="261">
        <v>18.560584393281388</v>
      </c>
      <c r="N71" s="261">
        <v>25.727496387761239</v>
      </c>
      <c r="O71" s="261">
        <v>25.69004396327044</v>
      </c>
      <c r="P71" s="261">
        <v>28.215216783829071</v>
      </c>
      <c r="Q71" s="261">
        <v>27.85337283501687</v>
      </c>
      <c r="R71" s="261">
        <v>27.781461789102821</v>
      </c>
      <c r="S71" s="261">
        <v>28.489367424858351</v>
      </c>
      <c r="T71" s="261">
        <v>30.724697227598242</v>
      </c>
      <c r="U71" s="261">
        <v>28.038030601370949</v>
      </c>
      <c r="V71" s="261">
        <v>26.45563072977037</v>
      </c>
      <c r="W71" s="261">
        <v>27.79043667145627</v>
      </c>
      <c r="X71" s="261">
        <v>26.65805322157431</v>
      </c>
      <c r="Y71" s="261">
        <v>25.90564278013639</v>
      </c>
      <c r="DA71" s="70" t="s">
        <v>227</v>
      </c>
    </row>
    <row r="72" spans="1:105" ht="12" customHeight="1" x14ac:dyDescent="0.25">
      <c r="A72" s="57" t="s">
        <v>179</v>
      </c>
      <c r="B72" s="261">
        <v>33.034741997354267</v>
      </c>
      <c r="C72" s="261">
        <v>34.872639497219708</v>
      </c>
      <c r="D72" s="261">
        <v>23.70144683558043</v>
      </c>
      <c r="E72" s="261">
        <v>25.285792819028831</v>
      </c>
      <c r="F72" s="261">
        <v>24.870041487076179</v>
      </c>
      <c r="G72" s="261">
        <v>23.744013417950779</v>
      </c>
      <c r="H72" s="261">
        <v>25.376859559972939</v>
      </c>
      <c r="I72" s="261">
        <v>27.24944834507475</v>
      </c>
      <c r="J72" s="261">
        <v>24.36826037944526</v>
      </c>
      <c r="K72" s="261">
        <v>12.700119901506559</v>
      </c>
      <c r="L72" s="261">
        <v>13.680536838621761</v>
      </c>
      <c r="M72" s="261">
        <v>15.55850983038899</v>
      </c>
      <c r="N72" s="261">
        <v>18.18074370620926</v>
      </c>
      <c r="O72" s="261">
        <v>18.953800003842979</v>
      </c>
      <c r="P72" s="261">
        <v>20.415410813514789</v>
      </c>
      <c r="Q72" s="261">
        <v>19.715105011675242</v>
      </c>
      <c r="R72" s="261">
        <v>20.80014793100699</v>
      </c>
      <c r="S72" s="261">
        <v>22.28879671484286</v>
      </c>
      <c r="T72" s="261">
        <v>23.314263283505749</v>
      </c>
      <c r="U72" s="261">
        <v>22.01701652745751</v>
      </c>
      <c r="V72" s="261">
        <v>21.171843681237782</v>
      </c>
      <c r="W72" s="261">
        <v>21.860216719235272</v>
      </c>
      <c r="X72" s="261">
        <v>20.002367731746769</v>
      </c>
      <c r="Y72" s="261">
        <v>20.217008602256641</v>
      </c>
      <c r="DA72" s="70" t="s">
        <v>228</v>
      </c>
    </row>
    <row r="73" spans="1:105" ht="12" customHeight="1" x14ac:dyDescent="0.25">
      <c r="A73" s="60" t="s">
        <v>181</v>
      </c>
      <c r="B73" s="262">
        <v>22.456462312531968</v>
      </c>
      <c r="C73" s="262">
        <v>24.758489368632841</v>
      </c>
      <c r="D73" s="262">
        <v>16.606001870454421</v>
      </c>
      <c r="E73" s="262">
        <v>21.56407406419266</v>
      </c>
      <c r="F73" s="262">
        <v>20.715597583479308</v>
      </c>
      <c r="G73" s="262">
        <v>18.356558774756241</v>
      </c>
      <c r="H73" s="262">
        <v>21.403726749746639</v>
      </c>
      <c r="I73" s="262">
        <v>24.591936971346669</v>
      </c>
      <c r="J73" s="262">
        <v>21.843125763056459</v>
      </c>
      <c r="K73" s="262">
        <v>11.24717483802533</v>
      </c>
      <c r="L73" s="262">
        <v>12.212876908473129</v>
      </c>
      <c r="M73" s="262">
        <v>13.772385083804609</v>
      </c>
      <c r="N73" s="262">
        <v>14.813407803514581</v>
      </c>
      <c r="O73" s="262">
        <v>15.848693649044471</v>
      </c>
      <c r="P73" s="262">
        <v>16.88944819660847</v>
      </c>
      <c r="Q73" s="262">
        <v>16.094835885172671</v>
      </c>
      <c r="R73" s="262">
        <v>17.54623987618551</v>
      </c>
      <c r="S73" s="262">
        <v>19.209753376576369</v>
      </c>
      <c r="T73" s="262">
        <v>19.804113375151189</v>
      </c>
      <c r="U73" s="262">
        <v>19.00809819181649</v>
      </c>
      <c r="V73" s="262">
        <v>18.427798990227028</v>
      </c>
      <c r="W73" s="262">
        <v>18.881700519189831</v>
      </c>
      <c r="X73" s="262">
        <v>16.877957435380079</v>
      </c>
      <c r="Y73" s="262">
        <v>17.39362192826421</v>
      </c>
      <c r="DA73" s="72" t="s">
        <v>229</v>
      </c>
    </row>
    <row r="74" spans="1:105" ht="12" customHeight="1" x14ac:dyDescent="0.25">
      <c r="A74" s="59" t="s">
        <v>31</v>
      </c>
      <c r="B74" s="230">
        <v>2.637822324300743</v>
      </c>
      <c r="C74" s="230">
        <v>3.3648844067896428</v>
      </c>
      <c r="D74" s="230">
        <v>2.7499385288250302</v>
      </c>
      <c r="E74" s="230">
        <v>1.371674510216613</v>
      </c>
      <c r="F74" s="230">
        <v>1.3658709877733759</v>
      </c>
      <c r="G74" s="230">
        <v>0.66345402296961264</v>
      </c>
      <c r="H74" s="230">
        <v>1.356656173731531</v>
      </c>
      <c r="I74" s="230">
        <v>1.373334214803998</v>
      </c>
      <c r="J74" s="230">
        <v>0.6752231650499757</v>
      </c>
      <c r="K74" s="230">
        <v>0.67533894735478639</v>
      </c>
      <c r="L74" s="230">
        <v>0.67484127037940167</v>
      </c>
      <c r="M74" s="230">
        <v>0.67141572155255791</v>
      </c>
      <c r="N74" s="230">
        <v>0.65879506874486804</v>
      </c>
      <c r="O74" s="230">
        <v>0.66059807864328701</v>
      </c>
      <c r="P74" s="230">
        <v>0.65593153960225881</v>
      </c>
      <c r="Q74" s="230">
        <v>0.40719798175923527</v>
      </c>
      <c r="R74" s="230">
        <v>0.79014219101918048</v>
      </c>
      <c r="S74" s="230">
        <v>0.84515941500299352</v>
      </c>
      <c r="T74" s="230">
        <v>0.47157616697047722</v>
      </c>
      <c r="U74" s="230">
        <v>0.49748931069487928</v>
      </c>
      <c r="V74" s="230">
        <v>0.51319625310592076</v>
      </c>
      <c r="W74" s="230">
        <v>0.59027473949842624</v>
      </c>
      <c r="X74" s="230">
        <v>0.88440322478184785</v>
      </c>
      <c r="Y74" s="230">
        <v>0.99064904685157829</v>
      </c>
      <c r="DA74" s="71" t="s">
        <v>230</v>
      </c>
    </row>
    <row r="75" spans="1:105" ht="12" customHeight="1" x14ac:dyDescent="0.25">
      <c r="A75" s="59" t="s">
        <v>159</v>
      </c>
      <c r="B75" s="230">
        <v>3.0542949601252931</v>
      </c>
      <c r="C75" s="230">
        <v>3.1166717744202899</v>
      </c>
      <c r="D75" s="230">
        <v>3.1842226540567879</v>
      </c>
      <c r="E75" s="230">
        <v>4.4465783828005838</v>
      </c>
      <c r="F75" s="230">
        <v>4.4278480079335738</v>
      </c>
      <c r="G75" s="230">
        <v>1.844005046730957</v>
      </c>
      <c r="H75" s="230">
        <v>1.8853906936443889</v>
      </c>
      <c r="I75" s="230">
        <v>2.5446948573754899</v>
      </c>
      <c r="J75" s="230">
        <v>1.251447423527875</v>
      </c>
      <c r="K75" s="230">
        <v>0.62599876115901687</v>
      </c>
      <c r="L75" s="230">
        <v>0.62555655112706143</v>
      </c>
      <c r="M75" s="230">
        <v>0.62244901109004669</v>
      </c>
      <c r="N75" s="230">
        <v>0.610880646541893</v>
      </c>
      <c r="O75" s="230">
        <v>0.61260372099956972</v>
      </c>
      <c r="P75" s="230">
        <v>0.60831694738419573</v>
      </c>
      <c r="Q75" s="230">
        <v>0.67731802183393786</v>
      </c>
      <c r="R75" s="230">
        <v>0.70318800506465728</v>
      </c>
      <c r="S75" s="230">
        <v>0.62464191565478544</v>
      </c>
      <c r="T75" s="230">
        <v>0.90147217798088042</v>
      </c>
      <c r="U75" s="230">
        <v>0.75516028656637879</v>
      </c>
      <c r="V75" s="230">
        <v>0.63762604411845525</v>
      </c>
      <c r="W75" s="230">
        <v>1.2705539045622269</v>
      </c>
      <c r="X75" s="230">
        <v>1.7383975756141341</v>
      </c>
      <c r="Y75" s="230">
        <v>1.2987422249777001</v>
      </c>
      <c r="DA75" s="71" t="s">
        <v>231</v>
      </c>
    </row>
    <row r="76" spans="1:105" ht="12" customHeight="1" x14ac:dyDescent="0.25">
      <c r="A76" s="59" t="s">
        <v>32</v>
      </c>
      <c r="B76" s="230">
        <v>0.38115708347566851</v>
      </c>
      <c r="C76" s="230">
        <v>0.39232796995716379</v>
      </c>
      <c r="D76" s="230">
        <v>0.37347036647238269</v>
      </c>
      <c r="E76" s="230">
        <v>0</v>
      </c>
      <c r="F76" s="230">
        <v>0</v>
      </c>
      <c r="G76" s="230">
        <v>0.42925049158766793</v>
      </c>
      <c r="H76" s="230">
        <v>0.45283018787761148</v>
      </c>
      <c r="I76" s="230">
        <v>0.94918811584425888</v>
      </c>
      <c r="J76" s="230">
        <v>0.47673270155676789</v>
      </c>
      <c r="K76" s="230">
        <v>0.46956469849722821</v>
      </c>
      <c r="L76" s="230">
        <v>0.47309936260254692</v>
      </c>
      <c r="M76" s="230">
        <v>0</v>
      </c>
      <c r="N76" s="230">
        <v>0</v>
      </c>
      <c r="O76" s="230">
        <v>0</v>
      </c>
      <c r="P76" s="230">
        <v>0</v>
      </c>
      <c r="Q76" s="230">
        <v>4.4488127916520973E-2</v>
      </c>
      <c r="R76" s="230">
        <v>2.1575983568317469E-2</v>
      </c>
      <c r="S76" s="230">
        <v>2.3895531309487329E-2</v>
      </c>
      <c r="T76" s="230">
        <v>1.9180651579096739E-2</v>
      </c>
      <c r="U76" s="230">
        <v>1.432278705507966E-2</v>
      </c>
      <c r="V76" s="230">
        <v>9.4816095111069604E-4</v>
      </c>
      <c r="W76" s="230">
        <v>4.4505858440287572E-4</v>
      </c>
      <c r="X76" s="230">
        <v>4.2896471400864409E-4</v>
      </c>
      <c r="Y76" s="230">
        <v>4.3869931922420569E-4</v>
      </c>
      <c r="DA76" s="71" t="s">
        <v>232</v>
      </c>
    </row>
    <row r="77" spans="1:105" ht="12" customHeight="1" x14ac:dyDescent="0.25">
      <c r="A77" s="59" t="s">
        <v>35</v>
      </c>
      <c r="B77" s="230">
        <v>16.383187944630269</v>
      </c>
      <c r="C77" s="230">
        <v>17.88460521746574</v>
      </c>
      <c r="D77" s="230">
        <v>10.29837032110022</v>
      </c>
      <c r="E77" s="230">
        <v>15.745821171175461</v>
      </c>
      <c r="F77" s="230">
        <v>14.92187858777236</v>
      </c>
      <c r="G77" s="230">
        <v>15.419849213468</v>
      </c>
      <c r="H77" s="230">
        <v>17.708849694493111</v>
      </c>
      <c r="I77" s="230">
        <v>19.724719783322922</v>
      </c>
      <c r="J77" s="230">
        <v>19.43972247292184</v>
      </c>
      <c r="K77" s="230">
        <v>9.4762724310143032</v>
      </c>
      <c r="L77" s="230">
        <v>10.43937972436412</v>
      </c>
      <c r="M77" s="230">
        <v>12.478520351162009</v>
      </c>
      <c r="N77" s="230">
        <v>13.54373208822782</v>
      </c>
      <c r="O77" s="230">
        <v>14.575491849401621</v>
      </c>
      <c r="P77" s="230">
        <v>15.62519970962202</v>
      </c>
      <c r="Q77" s="230">
        <v>14.965831753662981</v>
      </c>
      <c r="R77" s="230">
        <v>16.031333696533359</v>
      </c>
      <c r="S77" s="230">
        <v>17.7160565146091</v>
      </c>
      <c r="T77" s="230">
        <v>18.411884378620741</v>
      </c>
      <c r="U77" s="230">
        <v>17.741125807500151</v>
      </c>
      <c r="V77" s="230">
        <v>17.276028532051541</v>
      </c>
      <c r="W77" s="230">
        <v>17.02042681654477</v>
      </c>
      <c r="X77" s="230">
        <v>14.254727670270089</v>
      </c>
      <c r="Y77" s="230">
        <v>15.10379195711571</v>
      </c>
      <c r="DA77" s="71" t="s">
        <v>233</v>
      </c>
    </row>
    <row r="78" spans="1:105" ht="12" customHeight="1" x14ac:dyDescent="0.25">
      <c r="A78" s="60" t="s">
        <v>187</v>
      </c>
      <c r="B78" s="262">
        <v>10.5782796848223</v>
      </c>
      <c r="C78" s="262">
        <v>10.11415012858687</v>
      </c>
      <c r="D78" s="262">
        <v>7.0954449651260099</v>
      </c>
      <c r="E78" s="262">
        <v>3.721718754836179</v>
      </c>
      <c r="F78" s="262">
        <v>4.1544439035968708</v>
      </c>
      <c r="G78" s="262">
        <v>5.3874546431945456</v>
      </c>
      <c r="H78" s="262">
        <v>3.9731328102263008</v>
      </c>
      <c r="I78" s="262">
        <v>2.6575113737280822</v>
      </c>
      <c r="J78" s="262">
        <v>2.525134616388796</v>
      </c>
      <c r="K78" s="262">
        <v>1.452945063481224</v>
      </c>
      <c r="L78" s="262">
        <v>1.4676599301486291</v>
      </c>
      <c r="M78" s="262">
        <v>1.7861247465843819</v>
      </c>
      <c r="N78" s="262">
        <v>3.3673359026946841</v>
      </c>
      <c r="O78" s="262">
        <v>3.1051063547985009</v>
      </c>
      <c r="P78" s="262">
        <v>3.525962616906313</v>
      </c>
      <c r="Q78" s="262">
        <v>3.620269126502567</v>
      </c>
      <c r="R78" s="262">
        <v>3.2539080548214758</v>
      </c>
      <c r="S78" s="262">
        <v>3.079043338266493</v>
      </c>
      <c r="T78" s="262">
        <v>3.5101499083545509</v>
      </c>
      <c r="U78" s="262">
        <v>3.0089183356410198</v>
      </c>
      <c r="V78" s="262">
        <v>2.744044691010747</v>
      </c>
      <c r="W78" s="262">
        <v>2.978516200045437</v>
      </c>
      <c r="X78" s="262">
        <v>3.1244102963666931</v>
      </c>
      <c r="Y78" s="262">
        <v>2.8233866739924349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25.367534771945436</v>
      </c>
      <c r="C79" s="261">
        <f t="shared" si="1"/>
        <v>28.221580129089098</v>
      </c>
      <c r="D79" s="261">
        <f t="shared" si="1"/>
        <v>21.222486866988572</v>
      </c>
      <c r="E79" s="261">
        <f t="shared" si="1"/>
        <v>20.445513620906233</v>
      </c>
      <c r="F79" s="261">
        <f t="shared" si="1"/>
        <v>19.969367198623569</v>
      </c>
      <c r="G79" s="261">
        <f t="shared" si="1"/>
        <v>17.925910758576411</v>
      </c>
      <c r="H79" s="261">
        <f t="shared" si="1"/>
        <v>19.98820422079115</v>
      </c>
      <c r="I79" s="261">
        <f t="shared" si="1"/>
        <v>22.225229175073313</v>
      </c>
      <c r="J79" s="261">
        <f t="shared" si="1"/>
        <v>18.335112224601868</v>
      </c>
      <c r="K79" s="261">
        <f t="shared" si="1"/>
        <v>9.7497586607572782</v>
      </c>
      <c r="L79" s="261">
        <f t="shared" si="1"/>
        <v>10.408881251143525</v>
      </c>
      <c r="M79" s="261">
        <f t="shared" si="1"/>
        <v>11.428447033207842</v>
      </c>
      <c r="N79" s="261">
        <f t="shared" si="1"/>
        <v>13.105939332609886</v>
      </c>
      <c r="O79" s="261">
        <f t="shared" si="1"/>
        <v>13.629883402953681</v>
      </c>
      <c r="P79" s="261">
        <f t="shared" si="1"/>
        <v>14.48305811000079</v>
      </c>
      <c r="Q79" s="261">
        <f t="shared" si="1"/>
        <v>13.896652370917893</v>
      </c>
      <c r="R79" s="261">
        <f t="shared" si="1"/>
        <v>14.511387986129993</v>
      </c>
      <c r="S79" s="261">
        <f t="shared" si="1"/>
        <v>15.538634394629366</v>
      </c>
      <c r="T79" s="261">
        <f t="shared" si="1"/>
        <v>16.278138471661507</v>
      </c>
      <c r="U79" s="261">
        <f t="shared" si="1"/>
        <v>15.351666306539654</v>
      </c>
      <c r="V79" s="261">
        <f t="shared" si="1"/>
        <v>14.796347610544773</v>
      </c>
      <c r="W79" s="261">
        <f t="shared" si="1"/>
        <v>15.299270723426641</v>
      </c>
      <c r="X79" s="261">
        <f t="shared" si="1"/>
        <v>14.105886971831385</v>
      </c>
      <c r="Y79" s="261">
        <f t="shared" si="1"/>
        <v>14.236002250322697</v>
      </c>
      <c r="DA79" s="70"/>
    </row>
    <row r="80" spans="1:105" ht="12" customHeight="1" x14ac:dyDescent="0.25">
      <c r="A80" s="60" t="s">
        <v>190</v>
      </c>
      <c r="B80" s="262">
        <v>10.510030823379299</v>
      </c>
      <c r="C80" s="262">
        <v>11.597663468825701</v>
      </c>
      <c r="D80" s="262">
        <v>7.756646968120859</v>
      </c>
      <c r="E80" s="262">
        <v>10.171848162708219</v>
      </c>
      <c r="F80" s="262">
        <v>9.7716188783089279</v>
      </c>
      <c r="G80" s="262">
        <v>8.5769920591105375</v>
      </c>
      <c r="H80" s="262">
        <v>10.022085717472059</v>
      </c>
      <c r="I80" s="262">
        <v>11.46690525544232</v>
      </c>
      <c r="J80" s="262">
        <v>10.23444369721863</v>
      </c>
      <c r="K80" s="262">
        <v>5.2348727154536761</v>
      </c>
      <c r="L80" s="262">
        <v>5.6912712971080852</v>
      </c>
      <c r="M80" s="262">
        <v>6.4964815782853336</v>
      </c>
      <c r="N80" s="262">
        <v>6.9875355881768417</v>
      </c>
      <c r="O80" s="262">
        <v>7.475883494717265</v>
      </c>
      <c r="P80" s="262">
        <v>7.9668110068819509</v>
      </c>
      <c r="Q80" s="262">
        <v>7.5842018473500872</v>
      </c>
      <c r="R80" s="262">
        <v>8.2730921741478269</v>
      </c>
      <c r="S80" s="262">
        <v>9.0575597812085107</v>
      </c>
      <c r="T80" s="262">
        <v>9.3385604976161503</v>
      </c>
      <c r="U80" s="262">
        <v>8.9639414589663975</v>
      </c>
      <c r="V80" s="262">
        <v>8.6923103955101819</v>
      </c>
      <c r="W80" s="262">
        <v>8.9064943556215503</v>
      </c>
      <c r="X80" s="262">
        <v>7.9613221686072393</v>
      </c>
      <c r="Y80" s="262">
        <v>8.204563647598146</v>
      </c>
      <c r="DA80" s="72" t="s">
        <v>235</v>
      </c>
    </row>
    <row r="81" spans="1:105" ht="12" customHeight="1" x14ac:dyDescent="0.25">
      <c r="A81" s="59" t="s">
        <v>31</v>
      </c>
      <c r="B81" s="230">
        <v>1.255864580232759</v>
      </c>
      <c r="C81" s="230">
        <v>1.601598065568363</v>
      </c>
      <c r="D81" s="230">
        <v>1.3140465704253721</v>
      </c>
      <c r="E81" s="230">
        <v>0.64702360069096354</v>
      </c>
      <c r="F81" s="230">
        <v>0.64428605912410819</v>
      </c>
      <c r="G81" s="230">
        <v>0.31741741686552538</v>
      </c>
      <c r="H81" s="230">
        <v>0.6489710080961868</v>
      </c>
      <c r="I81" s="230">
        <v>0.66607708864401804</v>
      </c>
      <c r="J81" s="230">
        <v>0.32343004483119342</v>
      </c>
      <c r="K81" s="230">
        <v>0.32802387388504761</v>
      </c>
      <c r="L81" s="230">
        <v>0.32715311147996989</v>
      </c>
      <c r="M81" s="230">
        <v>0.31670911319249812</v>
      </c>
      <c r="N81" s="230">
        <v>0.31075590770396522</v>
      </c>
      <c r="O81" s="230">
        <v>0.31160639369598991</v>
      </c>
      <c r="P81" s="230">
        <v>0.30940517112416122</v>
      </c>
      <c r="Q81" s="230">
        <v>0.19241151233620171</v>
      </c>
      <c r="R81" s="230">
        <v>0.37301252777456562</v>
      </c>
      <c r="S81" s="230">
        <v>0.39899607240805879</v>
      </c>
      <c r="T81" s="230">
        <v>0.2225856729470162</v>
      </c>
      <c r="U81" s="230">
        <v>0.23478560541536861</v>
      </c>
      <c r="V81" s="230">
        <v>0.24208483409016451</v>
      </c>
      <c r="W81" s="230">
        <v>0.2784390395319688</v>
      </c>
      <c r="X81" s="230">
        <v>0.41718306158873192</v>
      </c>
      <c r="Y81" s="230">
        <v>0.46730049642668081</v>
      </c>
      <c r="DA81" s="71" t="s">
        <v>236</v>
      </c>
    </row>
    <row r="82" spans="1:105" ht="12" customHeight="1" x14ac:dyDescent="0.25">
      <c r="A82" s="59" t="s">
        <v>159</v>
      </c>
      <c r="B82" s="230">
        <v>1.454146787169073</v>
      </c>
      <c r="C82" s="230">
        <v>1.483455263678872</v>
      </c>
      <c r="D82" s="230">
        <v>1.5215674147530469</v>
      </c>
      <c r="E82" s="230">
        <v>2.0974663701667069</v>
      </c>
      <c r="F82" s="230">
        <v>2.088631187695591</v>
      </c>
      <c r="G82" s="230">
        <v>0.88223041590802387</v>
      </c>
      <c r="H82" s="230">
        <v>0.90189682750944322</v>
      </c>
      <c r="I82" s="230">
        <v>1.23419552488902</v>
      </c>
      <c r="J82" s="230">
        <v>0.59943988483502975</v>
      </c>
      <c r="K82" s="230">
        <v>0.3040584872039751</v>
      </c>
      <c r="L82" s="230">
        <v>0.30326060525735099</v>
      </c>
      <c r="M82" s="230">
        <v>0.29361134686275658</v>
      </c>
      <c r="N82" s="230">
        <v>0.28815450937813342</v>
      </c>
      <c r="O82" s="230">
        <v>0.28896728954686929</v>
      </c>
      <c r="P82" s="230">
        <v>0.28694520363705089</v>
      </c>
      <c r="Q82" s="230">
        <v>0.3200501739978891</v>
      </c>
      <c r="R82" s="230">
        <v>0.33196295331551878</v>
      </c>
      <c r="S82" s="230">
        <v>0.2948907230795299</v>
      </c>
      <c r="T82" s="230">
        <v>0.42549816007018121</v>
      </c>
      <c r="U82" s="230">
        <v>0.35639110480480818</v>
      </c>
      <c r="V82" s="230">
        <v>0.30078083027259589</v>
      </c>
      <c r="W82" s="230">
        <v>0.59933414931580742</v>
      </c>
      <c r="X82" s="230">
        <v>0.82002191142170811</v>
      </c>
      <c r="Y82" s="230">
        <v>0.61263157562326831</v>
      </c>
      <c r="DA82" s="71" t="s">
        <v>237</v>
      </c>
    </row>
    <row r="83" spans="1:105" ht="12" customHeight="1" x14ac:dyDescent="0.25">
      <c r="A83" s="59" t="s">
        <v>35</v>
      </c>
      <c r="B83" s="230">
        <v>7.8000194559774636</v>
      </c>
      <c r="C83" s="230">
        <v>8.512610139578463</v>
      </c>
      <c r="D83" s="230">
        <v>4.9210329829424397</v>
      </c>
      <c r="E83" s="230">
        <v>7.4273581918505496</v>
      </c>
      <c r="F83" s="230">
        <v>7.0387016314892286</v>
      </c>
      <c r="G83" s="230">
        <v>7.3773442263369873</v>
      </c>
      <c r="H83" s="230">
        <v>8.4712178818664317</v>
      </c>
      <c r="I83" s="230">
        <v>9.5666326419092869</v>
      </c>
      <c r="J83" s="230">
        <v>9.3115737675524102</v>
      </c>
      <c r="K83" s="230">
        <v>4.6027903543646538</v>
      </c>
      <c r="L83" s="230">
        <v>5.0608575803707643</v>
      </c>
      <c r="M83" s="230">
        <v>5.8861611182300786</v>
      </c>
      <c r="N83" s="230">
        <v>6.388625171094743</v>
      </c>
      <c r="O83" s="230">
        <v>6.8753098114744056</v>
      </c>
      <c r="P83" s="230">
        <v>7.3704606321207384</v>
      </c>
      <c r="Q83" s="230">
        <v>7.0717401610159962</v>
      </c>
      <c r="R83" s="230">
        <v>7.5681166930577426</v>
      </c>
      <c r="S83" s="230">
        <v>8.3636729857209211</v>
      </c>
      <c r="T83" s="230">
        <v>8.6904766645989522</v>
      </c>
      <c r="U83" s="230">
        <v>8.3727647487462207</v>
      </c>
      <c r="V83" s="230">
        <v>8.1494447311474207</v>
      </c>
      <c r="W83" s="230">
        <v>8.0287211667737743</v>
      </c>
      <c r="X83" s="230">
        <v>6.7241171955967998</v>
      </c>
      <c r="Y83" s="230">
        <v>7.1246315755481966</v>
      </c>
      <c r="DA83" s="71" t="s">
        <v>238</v>
      </c>
    </row>
    <row r="84" spans="1:105" ht="12" customHeight="1" x14ac:dyDescent="0.25">
      <c r="A84" s="60" t="s">
        <v>195</v>
      </c>
      <c r="B84" s="262">
        <v>9.8211955309831716</v>
      </c>
      <c r="C84" s="262">
        <v>11.809842438834901</v>
      </c>
      <c r="D84" s="262">
        <v>10.075311338198549</v>
      </c>
      <c r="E84" s="262">
        <v>8.5181178763355199</v>
      </c>
      <c r="F84" s="262">
        <v>8.238082792266459</v>
      </c>
      <c r="G84" s="262">
        <v>6.7713897718866392</v>
      </c>
      <c r="H84" s="262">
        <v>8.0655278783116628</v>
      </c>
      <c r="I84" s="262">
        <v>9.4694115632867675</v>
      </c>
      <c r="J84" s="262">
        <v>6.8911359691763856</v>
      </c>
      <c r="K84" s="262">
        <v>3.8091652547791641</v>
      </c>
      <c r="L84" s="262">
        <v>4.00611002980488</v>
      </c>
      <c r="M84" s="262">
        <v>4.0894442472959547</v>
      </c>
      <c r="N84" s="262">
        <v>4.5300197770489676</v>
      </c>
      <c r="O84" s="262">
        <v>4.6893105236586932</v>
      </c>
      <c r="P84" s="262">
        <v>4.8530383671540784</v>
      </c>
      <c r="Q84" s="262">
        <v>4.6017803117829938</v>
      </c>
      <c r="R84" s="262">
        <v>4.7021818283592918</v>
      </c>
      <c r="S84" s="262">
        <v>5.0274716872342298</v>
      </c>
      <c r="T84" s="262">
        <v>5.2827743986752758</v>
      </c>
      <c r="U84" s="262">
        <v>4.9676929033850916</v>
      </c>
      <c r="V84" s="262">
        <v>4.8096170010541366</v>
      </c>
      <c r="W84" s="262">
        <v>4.9877777553356308</v>
      </c>
      <c r="X84" s="262">
        <v>4.6707449249450601</v>
      </c>
      <c r="Y84" s="262">
        <v>4.6996147862536386</v>
      </c>
      <c r="DA84" s="72" t="s">
        <v>239</v>
      </c>
    </row>
    <row r="85" spans="1:105" ht="12" customHeight="1" x14ac:dyDescent="0.25">
      <c r="A85" s="64" t="s">
        <v>28</v>
      </c>
      <c r="B85" s="229">
        <v>8.591249701804661E-2</v>
      </c>
      <c r="C85" s="229">
        <v>7.4315847687407052E-2</v>
      </c>
      <c r="D85" s="229">
        <v>5.2618271890799227E-2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0.50106803959037494</v>
      </c>
      <c r="C87" s="229">
        <v>0.5269827039248558</v>
      </c>
      <c r="D87" s="229">
        <v>0.33076984487636629</v>
      </c>
      <c r="E87" s="229">
        <v>0.1787223533986993</v>
      </c>
      <c r="F87" s="229">
        <v>0.1872634174153659</v>
      </c>
      <c r="G87" s="229">
        <v>0.11783879232852169</v>
      </c>
      <c r="H87" s="229">
        <v>0.19179328249494509</v>
      </c>
      <c r="I87" s="229">
        <v>0.1580091608614147</v>
      </c>
      <c r="J87" s="229">
        <v>0.1000570222750603</v>
      </c>
      <c r="K87" s="229">
        <v>9.5347410930467294E-2</v>
      </c>
      <c r="L87" s="229">
        <v>9.6715850305104462E-2</v>
      </c>
      <c r="M87" s="229">
        <v>0.11058539742221241</v>
      </c>
      <c r="N87" s="229">
        <v>0.12915925571847661</v>
      </c>
      <c r="O87" s="229">
        <v>0.12650575983066889</v>
      </c>
      <c r="P87" s="229">
        <v>0.13337352143862621</v>
      </c>
      <c r="Q87" s="229">
        <v>8.5945106081475195E-2</v>
      </c>
      <c r="R87" s="229">
        <v>0.1662519880089649</v>
      </c>
      <c r="S87" s="229">
        <v>0.1731274016783054</v>
      </c>
      <c r="T87" s="229">
        <v>9.8013568515183128E-2</v>
      </c>
      <c r="U87" s="229">
        <v>0.1016029858754141</v>
      </c>
      <c r="V87" s="229">
        <v>0.10275846569442849</v>
      </c>
      <c r="W87" s="229">
        <v>0.11899043421727511</v>
      </c>
      <c r="X87" s="229">
        <v>0.17941113410606571</v>
      </c>
      <c r="Y87" s="229">
        <v>0.19665062870879249</v>
      </c>
      <c r="DA87" s="73" t="s">
        <v>242</v>
      </c>
    </row>
    <row r="88" spans="1:105" ht="12" customHeight="1" x14ac:dyDescent="0.25">
      <c r="A88" s="64" t="s">
        <v>159</v>
      </c>
      <c r="B88" s="229">
        <v>0.5801791780674378</v>
      </c>
      <c r="C88" s="229">
        <v>0.48810952186535522</v>
      </c>
      <c r="D88" s="229">
        <v>0.38300668261999171</v>
      </c>
      <c r="E88" s="229">
        <v>0.57936700523829443</v>
      </c>
      <c r="F88" s="229">
        <v>0.60706608250986382</v>
      </c>
      <c r="G88" s="229">
        <v>0.32752130551844999</v>
      </c>
      <c r="H88" s="229">
        <v>0.26654157252302962</v>
      </c>
      <c r="I88" s="229">
        <v>0.29278022401826193</v>
      </c>
      <c r="J88" s="229">
        <v>0.1854440268244168</v>
      </c>
      <c r="K88" s="229">
        <v>8.838134000116496E-2</v>
      </c>
      <c r="L88" s="229">
        <v>8.9652539658945291E-2</v>
      </c>
      <c r="M88" s="229">
        <v>0.10252034478323981</v>
      </c>
      <c r="N88" s="229">
        <v>0.1197654526930419</v>
      </c>
      <c r="O88" s="229">
        <v>0.117314751140827</v>
      </c>
      <c r="P88" s="229">
        <v>0.1236918314259183</v>
      </c>
      <c r="Q88" s="229">
        <v>0.14295790216325771</v>
      </c>
      <c r="R88" s="229">
        <v>0.14795615917593691</v>
      </c>
      <c r="S88" s="229">
        <v>0.1279553063208663</v>
      </c>
      <c r="T88" s="229">
        <v>0.18736422930082439</v>
      </c>
      <c r="U88" s="229">
        <v>0.15422751460228959</v>
      </c>
      <c r="V88" s="229">
        <v>0.1276733288364387</v>
      </c>
      <c r="W88" s="229">
        <v>0.25612439544470261</v>
      </c>
      <c r="X88" s="229">
        <v>0.35265348636092902</v>
      </c>
      <c r="Y88" s="229">
        <v>0.25780923717053278</v>
      </c>
      <c r="DA88" s="73" t="s">
        <v>243</v>
      </c>
    </row>
    <row r="89" spans="1:105" ht="12" customHeight="1" x14ac:dyDescent="0.25">
      <c r="A89" s="64" t="s">
        <v>32</v>
      </c>
      <c r="B89" s="229">
        <v>7.2402766036854402E-2</v>
      </c>
      <c r="C89" s="229">
        <v>6.1443434436023063E-2</v>
      </c>
      <c r="D89" s="229">
        <v>4.4921998760740163E-2</v>
      </c>
      <c r="E89" s="229">
        <v>0</v>
      </c>
      <c r="F89" s="229">
        <v>0</v>
      </c>
      <c r="G89" s="229">
        <v>7.6240941774245355E-2</v>
      </c>
      <c r="H89" s="229">
        <v>6.4017537993407994E-2</v>
      </c>
      <c r="I89" s="229">
        <v>0.10920897190752921</v>
      </c>
      <c r="J89" s="229">
        <v>7.0643984104699228E-2</v>
      </c>
      <c r="K89" s="229">
        <v>6.6295270606591447E-2</v>
      </c>
      <c r="L89" s="229">
        <v>6.7802917724909914E-2</v>
      </c>
      <c r="M89" s="229">
        <v>0</v>
      </c>
      <c r="N89" s="229">
        <v>0</v>
      </c>
      <c r="O89" s="229">
        <v>0</v>
      </c>
      <c r="P89" s="229">
        <v>0</v>
      </c>
      <c r="Q89" s="229">
        <v>9.3898718668315537E-3</v>
      </c>
      <c r="R89" s="229">
        <v>4.5397527207789194E-3</v>
      </c>
      <c r="S89" s="229">
        <v>4.894900505036064E-3</v>
      </c>
      <c r="T89" s="229">
        <v>3.9865545364410832E-3</v>
      </c>
      <c r="U89" s="229">
        <v>2.925164218747106E-3</v>
      </c>
      <c r="V89" s="229">
        <v>1.8985244724184649E-4</v>
      </c>
      <c r="W89" s="229">
        <v>8.9717059983328561E-5</v>
      </c>
      <c r="X89" s="229">
        <v>8.7020313444423103E-5</v>
      </c>
      <c r="Y89" s="229">
        <v>8.7084823039742582E-5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3.112071571322641</v>
      </c>
      <c r="C91" s="229">
        <v>2.8009513780358151</v>
      </c>
      <c r="D91" s="229">
        <v>1.238715090495186</v>
      </c>
      <c r="E91" s="229">
        <v>2.0516020345549308</v>
      </c>
      <c r="F91" s="229">
        <v>2.0458169209367938</v>
      </c>
      <c r="G91" s="229">
        <v>2.7387827133368661</v>
      </c>
      <c r="H91" s="229">
        <v>2.5035366203173011</v>
      </c>
      <c r="I91" s="229">
        <v>2.2694304034609751</v>
      </c>
      <c r="J91" s="229">
        <v>2.880648717598675</v>
      </c>
      <c r="K91" s="229">
        <v>1.3379030560994869</v>
      </c>
      <c r="L91" s="229">
        <v>1.4961347668202141</v>
      </c>
      <c r="M91" s="229">
        <v>2.0552722969957982</v>
      </c>
      <c r="N91" s="229">
        <v>2.6552997117885329</v>
      </c>
      <c r="O91" s="229">
        <v>2.7912337787920549</v>
      </c>
      <c r="P91" s="229">
        <v>3.1771424037907501</v>
      </c>
      <c r="Q91" s="229">
        <v>3.158758282909643</v>
      </c>
      <c r="R91" s="229">
        <v>3.3731157857118919</v>
      </c>
      <c r="S91" s="229">
        <v>3.629060716728127</v>
      </c>
      <c r="T91" s="229">
        <v>3.8267720411548072</v>
      </c>
      <c r="U91" s="229">
        <v>3.6232966539836369</v>
      </c>
      <c r="V91" s="229">
        <v>3.4592189138223941</v>
      </c>
      <c r="W91" s="229">
        <v>3.431059881005488</v>
      </c>
      <c r="X91" s="229">
        <v>2.891731719235997</v>
      </c>
      <c r="Y91" s="229">
        <v>2.998206270619475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2.3903697334541091E-2</v>
      </c>
      <c r="C93" s="229">
        <v>4.7807394668989783E-2</v>
      </c>
      <c r="D93" s="229">
        <v>4.7807394668104207E-2</v>
      </c>
      <c r="E93" s="229">
        <v>4.7807394668210677E-2</v>
      </c>
      <c r="F93" s="229">
        <v>4.7807394668528229E-2</v>
      </c>
      <c r="G93" s="229">
        <v>0</v>
      </c>
      <c r="H93" s="229">
        <v>0</v>
      </c>
      <c r="I93" s="229">
        <v>4.7807394668550232E-2</v>
      </c>
      <c r="J93" s="229">
        <v>0.21496130696314919</v>
      </c>
      <c r="K93" s="229">
        <v>0.19105760963141361</v>
      </c>
      <c r="L93" s="229">
        <v>0.22562338779096389</v>
      </c>
      <c r="M93" s="229">
        <v>0.12527944969989069</v>
      </c>
      <c r="N93" s="229">
        <v>1.6337059329452829E-3</v>
      </c>
      <c r="O93" s="229">
        <v>6.1908856406492152E-3</v>
      </c>
      <c r="P93" s="229">
        <v>9.6302665520795003E-3</v>
      </c>
      <c r="Q93" s="229">
        <v>3.3533963886738752E-2</v>
      </c>
      <c r="R93" s="229">
        <v>1.375752364584469E-3</v>
      </c>
      <c r="S93" s="229">
        <v>1.3757523645832599E-3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5.445657781613277</v>
      </c>
      <c r="C94" s="229">
        <v>7.8102321582164569</v>
      </c>
      <c r="D94" s="229">
        <v>7.9774720548873628</v>
      </c>
      <c r="E94" s="229">
        <v>5.660619088475384</v>
      </c>
      <c r="F94" s="229">
        <v>5.350128976735907</v>
      </c>
      <c r="G94" s="229">
        <v>3.5110060189285561</v>
      </c>
      <c r="H94" s="229">
        <v>5.0396388649829786</v>
      </c>
      <c r="I94" s="229">
        <v>6.5921754083700366</v>
      </c>
      <c r="J94" s="229">
        <v>3.4393809114103862</v>
      </c>
      <c r="K94" s="229">
        <v>2.0301805675100399</v>
      </c>
      <c r="L94" s="229">
        <v>2.0301805675047429</v>
      </c>
      <c r="M94" s="229">
        <v>1.695786758394813</v>
      </c>
      <c r="N94" s="229">
        <v>1.62416165091597</v>
      </c>
      <c r="O94" s="229">
        <v>1.6480653482544929</v>
      </c>
      <c r="P94" s="229">
        <v>1.409200343946704</v>
      </c>
      <c r="Q94" s="229">
        <v>1.171195184875047</v>
      </c>
      <c r="R94" s="229">
        <v>1.0089423903771351</v>
      </c>
      <c r="S94" s="229">
        <v>1.091057609637311</v>
      </c>
      <c r="T94" s="229">
        <v>1.166638005168021</v>
      </c>
      <c r="U94" s="229">
        <v>1.0856405847050039</v>
      </c>
      <c r="V94" s="229">
        <v>1.119776440253633</v>
      </c>
      <c r="W94" s="229">
        <v>1.181513327608182</v>
      </c>
      <c r="X94" s="229">
        <v>1.2468615649286241</v>
      </c>
      <c r="Y94" s="229">
        <v>1.2468615649317989</v>
      </c>
      <c r="DA94" s="73" t="s">
        <v>249</v>
      </c>
    </row>
    <row r="95" spans="1:105" ht="12" customHeight="1" x14ac:dyDescent="0.25">
      <c r="A95" s="61" t="s">
        <v>207</v>
      </c>
      <c r="B95" s="263">
        <v>5.0363084175829647</v>
      </c>
      <c r="C95" s="263">
        <v>4.8140742214284984</v>
      </c>
      <c r="D95" s="263">
        <v>3.3905285606691642</v>
      </c>
      <c r="E95" s="263">
        <v>1.755547581862493</v>
      </c>
      <c r="F95" s="263">
        <v>1.9596655280481821</v>
      </c>
      <c r="G95" s="263">
        <v>2.5775289275792339</v>
      </c>
      <c r="H95" s="263">
        <v>1.900590625007428</v>
      </c>
      <c r="I95" s="263">
        <v>1.288912356344224</v>
      </c>
      <c r="J95" s="263">
        <v>1.2095325582068539</v>
      </c>
      <c r="K95" s="263">
        <v>0.70572069052443875</v>
      </c>
      <c r="L95" s="263">
        <v>0.71149992423055963</v>
      </c>
      <c r="M95" s="263">
        <v>0.84252120762655358</v>
      </c>
      <c r="N95" s="263">
        <v>1.5883839673840749</v>
      </c>
      <c r="O95" s="263">
        <v>1.4646893845777229</v>
      </c>
      <c r="P95" s="263">
        <v>1.663208735964762</v>
      </c>
      <c r="Q95" s="263">
        <v>1.710670211784812</v>
      </c>
      <c r="R95" s="263">
        <v>1.5361139836228741</v>
      </c>
      <c r="S95" s="263">
        <v>1.4536029261866259</v>
      </c>
      <c r="T95" s="263">
        <v>1.6568035753700809</v>
      </c>
      <c r="U95" s="263">
        <v>1.4200319441881659</v>
      </c>
      <c r="V95" s="263">
        <v>1.294420213980453</v>
      </c>
      <c r="W95" s="263">
        <v>1.40499861246946</v>
      </c>
      <c r="X95" s="263">
        <v>1.4738198782790859</v>
      </c>
      <c r="Y95" s="263">
        <v>1.331823816470912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0.99999999999999967</v>
      </c>
      <c r="C117" s="232">
        <f t="shared" si="17"/>
        <v>1</v>
      </c>
      <c r="D117" s="232">
        <f t="shared" si="17"/>
        <v>1.0000000000000002</v>
      </c>
      <c r="E117" s="232">
        <f t="shared" si="17"/>
        <v>1.0000000000000004</v>
      </c>
      <c r="F117" s="232">
        <f t="shared" si="17"/>
        <v>1</v>
      </c>
      <c r="G117" s="232">
        <f t="shared" si="17"/>
        <v>1.0000000000000002</v>
      </c>
      <c r="H117" s="232">
        <f t="shared" si="17"/>
        <v>0.99999999999999956</v>
      </c>
      <c r="I117" s="232">
        <f t="shared" si="17"/>
        <v>1.0000000000000002</v>
      </c>
      <c r="J117" s="232">
        <f t="shared" si="17"/>
        <v>0.99999999999999989</v>
      </c>
      <c r="K117" s="232">
        <f t="shared" si="17"/>
        <v>0.99999999999999989</v>
      </c>
      <c r="L117" s="232">
        <f t="shared" si="17"/>
        <v>0.99999999999999978</v>
      </c>
      <c r="M117" s="232">
        <f t="shared" si="17"/>
        <v>1</v>
      </c>
      <c r="N117" s="232">
        <f t="shared" si="17"/>
        <v>1</v>
      </c>
      <c r="O117" s="232">
        <f t="shared" si="17"/>
        <v>1</v>
      </c>
      <c r="P117" s="232">
        <f t="shared" si="17"/>
        <v>0.99999999999999989</v>
      </c>
      <c r="Q117" s="232">
        <f t="shared" si="17"/>
        <v>0.99999999999999989</v>
      </c>
      <c r="R117" s="232">
        <f t="shared" si="17"/>
        <v>1</v>
      </c>
      <c r="S117" s="232">
        <f t="shared" si="17"/>
        <v>1.0000000000000002</v>
      </c>
      <c r="T117" s="232">
        <f t="shared" si="17"/>
        <v>1</v>
      </c>
      <c r="U117" s="232">
        <f t="shared" si="17"/>
        <v>1</v>
      </c>
      <c r="V117" s="232">
        <f t="shared" si="17"/>
        <v>1.0000000000000002</v>
      </c>
      <c r="W117" s="232">
        <f t="shared" si="17"/>
        <v>0.99999999999999989</v>
      </c>
      <c r="X117" s="232">
        <f t="shared" si="17"/>
        <v>1.0000000000000002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2.7726803092196621E-3</v>
      </c>
      <c r="C118" s="266">
        <f t="shared" si="18"/>
        <v>2.6911994193194906E-3</v>
      </c>
      <c r="D118" s="266">
        <f t="shared" si="18"/>
        <v>2.6556329108034602E-3</v>
      </c>
      <c r="E118" s="266">
        <f t="shared" si="18"/>
        <v>2.3415790177953029E-3</v>
      </c>
      <c r="F118" s="266">
        <f t="shared" si="18"/>
        <v>2.4112582414564251E-3</v>
      </c>
      <c r="G118" s="266">
        <f t="shared" si="18"/>
        <v>2.5908383680625239E-3</v>
      </c>
      <c r="H118" s="266">
        <f t="shared" si="18"/>
        <v>2.3743656834774077E-3</v>
      </c>
      <c r="I118" s="266">
        <f t="shared" si="18"/>
        <v>2.1180867654037277E-3</v>
      </c>
      <c r="J118" s="266">
        <f t="shared" si="18"/>
        <v>2.1825634985945803E-3</v>
      </c>
      <c r="K118" s="266">
        <f t="shared" si="18"/>
        <v>2.2168370176935885E-3</v>
      </c>
      <c r="L118" s="266">
        <f t="shared" si="18"/>
        <v>2.1883096938597395E-3</v>
      </c>
      <c r="M118" s="266">
        <f t="shared" si="18"/>
        <v>2.2390504908275698E-3</v>
      </c>
      <c r="N118" s="266">
        <f t="shared" si="18"/>
        <v>2.4875750054476381E-3</v>
      </c>
      <c r="O118" s="266">
        <f t="shared" si="18"/>
        <v>2.4209519947333848E-3</v>
      </c>
      <c r="P118" s="266">
        <f t="shared" si="18"/>
        <v>2.4522499891673354E-3</v>
      </c>
      <c r="Q118" s="266">
        <f t="shared" si="18"/>
        <v>2.4839734657057773E-3</v>
      </c>
      <c r="R118" s="266">
        <f t="shared" si="18"/>
        <v>2.4070122813623085E-3</v>
      </c>
      <c r="S118" s="266">
        <f t="shared" si="18"/>
        <v>2.34537598052705E-3</v>
      </c>
      <c r="T118" s="266">
        <f t="shared" si="18"/>
        <v>2.3848835743858834E-3</v>
      </c>
      <c r="U118" s="266">
        <f t="shared" si="18"/>
        <v>2.3311522045338577E-3</v>
      </c>
      <c r="V118" s="266">
        <f t="shared" si="18"/>
        <v>2.297696852252412E-3</v>
      </c>
      <c r="W118" s="266">
        <f t="shared" si="18"/>
        <v>2.3227859504520902E-3</v>
      </c>
      <c r="X118" s="266">
        <f t="shared" si="18"/>
        <v>2.3813816596944836E-3</v>
      </c>
      <c r="Y118" s="266">
        <f t="shared" si="18"/>
        <v>2.311971746057284E-3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2.0487169466753569E-3</v>
      </c>
      <c r="C119" s="267">
        <f t="shared" si="19"/>
        <v>1.9885112030079049E-3</v>
      </c>
      <c r="D119" s="267">
        <f t="shared" si="19"/>
        <v>1.9622313219525324E-3</v>
      </c>
      <c r="E119" s="267">
        <f t="shared" si="19"/>
        <v>1.7301787731477767E-3</v>
      </c>
      <c r="F119" s="267">
        <f t="shared" si="19"/>
        <v>1.7816643360058682E-3</v>
      </c>
      <c r="G119" s="267">
        <f t="shared" si="19"/>
        <v>1.9143550206984607E-3</v>
      </c>
      <c r="H119" s="267">
        <f t="shared" si="19"/>
        <v>1.7544046449096786E-3</v>
      </c>
      <c r="I119" s="267">
        <f t="shared" si="19"/>
        <v>1.565041680565283E-3</v>
      </c>
      <c r="J119" s="267">
        <f t="shared" si="19"/>
        <v>1.6126831542379323E-3</v>
      </c>
      <c r="K119" s="267">
        <f t="shared" si="19"/>
        <v>1.6380076531233099E-3</v>
      </c>
      <c r="L119" s="267">
        <f t="shared" si="19"/>
        <v>1.6169289836541454E-3</v>
      </c>
      <c r="M119" s="267">
        <f t="shared" si="19"/>
        <v>1.6544210559605501E-3</v>
      </c>
      <c r="N119" s="267">
        <f t="shared" si="19"/>
        <v>1.8380543378334606E-3</v>
      </c>
      <c r="O119" s="267">
        <f t="shared" si="19"/>
        <v>1.7888269924972648E-3</v>
      </c>
      <c r="P119" s="267">
        <f t="shared" si="19"/>
        <v>1.8119528939510216E-3</v>
      </c>
      <c r="Q119" s="267">
        <f t="shared" si="19"/>
        <v>1.835393181594589E-3</v>
      </c>
      <c r="R119" s="267">
        <f t="shared" si="19"/>
        <v>1.778527021411469E-3</v>
      </c>
      <c r="S119" s="267">
        <f t="shared" si="19"/>
        <v>1.7329843262685453E-3</v>
      </c>
      <c r="T119" s="267">
        <f t="shared" si="19"/>
        <v>1.762176251782576E-3</v>
      </c>
      <c r="U119" s="267">
        <f t="shared" si="19"/>
        <v>1.7224744630051651E-3</v>
      </c>
      <c r="V119" s="267">
        <f t="shared" si="19"/>
        <v>1.6977545027024642E-3</v>
      </c>
      <c r="W119" s="267">
        <f t="shared" si="19"/>
        <v>1.7162926877530688E-3</v>
      </c>
      <c r="X119" s="267">
        <f t="shared" si="19"/>
        <v>1.7595887078994147E-3</v>
      </c>
      <c r="Y119" s="267">
        <f t="shared" si="19"/>
        <v>1.7083021366120742E-3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5.1217923666883915E-2</v>
      </c>
      <c r="C120" s="267">
        <f t="shared" si="20"/>
        <v>4.971278007519761E-2</v>
      </c>
      <c r="D120" s="267">
        <f t="shared" si="20"/>
        <v>4.9055783048813306E-2</v>
      </c>
      <c r="E120" s="267">
        <f t="shared" si="20"/>
        <v>4.3254469328694402E-2</v>
      </c>
      <c r="F120" s="267">
        <f t="shared" si="20"/>
        <v>4.4541608400146725E-2</v>
      </c>
      <c r="G120" s="267">
        <f t="shared" si="20"/>
        <v>4.785887551746152E-2</v>
      </c>
      <c r="H120" s="267">
        <f t="shared" si="20"/>
        <v>4.3860116122741981E-2</v>
      </c>
      <c r="I120" s="267">
        <f t="shared" si="20"/>
        <v>3.9126042014132077E-2</v>
      </c>
      <c r="J120" s="267">
        <f t="shared" si="20"/>
        <v>4.0317078855948332E-2</v>
      </c>
      <c r="K120" s="267">
        <f t="shared" si="20"/>
        <v>4.0950191328082731E-2</v>
      </c>
      <c r="L120" s="267">
        <f t="shared" si="20"/>
        <v>4.0423224591353647E-2</v>
      </c>
      <c r="M120" s="267">
        <f t="shared" si="20"/>
        <v>4.1360526399013747E-2</v>
      </c>
      <c r="N120" s="267">
        <f t="shared" si="20"/>
        <v>4.5951358445836497E-2</v>
      </c>
      <c r="O120" s="267">
        <f t="shared" si="20"/>
        <v>4.4720674812431617E-2</v>
      </c>
      <c r="P120" s="267">
        <f t="shared" si="20"/>
        <v>4.5298822348775532E-2</v>
      </c>
      <c r="Q120" s="267">
        <f t="shared" si="20"/>
        <v>4.5884829539864724E-2</v>
      </c>
      <c r="R120" s="267">
        <f t="shared" si="20"/>
        <v>4.4463175535286718E-2</v>
      </c>
      <c r="S120" s="267">
        <f t="shared" si="20"/>
        <v>4.3324608156713636E-2</v>
      </c>
      <c r="T120" s="267">
        <f t="shared" si="20"/>
        <v>4.4054406294564412E-2</v>
      </c>
      <c r="U120" s="267">
        <f t="shared" si="20"/>
        <v>4.3061861575129118E-2</v>
      </c>
      <c r="V120" s="267">
        <f t="shared" si="20"/>
        <v>4.2443862567561622E-2</v>
      </c>
      <c r="W120" s="267">
        <f t="shared" si="20"/>
        <v>4.2907317193826712E-2</v>
      </c>
      <c r="X120" s="267">
        <f t="shared" si="20"/>
        <v>4.3989717697485373E-2</v>
      </c>
      <c r="Y120" s="267">
        <f t="shared" si="20"/>
        <v>4.2707553415301837E-2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1.2804480916720983E-3</v>
      </c>
      <c r="C121" s="267">
        <f t="shared" si="21"/>
        <v>1.24281950187994E-3</v>
      </c>
      <c r="D121" s="267">
        <f t="shared" si="21"/>
        <v>1.226394576220333E-3</v>
      </c>
      <c r="E121" s="267">
        <f t="shared" si="21"/>
        <v>1.081361733217361E-3</v>
      </c>
      <c r="F121" s="267">
        <f t="shared" si="21"/>
        <v>1.1135402100036682E-3</v>
      </c>
      <c r="G121" s="267">
        <f t="shared" si="21"/>
        <v>1.1964718879365383E-3</v>
      </c>
      <c r="H121" s="267">
        <f t="shared" si="21"/>
        <v>1.0965029030685501E-3</v>
      </c>
      <c r="I121" s="267">
        <f t="shared" si="21"/>
        <v>9.7815105035330184E-4</v>
      </c>
      <c r="J121" s="267">
        <f t="shared" si="21"/>
        <v>1.0079269713987084E-3</v>
      </c>
      <c r="K121" s="267">
        <f t="shared" si="21"/>
        <v>1.0237547832020689E-3</v>
      </c>
      <c r="L121" s="267">
        <f t="shared" si="21"/>
        <v>1.0105806147838413E-3</v>
      </c>
      <c r="M121" s="267">
        <f t="shared" si="21"/>
        <v>1.034013159975344E-3</v>
      </c>
      <c r="N121" s="267">
        <f t="shared" si="21"/>
        <v>1.1487839611459131E-3</v>
      </c>
      <c r="O121" s="267">
        <f t="shared" si="21"/>
        <v>1.118016870310791E-3</v>
      </c>
      <c r="P121" s="267">
        <f t="shared" si="21"/>
        <v>1.1324705587193885E-3</v>
      </c>
      <c r="Q121" s="267">
        <f t="shared" si="21"/>
        <v>1.1471207384966186E-3</v>
      </c>
      <c r="R121" s="267">
        <f t="shared" si="21"/>
        <v>1.1115793883821679E-3</v>
      </c>
      <c r="S121" s="267">
        <f t="shared" si="21"/>
        <v>1.0831152039178413E-3</v>
      </c>
      <c r="T121" s="267">
        <f t="shared" si="21"/>
        <v>1.1013601573641105E-3</v>
      </c>
      <c r="U121" s="267">
        <f t="shared" si="21"/>
        <v>1.0765465393782281E-3</v>
      </c>
      <c r="V121" s="267">
        <f t="shared" si="21"/>
        <v>1.0610965641890406E-3</v>
      </c>
      <c r="W121" s="267">
        <f t="shared" si="21"/>
        <v>1.0726829298456681E-3</v>
      </c>
      <c r="X121" s="267">
        <f t="shared" si="21"/>
        <v>1.099742942437135E-3</v>
      </c>
      <c r="Y121" s="267">
        <f t="shared" si="21"/>
        <v>1.0676888353825464E-3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7.9665475561372136E-3</v>
      </c>
      <c r="C122" s="268">
        <f t="shared" si="22"/>
        <v>7.9462096661438702E-3</v>
      </c>
      <c r="D122" s="268">
        <f t="shared" si="22"/>
        <v>8.472012296877638E-3</v>
      </c>
      <c r="E122" s="268">
        <f t="shared" si="22"/>
        <v>8.6716217767161072E-3</v>
      </c>
      <c r="F122" s="268">
        <f t="shared" si="22"/>
        <v>8.5752089506555239E-3</v>
      </c>
      <c r="G122" s="268">
        <f t="shared" si="22"/>
        <v>9.1484769764053828E-3</v>
      </c>
      <c r="H122" s="268">
        <f t="shared" si="22"/>
        <v>1.0009694862481575E-2</v>
      </c>
      <c r="I122" s="268">
        <f t="shared" si="22"/>
        <v>1.0678098793014474E-2</v>
      </c>
      <c r="J122" s="268">
        <f t="shared" si="22"/>
        <v>1.1837128440907566E-2</v>
      </c>
      <c r="K122" s="268">
        <f t="shared" si="22"/>
        <v>1.4120116137818564E-2</v>
      </c>
      <c r="L122" s="268">
        <f t="shared" si="22"/>
        <v>1.4513949492938695E-2</v>
      </c>
      <c r="M122" s="268">
        <f t="shared" si="22"/>
        <v>1.5271393422942158E-2</v>
      </c>
      <c r="N122" s="268">
        <f t="shared" si="22"/>
        <v>1.6850914362466489E-2</v>
      </c>
      <c r="O122" s="268">
        <f t="shared" si="22"/>
        <v>1.8625096340365604E-2</v>
      </c>
      <c r="P122" s="268">
        <f t="shared" si="22"/>
        <v>1.9707566722595712E-2</v>
      </c>
      <c r="Q122" s="268">
        <f t="shared" si="22"/>
        <v>2.0770938754966772E-2</v>
      </c>
      <c r="R122" s="268">
        <f t="shared" si="22"/>
        <v>2.1358622529300375E-2</v>
      </c>
      <c r="S122" s="268">
        <f t="shared" si="22"/>
        <v>2.0687857989378337E-2</v>
      </c>
      <c r="T122" s="268">
        <f t="shared" si="22"/>
        <v>2.187962517149053E-2</v>
      </c>
      <c r="U122" s="268">
        <f t="shared" si="22"/>
        <v>2.4071244926880845E-2</v>
      </c>
      <c r="V122" s="268">
        <f t="shared" si="22"/>
        <v>2.63859369465211E-2</v>
      </c>
      <c r="W122" s="268">
        <f t="shared" si="22"/>
        <v>2.692796744328908E-2</v>
      </c>
      <c r="X122" s="268">
        <f t="shared" si="22"/>
        <v>3.0967588970532364E-2</v>
      </c>
      <c r="Y122" s="268">
        <f t="shared" si="22"/>
        <v>3.6092495406745508E-2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0.1584178805792574</v>
      </c>
      <c r="C123" s="269">
        <f t="shared" si="23"/>
        <v>0.15965967084150334</v>
      </c>
      <c r="D123" s="269">
        <f t="shared" si="23"/>
        <v>0.15329467548412068</v>
      </c>
      <c r="E123" s="269">
        <f t="shared" si="23"/>
        <v>0.17294501486525918</v>
      </c>
      <c r="F123" s="269">
        <f t="shared" si="23"/>
        <v>0.17034211695822554</v>
      </c>
      <c r="G123" s="269">
        <f t="shared" si="23"/>
        <v>0.16989478086517298</v>
      </c>
      <c r="H123" s="269">
        <f t="shared" si="23"/>
        <v>0.17621534434468208</v>
      </c>
      <c r="I123" s="269">
        <f t="shared" si="23"/>
        <v>0.18338864038127609</v>
      </c>
      <c r="J123" s="269">
        <f t="shared" si="23"/>
        <v>0.1866562477634747</v>
      </c>
      <c r="K123" s="269">
        <f t="shared" si="23"/>
        <v>0.18324338874654109</v>
      </c>
      <c r="L123" s="269">
        <f t="shared" si="23"/>
        <v>0.18481444319618803</v>
      </c>
      <c r="M123" s="269">
        <f t="shared" si="23"/>
        <v>0.18460585524356057</v>
      </c>
      <c r="N123" s="269">
        <f t="shared" si="23"/>
        <v>0.17541215911701977</v>
      </c>
      <c r="O123" s="269">
        <f t="shared" si="23"/>
        <v>0.17791345433910269</v>
      </c>
      <c r="P123" s="269">
        <f t="shared" si="23"/>
        <v>0.17703220550874613</v>
      </c>
      <c r="Q123" s="269">
        <f t="shared" si="23"/>
        <v>0.17584468090113525</v>
      </c>
      <c r="R123" s="269">
        <f t="shared" si="23"/>
        <v>0.17891202806466494</v>
      </c>
      <c r="S123" s="269">
        <f t="shared" si="23"/>
        <v>0.18180817269594948</v>
      </c>
      <c r="T123" s="269">
        <f t="shared" si="23"/>
        <v>0.17999401489596756</v>
      </c>
      <c r="U123" s="269">
        <f t="shared" si="23"/>
        <v>0.1816583987326158</v>
      </c>
      <c r="V123" s="269">
        <f t="shared" si="23"/>
        <v>0.18230036218151777</v>
      </c>
      <c r="W123" s="269">
        <f t="shared" si="23"/>
        <v>0.18026707004077236</v>
      </c>
      <c r="X123" s="269">
        <f t="shared" si="23"/>
        <v>0.17506590254170082</v>
      </c>
      <c r="Y123" s="269">
        <f t="shared" si="23"/>
        <v>0.177074170480678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0.38039847507286401</v>
      </c>
      <c r="C124" s="269">
        <f t="shared" si="24"/>
        <v>0.36921968674932715</v>
      </c>
      <c r="D124" s="269">
        <f t="shared" si="24"/>
        <v>0.36434013191634601</v>
      </c>
      <c r="E124" s="269">
        <f t="shared" si="24"/>
        <v>0.32125344009913431</v>
      </c>
      <c r="F124" s="269">
        <f t="shared" si="24"/>
        <v>0.33081309626894767</v>
      </c>
      <c r="G124" s="269">
        <f t="shared" si="24"/>
        <v>0.35545063060249582</v>
      </c>
      <c r="H124" s="269">
        <f t="shared" si="24"/>
        <v>0.32575161379291517</v>
      </c>
      <c r="I124" s="269">
        <f t="shared" si="24"/>
        <v>0.29059137216520742</v>
      </c>
      <c r="J124" s="269">
        <f t="shared" si="24"/>
        <v>0.29943727152905536</v>
      </c>
      <c r="K124" s="269">
        <f t="shared" si="24"/>
        <v>0.30413943439914576</v>
      </c>
      <c r="L124" s="269">
        <f t="shared" si="24"/>
        <v>0.30022562203202147</v>
      </c>
      <c r="M124" s="269">
        <f t="shared" si="24"/>
        <v>0.30718701665308989</v>
      </c>
      <c r="N124" s="269">
        <f t="shared" si="24"/>
        <v>0.34128339122081097</v>
      </c>
      <c r="O124" s="269">
        <f t="shared" si="24"/>
        <v>0.33214303284765329</v>
      </c>
      <c r="P124" s="269">
        <f t="shared" si="24"/>
        <v>0.33643696796737294</v>
      </c>
      <c r="Q124" s="269">
        <f t="shared" si="24"/>
        <v>0.34078927719649926</v>
      </c>
      <c r="R124" s="269">
        <f t="shared" si="24"/>
        <v>0.33023057085494623</v>
      </c>
      <c r="S124" s="269">
        <f t="shared" si="24"/>
        <v>0.32177436522283576</v>
      </c>
      <c r="T124" s="269">
        <f t="shared" si="24"/>
        <v>0.32719461811233258</v>
      </c>
      <c r="U124" s="269">
        <f t="shared" si="24"/>
        <v>0.31982293119721189</v>
      </c>
      <c r="V124" s="269">
        <f t="shared" si="24"/>
        <v>0.31523301690072086</v>
      </c>
      <c r="W124" s="269">
        <f t="shared" si="24"/>
        <v>0.31867512115788149</v>
      </c>
      <c r="X124" s="269">
        <f t="shared" si="24"/>
        <v>0.32671417216837917</v>
      </c>
      <c r="Y124" s="269">
        <f t="shared" si="24"/>
        <v>0.31719146404558057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0.22393589435266106</v>
      </c>
      <c r="C125" s="269">
        <f t="shared" si="25"/>
        <v>0.22524987210636449</v>
      </c>
      <c r="D125" s="269">
        <f t="shared" si="25"/>
        <v>0.22105685715487763</v>
      </c>
      <c r="E125" s="269">
        <f t="shared" si="25"/>
        <v>0.24810793446202078</v>
      </c>
      <c r="F125" s="269">
        <f t="shared" si="25"/>
        <v>0.24427844752768368</v>
      </c>
      <c r="G125" s="269">
        <f t="shared" si="25"/>
        <v>0.23473143647193373</v>
      </c>
      <c r="H125" s="269">
        <f t="shared" si="25"/>
        <v>0.2455384381370587</v>
      </c>
      <c r="I125" s="269">
        <f t="shared" si="25"/>
        <v>0.25972077966968943</v>
      </c>
      <c r="J125" s="269">
        <f t="shared" si="25"/>
        <v>0.26075351815871306</v>
      </c>
      <c r="K125" s="269">
        <f t="shared" si="25"/>
        <v>0.25607894883840321</v>
      </c>
      <c r="L125" s="269">
        <f t="shared" si="25"/>
        <v>0.25851497565228448</v>
      </c>
      <c r="M125" s="269">
        <f t="shared" si="25"/>
        <v>0.25750117114281251</v>
      </c>
      <c r="N125" s="269">
        <f t="shared" si="25"/>
        <v>0.24117332574665812</v>
      </c>
      <c r="O125" s="269">
        <f t="shared" si="25"/>
        <v>0.24505106438373117</v>
      </c>
      <c r="P125" s="269">
        <f t="shared" si="25"/>
        <v>0.24343243458061126</v>
      </c>
      <c r="Q125" s="269">
        <f t="shared" si="25"/>
        <v>0.24121661769935579</v>
      </c>
      <c r="R125" s="269">
        <f t="shared" si="25"/>
        <v>0.24724561930063904</v>
      </c>
      <c r="S125" s="269">
        <f t="shared" si="25"/>
        <v>0.25174175711046165</v>
      </c>
      <c r="T125" s="269">
        <f t="shared" si="25"/>
        <v>0.24827914218679339</v>
      </c>
      <c r="U125" s="269">
        <f t="shared" si="25"/>
        <v>0.25114270193016397</v>
      </c>
      <c r="V125" s="269">
        <f t="shared" si="25"/>
        <v>0.25227386279914937</v>
      </c>
      <c r="W125" s="269">
        <f t="shared" si="25"/>
        <v>0.25067282295333576</v>
      </c>
      <c r="X125" s="269">
        <f t="shared" si="25"/>
        <v>0.24514382053961606</v>
      </c>
      <c r="Y125" s="269">
        <f t="shared" si="25"/>
        <v>0.24753921806136009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0.15222785673205586</v>
      </c>
      <c r="C126" s="270">
        <f t="shared" si="26"/>
        <v>0.15992040305053357</v>
      </c>
      <c r="D126" s="270">
        <f t="shared" si="26"/>
        <v>0.15487959907493878</v>
      </c>
      <c r="E126" s="270">
        <f t="shared" si="26"/>
        <v>0.21158988025190836</v>
      </c>
      <c r="F126" s="270">
        <f t="shared" si="26"/>
        <v>0.20347268097362065</v>
      </c>
      <c r="G126" s="270">
        <f t="shared" si="26"/>
        <v>0.18147148647677472</v>
      </c>
      <c r="H126" s="270">
        <f t="shared" si="26"/>
        <v>0.20709566619246317</v>
      </c>
      <c r="I126" s="270">
        <f t="shared" si="26"/>
        <v>0.23439142557689446</v>
      </c>
      <c r="J126" s="270">
        <f t="shared" si="26"/>
        <v>0.23373321696383878</v>
      </c>
      <c r="K126" s="270">
        <f t="shared" si="26"/>
        <v>0.22678248176079055</v>
      </c>
      <c r="L126" s="270">
        <f t="shared" si="26"/>
        <v>0.23078126347535571</v>
      </c>
      <c r="M126" s="270">
        <f t="shared" si="26"/>
        <v>0.22793990730285912</v>
      </c>
      <c r="N126" s="270">
        <f t="shared" si="26"/>
        <v>0.19650454807274806</v>
      </c>
      <c r="O126" s="270">
        <f t="shared" si="26"/>
        <v>0.20490557286679084</v>
      </c>
      <c r="P126" s="270">
        <f t="shared" si="26"/>
        <v>0.20138901591447692</v>
      </c>
      <c r="Q126" s="270">
        <f t="shared" si="26"/>
        <v>0.19692220114214226</v>
      </c>
      <c r="R126" s="270">
        <f t="shared" si="26"/>
        <v>0.20856731206791132</v>
      </c>
      <c r="S126" s="270">
        <f t="shared" si="26"/>
        <v>0.216965371910704</v>
      </c>
      <c r="T126" s="270">
        <f t="shared" si="26"/>
        <v>0.21089871984207861</v>
      </c>
      <c r="U126" s="270">
        <f t="shared" si="26"/>
        <v>0.21682070922249166</v>
      </c>
      <c r="V126" s="270">
        <f t="shared" si="26"/>
        <v>0.21957709985694773</v>
      </c>
      <c r="W126" s="270">
        <f t="shared" si="26"/>
        <v>0.21651794362770427</v>
      </c>
      <c r="X126" s="270">
        <f t="shared" si="26"/>
        <v>0.20685185994492114</v>
      </c>
      <c r="Y126" s="270">
        <f t="shared" si="26"/>
        <v>0.21296936931098961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7.1708037620605236E-2</v>
      </c>
      <c r="C127" s="270">
        <f t="shared" si="27"/>
        <v>6.5329469055830924E-2</v>
      </c>
      <c r="D127" s="270">
        <f t="shared" si="27"/>
        <v>6.617725807993885E-2</v>
      </c>
      <c r="E127" s="270">
        <f t="shared" si="27"/>
        <v>3.6518054210112505E-2</v>
      </c>
      <c r="F127" s="270">
        <f t="shared" si="27"/>
        <v>4.0805766554063046E-2</v>
      </c>
      <c r="G127" s="270">
        <f t="shared" si="27"/>
        <v>5.3259949995159088E-2</v>
      </c>
      <c r="H127" s="270">
        <f t="shared" si="27"/>
        <v>3.8442771944595534E-2</v>
      </c>
      <c r="I127" s="270">
        <f t="shared" si="27"/>
        <v>2.5329354092794996E-2</v>
      </c>
      <c r="J127" s="270">
        <f t="shared" si="27"/>
        <v>2.7020301194874217E-2</v>
      </c>
      <c r="K127" s="270">
        <f t="shared" si="27"/>
        <v>2.9296467077612548E-2</v>
      </c>
      <c r="L127" s="270">
        <f t="shared" si="27"/>
        <v>2.7733712176928729E-2</v>
      </c>
      <c r="M127" s="270">
        <f t="shared" si="27"/>
        <v>2.9561263839953399E-2</v>
      </c>
      <c r="N127" s="270">
        <f t="shared" si="27"/>
        <v>4.4668777673910122E-2</v>
      </c>
      <c r="O127" s="270">
        <f t="shared" si="27"/>
        <v>4.0145491516940246E-2</v>
      </c>
      <c r="P127" s="270">
        <f t="shared" si="27"/>
        <v>4.2043418666134258E-2</v>
      </c>
      <c r="Q127" s="270">
        <f t="shared" si="27"/>
        <v>4.4294416557213487E-2</v>
      </c>
      <c r="R127" s="270">
        <f t="shared" si="27"/>
        <v>3.8678307232727686E-2</v>
      </c>
      <c r="S127" s="270">
        <f t="shared" si="27"/>
        <v>3.4776385199757662E-2</v>
      </c>
      <c r="T127" s="270">
        <f t="shared" si="27"/>
        <v>3.7380422344714677E-2</v>
      </c>
      <c r="U127" s="270">
        <f t="shared" si="27"/>
        <v>3.4321992707672326E-2</v>
      </c>
      <c r="V127" s="270">
        <f t="shared" si="27"/>
        <v>3.2696762942201543E-2</v>
      </c>
      <c r="W127" s="270">
        <f t="shared" si="27"/>
        <v>3.4154879325631472E-2</v>
      </c>
      <c r="X127" s="270">
        <f t="shared" si="27"/>
        <v>3.8291960594694953E-2</v>
      </c>
      <c r="Y127" s="270">
        <f t="shared" si="27"/>
        <v>3.4569848750370509E-2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0.17196143342462894</v>
      </c>
      <c r="C128" s="269">
        <f t="shared" si="28"/>
        <v>0.18228925043725622</v>
      </c>
      <c r="D128" s="269">
        <f t="shared" si="28"/>
        <v>0.19793628128998866</v>
      </c>
      <c r="E128" s="269">
        <f t="shared" si="28"/>
        <v>0.20061439994401517</v>
      </c>
      <c r="F128" s="269">
        <f t="shared" si="28"/>
        <v>0.19614305910687496</v>
      </c>
      <c r="G128" s="269">
        <f t="shared" si="28"/>
        <v>0.17721413428983326</v>
      </c>
      <c r="H128" s="269">
        <f t="shared" si="28"/>
        <v>0.19339951950866441</v>
      </c>
      <c r="I128" s="269">
        <f t="shared" si="28"/>
        <v>0.21183378748035842</v>
      </c>
      <c r="J128" s="269">
        <f t="shared" si="28"/>
        <v>0.19619558162766981</v>
      </c>
      <c r="K128" s="269">
        <f t="shared" si="28"/>
        <v>0.19658932109598964</v>
      </c>
      <c r="L128" s="269">
        <f t="shared" si="28"/>
        <v>0.19669196574291578</v>
      </c>
      <c r="M128" s="269">
        <f t="shared" si="28"/>
        <v>0.18914655243181758</v>
      </c>
      <c r="N128" s="269">
        <f t="shared" si="28"/>
        <v>0.17385443780278118</v>
      </c>
      <c r="O128" s="269">
        <f t="shared" si="28"/>
        <v>0.1762188814191743</v>
      </c>
      <c r="P128" s="269">
        <f t="shared" si="28"/>
        <v>0.17269532943006063</v>
      </c>
      <c r="Q128" s="269">
        <f t="shared" si="28"/>
        <v>0.17002716852238117</v>
      </c>
      <c r="R128" s="269">
        <f t="shared" si="28"/>
        <v>0.17249286502400682</v>
      </c>
      <c r="S128" s="269">
        <f t="shared" si="28"/>
        <v>0.17550176331394787</v>
      </c>
      <c r="T128" s="269">
        <f t="shared" si="28"/>
        <v>0.17334977335531909</v>
      </c>
      <c r="U128" s="269">
        <f t="shared" si="28"/>
        <v>0.17511268843108108</v>
      </c>
      <c r="V128" s="269">
        <f t="shared" si="28"/>
        <v>0.17630641068538555</v>
      </c>
      <c r="W128" s="269">
        <f t="shared" si="28"/>
        <v>0.17543793964284368</v>
      </c>
      <c r="X128" s="269">
        <f t="shared" si="28"/>
        <v>0.17287808477225527</v>
      </c>
      <c r="Y128" s="269">
        <f t="shared" si="28"/>
        <v>0.17430713587228203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7.1245392269023156E-2</v>
      </c>
      <c r="C129" s="270">
        <f t="shared" si="29"/>
        <v>7.4911800504631185E-2</v>
      </c>
      <c r="D129" s="270">
        <f t="shared" si="29"/>
        <v>7.234410678502011E-2</v>
      </c>
      <c r="E129" s="270">
        <f t="shared" si="29"/>
        <v>9.9807676799899034E-2</v>
      </c>
      <c r="F129" s="270">
        <f t="shared" si="29"/>
        <v>9.5978765884484882E-2</v>
      </c>
      <c r="G129" s="270">
        <f t="shared" si="29"/>
        <v>8.479146432427942E-2</v>
      </c>
      <c r="H129" s="270">
        <f t="shared" si="29"/>
        <v>9.6970520254021406E-2</v>
      </c>
      <c r="I129" s="270">
        <f t="shared" si="29"/>
        <v>0.10929371984443265</v>
      </c>
      <c r="J129" s="270">
        <f t="shared" si="29"/>
        <v>0.10951406292006209</v>
      </c>
      <c r="K129" s="270">
        <f t="shared" si="29"/>
        <v>0.10555338946974763</v>
      </c>
      <c r="L129" s="270">
        <f t="shared" si="29"/>
        <v>0.10754540396754383</v>
      </c>
      <c r="M129" s="270">
        <f t="shared" si="29"/>
        <v>0.10752004099060662</v>
      </c>
      <c r="N129" s="270">
        <f t="shared" si="29"/>
        <v>9.2691873545205514E-2</v>
      </c>
      <c r="O129" s="270">
        <f t="shared" si="29"/>
        <v>9.665466593600186E-2</v>
      </c>
      <c r="P129" s="270">
        <f t="shared" si="29"/>
        <v>9.4995893884488217E-2</v>
      </c>
      <c r="Q129" s="270">
        <f t="shared" si="29"/>
        <v>9.2793597421043719E-2</v>
      </c>
      <c r="R129" s="270">
        <f t="shared" si="29"/>
        <v>9.8339963971084243E-2</v>
      </c>
      <c r="S129" s="270">
        <f t="shared" si="29"/>
        <v>0.10230099200178175</v>
      </c>
      <c r="T129" s="270">
        <f t="shared" si="29"/>
        <v>9.9448554792976956E-2</v>
      </c>
      <c r="U129" s="270">
        <f t="shared" si="29"/>
        <v>0.10224947940340241</v>
      </c>
      <c r="V129" s="270">
        <f t="shared" si="29"/>
        <v>0.10357353630320937</v>
      </c>
      <c r="W129" s="270">
        <f t="shared" si="29"/>
        <v>0.10213147067188399</v>
      </c>
      <c r="X129" s="270">
        <f t="shared" si="29"/>
        <v>9.7571895444234211E-2</v>
      </c>
      <c r="Y129" s="270">
        <f t="shared" si="29"/>
        <v>0.1004575558044927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6.6575915895429633E-2</v>
      </c>
      <c r="C130" s="270">
        <f t="shared" si="30"/>
        <v>7.6282310065917555E-2</v>
      </c>
      <c r="D130" s="270">
        <f t="shared" si="30"/>
        <v>9.3969649816297088E-2</v>
      </c>
      <c r="E130" s="270">
        <f t="shared" si="30"/>
        <v>8.3581030934144623E-2</v>
      </c>
      <c r="F130" s="270">
        <f t="shared" si="30"/>
        <v>8.0916072301090491E-2</v>
      </c>
      <c r="G130" s="270">
        <f t="shared" si="30"/>
        <v>6.6941423090026556E-2</v>
      </c>
      <c r="H130" s="270">
        <f t="shared" si="30"/>
        <v>7.803948764074975E-2</v>
      </c>
      <c r="I130" s="270">
        <f t="shared" si="30"/>
        <v>9.0255146566097039E-2</v>
      </c>
      <c r="J130" s="270">
        <f t="shared" si="30"/>
        <v>7.3738868515557984E-2</v>
      </c>
      <c r="K130" s="270">
        <f t="shared" si="30"/>
        <v>7.6806127970485041E-2</v>
      </c>
      <c r="L130" s="270">
        <f t="shared" si="30"/>
        <v>7.5701666464699655E-2</v>
      </c>
      <c r="M130" s="270">
        <f t="shared" si="30"/>
        <v>6.7682361259633436E-2</v>
      </c>
      <c r="N130" s="270">
        <f t="shared" si="30"/>
        <v>6.009214765817894E-2</v>
      </c>
      <c r="O130" s="270">
        <f t="shared" si="30"/>
        <v>6.062744857576869E-2</v>
      </c>
      <c r="P130" s="270">
        <f t="shared" si="30"/>
        <v>5.7867409851354336E-2</v>
      </c>
      <c r="Q130" s="270">
        <f t="shared" si="30"/>
        <v>5.6303320806377948E-2</v>
      </c>
      <c r="R130" s="270">
        <f t="shared" si="30"/>
        <v>5.589353797257441E-2</v>
      </c>
      <c r="S130" s="270">
        <f t="shared" si="30"/>
        <v>5.678299158808426E-2</v>
      </c>
      <c r="T130" s="270">
        <f t="shared" si="30"/>
        <v>5.6257522707027864E-2</v>
      </c>
      <c r="U130" s="270">
        <f t="shared" si="30"/>
        <v>5.6665253285318934E-2</v>
      </c>
      <c r="V130" s="270">
        <f t="shared" si="30"/>
        <v>5.7309163892780603E-2</v>
      </c>
      <c r="W130" s="270">
        <f t="shared" si="30"/>
        <v>5.7195239473251384E-2</v>
      </c>
      <c r="X130" s="270">
        <f t="shared" si="30"/>
        <v>5.7243435928325634E-2</v>
      </c>
      <c r="Y130" s="270">
        <f t="shared" si="30"/>
        <v>5.7542586653941408E-2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3.4140125260176152E-2</v>
      </c>
      <c r="C131" s="271">
        <f t="shared" si="31"/>
        <v>3.1095139866707509E-2</v>
      </c>
      <c r="D131" s="271">
        <f t="shared" si="31"/>
        <v>3.1622524688671466E-2</v>
      </c>
      <c r="E131" s="271">
        <f t="shared" si="31"/>
        <v>1.722569220997151E-2</v>
      </c>
      <c r="F131" s="271">
        <f t="shared" si="31"/>
        <v>1.9248220921299585E-2</v>
      </c>
      <c r="G131" s="271">
        <f t="shared" si="31"/>
        <v>2.5481246875527296E-2</v>
      </c>
      <c r="H131" s="271">
        <f t="shared" si="31"/>
        <v>1.8389511613893239E-2</v>
      </c>
      <c r="I131" s="271">
        <f t="shared" si="31"/>
        <v>1.228492106982873E-2</v>
      </c>
      <c r="J131" s="271">
        <f t="shared" si="31"/>
        <v>1.2942650192049749E-2</v>
      </c>
      <c r="K131" s="271">
        <f t="shared" si="31"/>
        <v>1.4229803655757003E-2</v>
      </c>
      <c r="L131" s="271">
        <f t="shared" si="31"/>
        <v>1.3444895310672302E-2</v>
      </c>
      <c r="M131" s="271">
        <f t="shared" si="31"/>
        <v>1.3944150181577519E-2</v>
      </c>
      <c r="N131" s="271">
        <f t="shared" si="31"/>
        <v>2.10704165993967E-2</v>
      </c>
      <c r="O131" s="271">
        <f t="shared" si="31"/>
        <v>1.8936766907403771E-2</v>
      </c>
      <c r="P131" s="271">
        <f t="shared" si="31"/>
        <v>1.9832025694218085E-2</v>
      </c>
      <c r="Q131" s="271">
        <f t="shared" si="31"/>
        <v>2.0930250294959488E-2</v>
      </c>
      <c r="R131" s="271">
        <f t="shared" si="31"/>
        <v>1.8259363080348159E-2</v>
      </c>
      <c r="S131" s="271">
        <f t="shared" si="31"/>
        <v>1.6417779724081878E-2</v>
      </c>
      <c r="T131" s="271">
        <f t="shared" si="31"/>
        <v>1.7643695855314268E-2</v>
      </c>
      <c r="U131" s="271">
        <f t="shared" si="31"/>
        <v>1.6197955742359747E-2</v>
      </c>
      <c r="V131" s="271">
        <f t="shared" si="31"/>
        <v>1.5423710489395564E-2</v>
      </c>
      <c r="W131" s="271">
        <f t="shared" si="31"/>
        <v>1.6111229497708296E-2</v>
      </c>
      <c r="X131" s="271">
        <f t="shared" si="31"/>
        <v>1.8062753399695423E-2</v>
      </c>
      <c r="Y131" s="271">
        <f t="shared" si="31"/>
        <v>1.6306993413847923E-2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184.16822042741802</v>
      </c>
      <c r="C147" s="272">
        <f t="shared" si="33"/>
        <v>206.14857170034489</v>
      </c>
      <c r="D147" s="272">
        <f t="shared" si="33"/>
        <v>273.5172993896345</v>
      </c>
      <c r="E147" s="272">
        <f t="shared" si="33"/>
        <v>328.75640912748145</v>
      </c>
      <c r="F147" s="272">
        <f t="shared" si="33"/>
        <v>328.42005135061709</v>
      </c>
      <c r="G147" s="272">
        <f t="shared" si="33"/>
        <v>252.8848902263438</v>
      </c>
      <c r="H147" s="272">
        <f t="shared" si="33"/>
        <v>255.18983084344754</v>
      </c>
      <c r="I147" s="272">
        <f t="shared" si="33"/>
        <v>212.92024982898459</v>
      </c>
      <c r="J147" s="272">
        <f t="shared" si="33"/>
        <v>197.50997129320277</v>
      </c>
      <c r="K147" s="272">
        <f t="shared" si="33"/>
        <v>197.82173339519898</v>
      </c>
      <c r="L147" s="272">
        <f t="shared" si="33"/>
        <v>167.42924931953382</v>
      </c>
      <c r="M147" s="272">
        <f t="shared" si="33"/>
        <v>162.38623325507172</v>
      </c>
      <c r="N147" s="272">
        <f t="shared" si="33"/>
        <v>204.8186139564059</v>
      </c>
      <c r="O147" s="272">
        <f t="shared" si="33"/>
        <v>201.38413559056971</v>
      </c>
      <c r="P147" s="272">
        <f t="shared" si="33"/>
        <v>213.89980717236051</v>
      </c>
      <c r="Q147" s="272">
        <f t="shared" si="33"/>
        <v>177.64411243986723</v>
      </c>
      <c r="R147" s="272">
        <f t="shared" si="33"/>
        <v>170.95802598073513</v>
      </c>
      <c r="S147" s="272">
        <f t="shared" si="33"/>
        <v>187.54528254108149</v>
      </c>
      <c r="T147" s="272">
        <f t="shared" si="33"/>
        <v>179.17068432108783</v>
      </c>
      <c r="U147" s="272">
        <f t="shared" si="33"/>
        <v>187.79472605639481</v>
      </c>
      <c r="V147" s="272">
        <f t="shared" si="33"/>
        <v>196.51759057928035</v>
      </c>
      <c r="W147" s="272">
        <f t="shared" si="33"/>
        <v>158.73100591465126</v>
      </c>
      <c r="X147" s="272">
        <f t="shared" si="33"/>
        <v>158.73100591465129</v>
      </c>
      <c r="Y147" s="272">
        <f t="shared" si="33"/>
        <v>159.03276753799889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0.51063959836312844</v>
      </c>
      <c r="C148" s="273">
        <f>IF(C$55=0,0,C$55/ISI!C$9*1000)</f>
        <v>0.55478691645351053</v>
      </c>
      <c r="D148" s="273">
        <f>IF(D$55=0,0,D$55/ISI!D$9*1000)</f>
        <v>0.72636154193319635</v>
      </c>
      <c r="E148" s="273">
        <f>IF(E$55=0,0,E$55/ISI!E$9*1000)</f>
        <v>0.76980910957863846</v>
      </c>
      <c r="F148" s="273">
        <f>IF(F$55=0,0,F$55/ISI!F$9*1000)</f>
        <v>0.79190555547871777</v>
      </c>
      <c r="G148" s="273">
        <f>IF(G$55=0,0,G$55/ISI!G$9*1000)</f>
        <v>0.65518387630169095</v>
      </c>
      <c r="H148" s="273">
        <f>IF(H$55=0,0,H$55/ISI!H$9*1000)</f>
        <v>0.60591397712708672</v>
      </c>
      <c r="I148" s="273">
        <f>IF(I$55=0,0,I$55/ISI!I$9*1000)</f>
        <v>0.45098356324922756</v>
      </c>
      <c r="J148" s="273">
        <f>IF(J$55=0,0,J$55/ISI!J$9*1000)</f>
        <v>0.4310780539530078</v>
      </c>
      <c r="K148" s="273">
        <f>IF(K$55=0,0,K$55/ISI!K$9*1000)</f>
        <v>0.43853854149478916</v>
      </c>
      <c r="L148" s="273">
        <f>IF(L$55=0,0,L$55/ISI!L$9*1000)</f>
        <v>0.3663870493215951</v>
      </c>
      <c r="M148" s="273">
        <f>IF(M$55=0,0,M$55/ISI!M$9*1000)</f>
        <v>0.36359097527340856</v>
      </c>
      <c r="N148" s="273">
        <f>IF(N$55=0,0,N$55/ISI!N$9*1000)</f>
        <v>0.5095016647283841</v>
      </c>
      <c r="O148" s="273">
        <f>IF(O$55=0,0,O$55/ISI!O$9*1000)</f>
        <v>0.48754132476564821</v>
      </c>
      <c r="P148" s="273">
        <f>IF(P$55=0,0,P$55/ISI!P$9*1000)</f>
        <v>0.52453579982131615</v>
      </c>
      <c r="Q148" s="273">
        <f>IF(Q$55=0,0,Q$55/ISI!Q$9*1000)</f>
        <v>0.44126326163948382</v>
      </c>
      <c r="R148" s="273">
        <f>IF(R$55=0,0,R$55/ISI!R$9*1000)</f>
        <v>0.41149806813308604</v>
      </c>
      <c r="S148" s="273">
        <f>IF(S$55=0,0,S$55/ISI!S$9*1000)</f>
        <v>0.4398642009330116</v>
      </c>
      <c r="T148" s="273">
        <f>IF(T$55=0,0,T$55/ISI!T$9*1000)</f>
        <v>0.42730122204884063</v>
      </c>
      <c r="U148" s="273">
        <f>IF(U$55=0,0,U$55/ISI!U$9*1000)</f>
        <v>0.43777808964619663</v>
      </c>
      <c r="V148" s="273">
        <f>IF(V$55=0,0,V$55/ISI!V$9*1000)</f>
        <v>0.45153784928624069</v>
      </c>
      <c r="W148" s="273">
        <f>IF(W$55=0,0,W$55/ISI!W$9*1000)</f>
        <v>0.36869815043967957</v>
      </c>
      <c r="X148" s="273">
        <f>IF(X$55=0,0,X$55/ISI!X$9*1000)</f>
        <v>0.37799910631000716</v>
      </c>
      <c r="Y148" s="273">
        <f>IF(Y$55=0,0,Y$55/ISI!Y$9*1000)</f>
        <v>0.36767926524514954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0.37730855422869408</v>
      </c>
      <c r="C149" s="274">
        <f>IF(C$56=0,0,C$56/ISI!C$9*1000)</f>
        <v>0.40992874431021414</v>
      </c>
      <c r="D149" s="274">
        <f>IF(D$56=0,0,D$56/ISI!D$9*1000)</f>
        <v>0.53670421195820894</v>
      </c>
      <c r="E149" s="274">
        <f>IF(E$56=0,0,E$56/ISI!E$9*1000)</f>
        <v>0.56880736060865422</v>
      </c>
      <c r="F149" s="274">
        <f>IF(F$56=0,0,F$56/ISI!F$9*1000)</f>
        <v>0.58513429272061035</v>
      </c>
      <c r="G149" s="274">
        <f>IF(G$56=0,0,G$56/ISI!G$9*1000)</f>
        <v>0.48411145926358023</v>
      </c>
      <c r="H149" s="274">
        <f>IF(H$56=0,0,H$56/ISI!H$9*1000)</f>
        <v>0.44770622456545972</v>
      </c>
      <c r="I149" s="274">
        <f>IF(I$56=0,0,I$56/ISI!I$9*1000)</f>
        <v>0.33322906561873389</v>
      </c>
      <c r="J149" s="274">
        <f>IF(J$56=0,0,J$56/ISI!J$9*1000)</f>
        <v>0.31852100349856577</v>
      </c>
      <c r="K149" s="274">
        <f>IF(K$56=0,0,K$56/ISI!K$9*1000)</f>
        <v>0.32403351325545504</v>
      </c>
      <c r="L149" s="274">
        <f>IF(L$56=0,0,L$56/ISI!L$9*1000)</f>
        <v>0.27072120593621046</v>
      </c>
      <c r="M149" s="274">
        <f>IF(M$56=0,0,M$56/ISI!M$9*1000)</f>
        <v>0.26865520349531191</v>
      </c>
      <c r="N149" s="274">
        <f>IF(N$56=0,0,N$56/ISI!N$9*1000)</f>
        <v>0.37646774185160886</v>
      </c>
      <c r="O149" s="274">
        <f>IF(O$56=0,0,O$56/ISI!O$9*1000)</f>
        <v>0.36024137760514019</v>
      </c>
      <c r="P149" s="274">
        <f>IF(P$56=0,0,P$56/ISI!P$9*1000)</f>
        <v>0.38757637462152411</v>
      </c>
      <c r="Q149" s="274">
        <f>IF(Q$56=0,0,Q$56/ISI!Q$9*1000)</f>
        <v>0.32604679272255477</v>
      </c>
      <c r="R149" s="274">
        <f>IF(R$56=0,0,R$56/ISI!R$9*1000)</f>
        <v>0.30405346873390132</v>
      </c>
      <c r="S149" s="274">
        <f>IF(S$56=0,0,S$56/ISI!S$9*1000)</f>
        <v>0.32501303510930002</v>
      </c>
      <c r="T149" s="274">
        <f>IF(T$56=0,0,T$56/ISI!T$9*1000)</f>
        <v>0.31573032492625364</v>
      </c>
      <c r="U149" s="274">
        <f>IF(U$56=0,0,U$56/ISI!U$9*1000)</f>
        <v>0.32347161991919071</v>
      </c>
      <c r="V149" s="274">
        <f>IF(V$56=0,0,V$56/ISI!V$9*1000)</f>
        <v>0.33363862426621255</v>
      </c>
      <c r="W149" s="274">
        <f>IF(W$56=0,0,W$56/ISI!W$9*1000)</f>
        <v>0.27242886477100503</v>
      </c>
      <c r="X149" s="274">
        <f>IF(X$56=0,0,X$56/ISI!X$9*1000)</f>
        <v>0.27930128560093559</v>
      </c>
      <c r="Y149" s="274">
        <f>IF(Y$56=0,0,Y$56/ISI!Y$9*1000)</f>
        <v>0.27167601657649487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9.4327138557173491</v>
      </c>
      <c r="C150" s="274">
        <f>IF(C$57=0,0,C$57/ISI!C$9*1000)</f>
        <v>10.248218607755351</v>
      </c>
      <c r="D150" s="274">
        <f>IF(D$57=0,0,D$57/ISI!D$9*1000)</f>
        <v>13.417605298955223</v>
      </c>
      <c r="E150" s="274">
        <f>IF(E$57=0,0,E$57/ISI!E$9*1000)</f>
        <v>14.220184015216349</v>
      </c>
      <c r="F150" s="274">
        <f>IF(F$57=0,0,F$57/ISI!F$9*1000)</f>
        <v>14.628357318015265</v>
      </c>
      <c r="G150" s="274">
        <f>IF(G$57=0,0,G$57/ISI!G$9*1000)</f>
        <v>12.102786481589506</v>
      </c>
      <c r="H150" s="274">
        <f>IF(H$57=0,0,H$57/ISI!H$9*1000)</f>
        <v>11.192655614136497</v>
      </c>
      <c r="I150" s="274">
        <f>IF(I$57=0,0,I$57/ISI!I$9*1000)</f>
        <v>8.3307266404683471</v>
      </c>
      <c r="J150" s="274">
        <f>IF(J$57=0,0,J$57/ISI!J$9*1000)</f>
        <v>7.9630250874641471</v>
      </c>
      <c r="K150" s="274">
        <f>IF(K$57=0,0,K$57/ISI!K$9*1000)</f>
        <v>8.1008378313863734</v>
      </c>
      <c r="L150" s="274">
        <f>IF(L$57=0,0,L$57/ISI!L$9*1000)</f>
        <v>6.7680301484052627</v>
      </c>
      <c r="M150" s="274">
        <f>IF(M$57=0,0,M$57/ISI!M$9*1000)</f>
        <v>6.7163800873827979</v>
      </c>
      <c r="N150" s="274">
        <f>IF(N$57=0,0,N$57/ISI!N$9*1000)</f>
        <v>9.4116935462902163</v>
      </c>
      <c r="O150" s="274">
        <f>IF(O$57=0,0,O$57/ISI!O$9*1000)</f>
        <v>9.006034440128504</v>
      </c>
      <c r="P150" s="274">
        <f>IF(P$57=0,0,P$57/ISI!P$9*1000)</f>
        <v>9.6894093655381006</v>
      </c>
      <c r="Q150" s="274">
        <f>IF(Q$57=0,0,Q$57/ISI!Q$9*1000)</f>
        <v>8.1511698180638703</v>
      </c>
      <c r="R150" s="274">
        <f>IF(R$57=0,0,R$57/ISI!R$9*1000)</f>
        <v>7.6013367183475324</v>
      </c>
      <c r="S150" s="274">
        <f>IF(S$57=0,0,S$57/ISI!S$9*1000)</f>
        <v>8.1253258777325019</v>
      </c>
      <c r="T150" s="274">
        <f>IF(T$57=0,0,T$57/ISI!T$9*1000)</f>
        <v>7.8932581231563432</v>
      </c>
      <c r="U150" s="274">
        <f>IF(U$57=0,0,U$57/ISI!U$9*1000)</f>
        <v>8.0867904979797665</v>
      </c>
      <c r="V150" s="274">
        <f>IF(V$57=0,0,V$57/ISI!V$9*1000)</f>
        <v>8.3409656066553151</v>
      </c>
      <c r="W150" s="274">
        <f>IF(W$57=0,0,W$57/ISI!W$9*1000)</f>
        <v>6.8107216192751254</v>
      </c>
      <c r="X150" s="274">
        <f>IF(X$57=0,0,X$57/ISI!X$9*1000)</f>
        <v>6.9825321400233902</v>
      </c>
      <c r="Y150" s="274">
        <f>IF(Y$57=0,0,Y$57/ISI!Y$9*1000)</f>
        <v>6.7919004144123702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0.23581784639293382</v>
      </c>
      <c r="C151" s="274">
        <f>IF(C$58=0,0,C$58/ISI!C$9*1000)</f>
        <v>0.25620546519388376</v>
      </c>
      <c r="D151" s="274">
        <f>IF(D$58=0,0,D$58/ISI!D$9*1000)</f>
        <v>0.3354401324738806</v>
      </c>
      <c r="E151" s="274">
        <f>IF(E$58=0,0,E$58/ISI!E$9*1000)</f>
        <v>0.35550460038040904</v>
      </c>
      <c r="F151" s="274">
        <f>IF(F$58=0,0,F$58/ISI!F$9*1000)</f>
        <v>0.36570893295038165</v>
      </c>
      <c r="G151" s="274">
        <f>IF(G$58=0,0,G$58/ISI!G$9*1000)</f>
        <v>0.30256966203973773</v>
      </c>
      <c r="H151" s="274">
        <f>IF(H$58=0,0,H$58/ISI!H$9*1000)</f>
        <v>0.27981639035341266</v>
      </c>
      <c r="I151" s="274">
        <f>IF(I$58=0,0,I$58/ISI!I$9*1000)</f>
        <v>0.20826816601170867</v>
      </c>
      <c r="J151" s="274">
        <f>IF(J$58=0,0,J$58/ISI!J$9*1000)</f>
        <v>0.19907562718660371</v>
      </c>
      <c r="K151" s="274">
        <f>IF(K$58=0,0,K$58/ISI!K$9*1000)</f>
        <v>0.20252094578465943</v>
      </c>
      <c r="L151" s="274">
        <f>IF(L$58=0,0,L$58/ISI!L$9*1000)</f>
        <v>0.16920075371013157</v>
      </c>
      <c r="M151" s="274">
        <f>IF(M$58=0,0,M$58/ISI!M$9*1000)</f>
        <v>0.16790950218456999</v>
      </c>
      <c r="N151" s="274">
        <f>IF(N$58=0,0,N$58/ISI!N$9*1000)</f>
        <v>0.23529233865725555</v>
      </c>
      <c r="O151" s="274">
        <f>IF(O$58=0,0,O$58/ISI!O$9*1000)</f>
        <v>0.22515086100321272</v>
      </c>
      <c r="P151" s="274">
        <f>IF(P$58=0,0,P$58/ISI!P$9*1000)</f>
        <v>0.24223523413845258</v>
      </c>
      <c r="Q151" s="274">
        <f>IF(Q$58=0,0,Q$58/ISI!Q$9*1000)</f>
        <v>0.20377924545159684</v>
      </c>
      <c r="R151" s="274">
        <f>IF(R$58=0,0,R$58/ISI!R$9*1000)</f>
        <v>0.19003341795868831</v>
      </c>
      <c r="S151" s="274">
        <f>IF(S$58=0,0,S$58/ISI!S$9*1000)</f>
        <v>0.20313314694331261</v>
      </c>
      <c r="T151" s="274">
        <f>IF(T$58=0,0,T$58/ISI!T$9*1000)</f>
        <v>0.19733145307890862</v>
      </c>
      <c r="U151" s="274">
        <f>IF(U$58=0,0,U$58/ISI!U$9*1000)</f>
        <v>0.20216976244949419</v>
      </c>
      <c r="V151" s="274">
        <f>IF(V$58=0,0,V$58/ISI!V$9*1000)</f>
        <v>0.20852414016638293</v>
      </c>
      <c r="W151" s="274">
        <f>IF(W$58=0,0,W$58/ISI!W$9*1000)</f>
        <v>0.17026804048187819</v>
      </c>
      <c r="X151" s="274">
        <f>IF(X$58=0,0,X$58/ISI!X$9*1000)</f>
        <v>0.17456330350058488</v>
      </c>
      <c r="Y151" s="274">
        <f>IF(Y$58=0,0,Y$58/ISI!Y$9*1000)</f>
        <v>0.1697975103603093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1.4671848863641872</v>
      </c>
      <c r="C152" s="275">
        <f>IF(C$59=0,0,C$59/ISI!C$9*1000)</f>
        <v>1.638099773107033</v>
      </c>
      <c r="D152" s="275">
        <f>IF(D$59=0,0,D$59/ISI!D$9*1000)</f>
        <v>2.3172419238377451</v>
      </c>
      <c r="E152" s="275">
        <f>IF(E$59=0,0,E$59/ISI!E$9*1000)</f>
        <v>2.8508512366248571</v>
      </c>
      <c r="F152" s="275">
        <f>IF(F$59=0,0,F$59/ISI!F$9*1000)</f>
        <v>2.8162705639165586</v>
      </c>
      <c r="G152" s="275">
        <f>IF(G$59=0,0,G$59/ISI!G$9*1000)</f>
        <v>2.3135115959165087</v>
      </c>
      <c r="H152" s="275">
        <f>IF(H$59=0,0,H$59/ISI!H$9*1000)</f>
        <v>2.5543723387512003</v>
      </c>
      <c r="I152" s="275">
        <f>IF(I$59=0,0,I$59/ISI!I$9*1000)</f>
        <v>2.27358346270722</v>
      </c>
      <c r="J152" s="275">
        <f>IF(J$59=0,0,J$59/ISI!J$9*1000)</f>
        <v>2.3379508985576076</v>
      </c>
      <c r="K152" s="275">
        <f>IF(K$59=0,0,K$59/ISI!K$9*1000)</f>
        <v>2.7932658501247909</v>
      </c>
      <c r="L152" s="275">
        <f>IF(L$59=0,0,L$59/ISI!L$9*1000)</f>
        <v>2.4300596682643549</v>
      </c>
      <c r="M152" s="275">
        <f>IF(M$59=0,0,M$59/ISI!M$9*1000)</f>
        <v>2.479864054507853</v>
      </c>
      <c r="N152" s="275">
        <f>IF(N$59=0,0,N$59/ISI!N$9*1000)</f>
        <v>3.4513809236184789</v>
      </c>
      <c r="O152" s="275">
        <f>IF(O$59=0,0,O$59/ISI!O$9*1000)</f>
        <v>3.750798926795611</v>
      </c>
      <c r="P152" s="275">
        <f>IF(P$59=0,0,P$59/ISI!P$9*1000)</f>
        <v>4.2154447217996518</v>
      </c>
      <c r="Q152" s="275">
        <f>IF(Q$59=0,0,Q$59/ISI!Q$9*1000)</f>
        <v>3.6898349796689125</v>
      </c>
      <c r="R152" s="275">
        <f>IF(R$59=0,0,R$59/ISI!R$9*1000)</f>
        <v>3.6514279452768483</v>
      </c>
      <c r="S152" s="275">
        <f>IF(S$59=0,0,S$59/ISI!S$9*1000)</f>
        <v>3.87991017178773</v>
      </c>
      <c r="T152" s="275">
        <f>IF(T$59=0,0,T$59/ISI!T$9*1000)</f>
        <v>3.9201874146648565</v>
      </c>
      <c r="U152" s="275">
        <f>IF(U$59=0,0,U$59/ISI!U$9*1000)</f>
        <v>4.5204528468799721</v>
      </c>
      <c r="V152" s="275">
        <f>IF(V$59=0,0,V$59/ISI!V$9*1000)</f>
        <v>5.1853007539071392</v>
      </c>
      <c r="W152" s="275">
        <f>IF(W$59=0,0,W$59/ISI!W$9*1000)</f>
        <v>4.2743033595102551</v>
      </c>
      <c r="X152" s="275">
        <f>IF(X$59=0,0,X$59/ISI!X$9*1000)</f>
        <v>4.9155165480440628</v>
      </c>
      <c r="Y152" s="275">
        <f>IF(Y$59=0,0,Y$59/ISI!Y$9*1000)</f>
        <v>5.739889431887252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29.175539150165072</v>
      </c>
      <c r="C153" s="276">
        <f>IF(C$65=0,0,C$65/ISI!C$9*1000)</f>
        <v>32.913613102123115</v>
      </c>
      <c r="D153" s="276">
        <f>IF(D$65=0,0,D$65/ISI!D$9*1000)</f>
        <v>41.928745649227089</v>
      </c>
      <c r="E153" s="276">
        <f>IF(E$65=0,0,E$65/ISI!E$9*1000)</f>
        <v>56.856782063601479</v>
      </c>
      <c r="F153" s="276">
        <f>IF(F$65=0,0,F$65/ISI!F$9*1000)</f>
        <v>55.943766798593252</v>
      </c>
      <c r="G153" s="276">
        <f>IF(G$65=0,0,G$65/ISI!G$9*1000)</f>
        <v>42.963823009117995</v>
      </c>
      <c r="H153" s="276">
        <f>IF(H$65=0,0,H$65/ISI!H$9*1000)</f>
        <v>44.968363915339303</v>
      </c>
      <c r="I153" s="276">
        <f>IF(I$65=0,0,I$65/ISI!I$9*1000)</f>
        <v>39.047155125779106</v>
      </c>
      <c r="J153" s="276">
        <f>IF(J$65=0,0,J$65/ISI!J$9*1000)</f>
        <v>36.86647013746083</v>
      </c>
      <c r="K153" s="276">
        <f>IF(K$65=0,0,K$65/ISI!K$9*1000)</f>
        <v>36.249524795051059</v>
      </c>
      <c r="L153" s="276">
        <f>IF(L$65=0,0,L$65/ISI!L$9*1000)</f>
        <v>30.943343487745395</v>
      </c>
      <c r="M153" s="276">
        <f>IF(M$65=0,0,M$65/ISI!M$9*1000)</f>
        <v>29.97744946983283</v>
      </c>
      <c r="N153" s="276">
        <f>IF(N$65=0,0,N$65/ISI!N$9*1000)</f>
        <v>35.927675301448517</v>
      </c>
      <c r="O153" s="276">
        <f>IF(O$65=0,0,O$65/ISI!O$9*1000)</f>
        <v>35.828947212012487</v>
      </c>
      <c r="P153" s="276">
        <f>IF(P$65=0,0,P$65/ISI!P$9*1000)</f>
        <v>37.867154621618496</v>
      </c>
      <c r="Q153" s="276">
        <f>IF(Q$65=0,0,Q$65/ISI!Q$9*1000)</f>
        <v>31.237772265953843</v>
      </c>
      <c r="R153" s="276">
        <f>IF(R$65=0,0,R$65/ISI!R$9*1000)</f>
        <v>30.586447142145001</v>
      </c>
      <c r="S153" s="276">
        <f>IF(S$65=0,0,S$65/ISI!S$9*1000)</f>
        <v>34.097265116539582</v>
      </c>
      <c r="T153" s="276">
        <f>IF(T$65=0,0,T$65/ISI!T$9*1000)</f>
        <v>32.249650822610583</v>
      </c>
      <c r="U153" s="276">
        <f>IF(U$65=0,0,U$65/ISI!U$9*1000)</f>
        <v>34.114489225834923</v>
      </c>
      <c r="V153" s="276">
        <f>IF(V$65=0,0,V$65/ISI!V$9*1000)</f>
        <v>35.825227937642026</v>
      </c>
      <c r="W153" s="276">
        <f>IF(W$65=0,0,W$65/ISI!W$9*1000)</f>
        <v>28.61397336085869</v>
      </c>
      <c r="X153" s="276">
        <f>IF(X$65=0,0,X$65/ISI!X$9*1000)</f>
        <v>27.788386811800475</v>
      </c>
      <c r="Y153" s="276">
        <f>IF(Y$65=0,0,Y$65/ISI!Y$9*1000)</f>
        <v>28.160595391037656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70.057310207472923</v>
      </c>
      <c r="C154" s="276">
        <f>IF(C$71=0,0,C$71/ISI!C$9*1000)</f>
        <v>76.114111067022549</v>
      </c>
      <c r="D154" s="276">
        <f>IF(D$71=0,0,D$71/ISI!D$9*1000)</f>
        <v>99.65332894102211</v>
      </c>
      <c r="E154" s="276">
        <f>IF(E$71=0,0,E$71/ISI!E$9*1000)</f>
        <v>105.61412738684182</v>
      </c>
      <c r="F154" s="276">
        <f>IF(F$71=0,0,F$71/ISI!F$9*1000)</f>
        <v>108.64565406410442</v>
      </c>
      <c r="G154" s="276">
        <f>IF(G$71=0,0,G$71/ISI!G$9*1000)</f>
        <v>89.88809370079683</v>
      </c>
      <c r="H154" s="276">
        <f>IF(H$71=0,0,H$71/ISI!H$9*1000)</f>
        <v>83.128499220794112</v>
      </c>
      <c r="I154" s="276">
        <f>IF(I$71=0,0,I$71/ISI!I$9*1000)</f>
        <v>61.872787559563385</v>
      </c>
      <c r="J154" s="276">
        <f>IF(J$71=0,0,J$71/ISI!J$9*1000)</f>
        <v>59.141846903818688</v>
      </c>
      <c r="K154" s="276">
        <f>IF(K$71=0,0,K$71/ISI!K$9*1000)</f>
        <v>60.165390106674423</v>
      </c>
      <c r="L154" s="276">
        <f>IF(L$71=0,0,L$71/ISI!L$9*1000)</f>
        <v>50.266550523311466</v>
      </c>
      <c r="M154" s="276">
        <f>IF(M$71=0,0,M$71/ISI!M$9*1000)</f>
        <v>49.88294253915825</v>
      </c>
      <c r="N154" s="276">
        <f>IF(N$71=0,0,N$71/ISI!N$9*1000)</f>
        <v>69.901191156188332</v>
      </c>
      <c r="O154" s="276">
        <f>IF(O$71=0,0,O$71/ISI!O$9*1000)</f>
        <v>66.888337562454851</v>
      </c>
      <c r="P154" s="276">
        <f>IF(P$71=0,0,P$71/ISI!P$9*1000)</f>
        <v>71.963802573874702</v>
      </c>
      <c r="Q154" s="276">
        <f>IF(Q$71=0,0,Q$71/ISI!Q$9*1000)</f>
        <v>60.53920867659599</v>
      </c>
      <c r="R154" s="276">
        <f>IF(R$71=0,0,R$71/ISI!R$9*1000)</f>
        <v>56.455566511852886</v>
      </c>
      <c r="S154" s="276">
        <f>IF(S$71=0,0,S$71/ISI!S$9*1000)</f>
        <v>60.34726424019388</v>
      </c>
      <c r="T154" s="276">
        <f>IF(T$71=0,0,T$71/ISI!T$9*1000)</f>
        <v>58.623683633363612</v>
      </c>
      <c r="U154" s="276">
        <f>IF(U$71=0,0,U$71/ISI!U$9*1000)</f>
        <v>60.061059750733612</v>
      </c>
      <c r="V154" s="276">
        <f>IF(V$71=0,0,V$71/ISI!V$9*1000)</f>
        <v>61.948832952367212</v>
      </c>
      <c r="W154" s="276">
        <f>IF(W$71=0,0,W$71/ISI!W$9*1000)</f>
        <v>50.583622541363901</v>
      </c>
      <c r="X154" s="276">
        <f>IF(X$71=0,0,X$71/ISI!X$9*1000)</f>
        <v>51.859669194859393</v>
      </c>
      <c r="Y154" s="276">
        <f>IF(Y$71=0,0,Y$71/ISI!Y$9*1000)</f>
        <v>50.443836366598354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41.241875152751895</v>
      </c>
      <c r="C155" s="276">
        <f>IF(C$72=0,0,C$72/ISI!C$9*1000)</f>
        <v>46.43493941041239</v>
      </c>
      <c r="D155" s="276">
        <f>IF(D$72=0,0,D$72/ISI!D$9*1000)</f>
        <v>60.462874580562321</v>
      </c>
      <c r="E155" s="276">
        <f>IF(E$72=0,0,E$72/ISI!E$9*1000)</f>
        <v>81.567073609770418</v>
      </c>
      <c r="F155" s="276">
        <f>IF(F$72=0,0,F$72/ISI!F$9*1000)</f>
        <v>80.22594028089091</v>
      </c>
      <c r="G155" s="276">
        <f>IF(G$72=0,0,G$72/ISI!G$9*1000)</f>
        <v>59.360033544876948</v>
      </c>
      <c r="H155" s="276">
        <f>IF(H$72=0,0,H$72/ISI!H$9*1000)</f>
        <v>62.658912493760347</v>
      </c>
      <c r="I155" s="276">
        <f>IF(I$72=0,0,I$72/ISI!I$9*1000)</f>
        <v>55.299813293048921</v>
      </c>
      <c r="J155" s="276">
        <f>IF(J$72=0,0,J$72/ISI!J$9*1000)</f>
        <v>51.501419886129035</v>
      </c>
      <c r="K155" s="276">
        <f>IF(K$72=0,0,K$72/ISI!K$9*1000)</f>
        <v>50.657981545233405</v>
      </c>
      <c r="L155" s="276">
        <f>IF(L$72=0,0,L$72/ISI!L$9*1000)</f>
        <v>43.282968311319564</v>
      </c>
      <c r="M155" s="276">
        <f>IF(M$72=0,0,M$72/ISI!M$9*1000)</f>
        <v>41.81464524065089</v>
      </c>
      <c r="N155" s="276">
        <f>IF(N$72=0,0,N$72/ISI!N$9*1000)</f>
        <v>49.396786302687296</v>
      </c>
      <c r="O155" s="276">
        <f>IF(O$72=0,0,O$72/ISI!O$9*1000)</f>
        <v>49.349396776466747</v>
      </c>
      <c r="P155" s="276">
        <f>IF(P$72=0,0,P$72/ISI!P$9*1000)</f>
        <v>52.070150816291012</v>
      </c>
      <c r="Q155" s="276">
        <f>IF(Q$72=0,0,Q$72/ISI!Q$9*1000)</f>
        <v>42.850711956948828</v>
      </c>
      <c r="R155" s="276">
        <f>IF(R$72=0,0,R$72/ISI!R$9*1000)</f>
        <v>42.268623008021592</v>
      </c>
      <c r="S155" s="276">
        <f>IF(S$72=0,0,S$72/ISI!S$9*1000)</f>
        <v>47.21297896466983</v>
      </c>
      <c r="T155" s="276">
        <f>IF(T$72=0,0,T$72/ISI!T$9*1000)</f>
        <v>44.484343808260427</v>
      </c>
      <c r="U155" s="276">
        <f>IF(U$72=0,0,U$72/ISI!U$9*1000)</f>
        <v>47.16327491003797</v>
      </c>
      <c r="V155" s="276">
        <f>IF(V$72=0,0,V$72/ISI!V$9*1000)</f>
        <v>49.576251683416771</v>
      </c>
      <c r="W155" s="276">
        <f>IF(W$72=0,0,W$72/ISI!W$9*1000)</f>
        <v>39.789549342848268</v>
      </c>
      <c r="X155" s="276">
        <f>IF(X$72=0,0,X$72/ISI!X$9*1000)</f>
        <v>38.911925228014013</v>
      </c>
      <c r="Y155" s="276">
        <f>IF(Y$72=0,0,Y$72/ISI!Y$9*1000)</f>
        <v>39.366846922490303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31.669831175961846</v>
      </c>
      <c r="C156" s="277">
        <f>IF(C$79=0,0,C$79/ISI!C$9*1000)</f>
        <v>37.57866861396684</v>
      </c>
      <c r="D156" s="277">
        <f>IF(D$79=0,0,D$79/ISI!D$9*1000)</f>
        <v>54.138997109664722</v>
      </c>
      <c r="E156" s="277">
        <f>IF(E$79=0,0,E$79/ISI!E$9*1000)</f>
        <v>65.953269744858829</v>
      </c>
      <c r="F156" s="277">
        <f>IF(F$79=0,0,F$79/ISI!F$9*1000)</f>
        <v>64.417313543947003</v>
      </c>
      <c r="G156" s="277">
        <f>IF(G$79=0,0,G$79/ISI!G$9*1000)</f>
        <v>44.814776896441025</v>
      </c>
      <c r="H156" s="277">
        <f>IF(H$79=0,0,H$79/ISI!H$9*1000)</f>
        <v>49.353590668620129</v>
      </c>
      <c r="I156" s="277">
        <f>IF(I$79=0,0,I$79/ISI!I$9*1000)</f>
        <v>45.10370295253793</v>
      </c>
      <c r="J156" s="277">
        <f>IF(J$79=0,0,J$79/ISI!J$9*1000)</f>
        <v>38.750583695134289</v>
      </c>
      <c r="K156" s="277">
        <f>IF(K$79=0,0,K$79/ISI!K$9*1000)</f>
        <v>38.889640266194036</v>
      </c>
      <c r="L156" s="277">
        <f>IF(L$79=0,0,L$79/ISI!L$9*1000)</f>
        <v>32.931988171519862</v>
      </c>
      <c r="M156" s="277">
        <f>IF(M$79=0,0,M$79/ISI!M$9*1000)</f>
        <v>30.714796182585783</v>
      </c>
      <c r="N156" s="277">
        <f>IF(N$79=0,0,N$79/ISI!N$9*1000)</f>
        <v>35.608624980935815</v>
      </c>
      <c r="O156" s="277">
        <f>IF(O$79=0,0,O$79/ISI!O$9*1000)</f>
        <v>35.487687109337521</v>
      </c>
      <c r="P156" s="277">
        <f>IF(P$79=0,0,P$79/ISI!P$9*1000)</f>
        <v>36.939497664657239</v>
      </c>
      <c r="Q156" s="277">
        <f>IF(Q$79=0,0,Q$79/ISI!Q$9*1000)</f>
        <v>30.204325442822132</v>
      </c>
      <c r="R156" s="277">
        <f>IF(R$79=0,0,R$79/ISI!R$9*1000)</f>
        <v>29.489039700265593</v>
      </c>
      <c r="S156" s="277">
        <f>IF(S$79=0,0,S$79/ISI!S$9*1000)</f>
        <v>32.914527787172361</v>
      </c>
      <c r="T156" s="277">
        <f>IF(T$79=0,0,T$79/ISI!T$9*1000)</f>
        <v>31.059197518977989</v>
      </c>
      <c r="U156" s="277">
        <f>IF(U$79=0,0,U$79/ISI!U$9*1000)</f>
        <v>32.885239352913686</v>
      </c>
      <c r="V156" s="277">
        <f>IF(V$79=0,0,V$79/ISI!V$9*1000)</f>
        <v>34.647311031573047</v>
      </c>
      <c r="W156" s="277">
        <f>IF(W$79=0,0,W$79/ISI!W$9*1000)</f>
        <v>27.847440635102451</v>
      </c>
      <c r="X156" s="277">
        <f>IF(X$79=0,0,X$79/ISI!X$9*1000)</f>
        <v>27.441112296498435</v>
      </c>
      <c r="Y156" s="277">
        <f>IF(Y$79=0,0,Y$79/ISI!Y$9*1000)</f>
        <v>27.720546219391021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DK: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65.090960905740559</v>
      </c>
      <c r="C54" s="223">
        <v>68.015970157641135</v>
      </c>
      <c r="D54" s="223">
        <v>47.124670778562802</v>
      </c>
      <c r="E54" s="223">
        <v>43.621192112937273</v>
      </c>
      <c r="F54" s="223">
        <v>43.771541965430472</v>
      </c>
      <c r="G54" s="223">
        <v>44.058872076845446</v>
      </c>
      <c r="H54" s="223">
        <v>44.417980637558713</v>
      </c>
      <c r="I54" s="223">
        <v>44.342991828985191</v>
      </c>
      <c r="J54" s="223">
        <v>39.640106836168847</v>
      </c>
      <c r="K54" s="223">
        <v>21.11160806913443</v>
      </c>
      <c r="L54" s="223">
        <v>22.487387316148698</v>
      </c>
      <c r="M54" s="223">
        <v>25.80633628910471</v>
      </c>
      <c r="N54" s="223">
        <v>32.797603706525017</v>
      </c>
      <c r="O54" s="223">
        <v>33.539232778095617</v>
      </c>
      <c r="P54" s="223">
        <v>36.461123018736657</v>
      </c>
      <c r="Q54" s="223">
        <v>35.630921975782229</v>
      </c>
      <c r="R54" s="223">
        <v>37.987776829656511</v>
      </c>
      <c r="S54" s="223">
        <v>39.790703030644288</v>
      </c>
      <c r="T54" s="223">
        <v>44.034888429353529</v>
      </c>
      <c r="U54" s="223">
        <v>41.035892085526143</v>
      </c>
      <c r="V54" s="223">
        <v>39.280243513969943</v>
      </c>
      <c r="W54" s="223">
        <v>40.87537783619171</v>
      </c>
      <c r="X54" s="223">
        <v>40.176462870564343</v>
      </c>
      <c r="Y54" s="223">
        <v>40.228065127569167</v>
      </c>
      <c r="DA54" s="89" t="s">
        <v>300</v>
      </c>
    </row>
    <row r="55" spans="1:105" ht="12" customHeight="1" x14ac:dyDescent="0.25">
      <c r="A55" s="55" t="s">
        <v>91</v>
      </c>
      <c r="B55" s="259">
        <v>0.14594024725542321</v>
      </c>
      <c r="C55" s="259">
        <v>0.14866003110811379</v>
      </c>
      <c r="D55" s="259">
        <v>0.1015937475496508</v>
      </c>
      <c r="E55" s="259">
        <v>8.5147678495951062E-2</v>
      </c>
      <c r="F55" s="259">
        <v>8.7591740339325402E-2</v>
      </c>
      <c r="G55" s="259">
        <v>9.3508537436538405E-2</v>
      </c>
      <c r="H55" s="259">
        <v>8.75576437564278E-2</v>
      </c>
      <c r="I55" s="259">
        <v>7.9290806456022794E-2</v>
      </c>
      <c r="J55" s="259">
        <v>7.2776188956972243E-2</v>
      </c>
      <c r="K55" s="259">
        <v>3.9227965020364783E-2</v>
      </c>
      <c r="L55" s="259">
        <v>4.1319426902818833E-2</v>
      </c>
      <c r="M55" s="259">
        <v>4.8270383460356982E-2</v>
      </c>
      <c r="N55" s="259">
        <v>6.6909321915624653E-2</v>
      </c>
      <c r="O55" s="259">
        <v>6.6811919654285026E-2</v>
      </c>
      <c r="P55" s="259">
        <v>7.3379119143766575E-2</v>
      </c>
      <c r="Q55" s="259">
        <v>7.2438074088725213E-2</v>
      </c>
      <c r="R55" s="259">
        <v>7.5250917551045848E-2</v>
      </c>
      <c r="S55" s="259">
        <v>7.7168402996360172E-2</v>
      </c>
      <c r="T55" s="259">
        <v>8.6511314934027111E-2</v>
      </c>
      <c r="U55" s="259">
        <v>7.8946486519200207E-2</v>
      </c>
      <c r="V55" s="259">
        <v>7.4490934276340764E-2</v>
      </c>
      <c r="W55" s="259">
        <v>7.8249338023710313E-2</v>
      </c>
      <c r="X55" s="259">
        <v>7.8241714460356826E-2</v>
      </c>
      <c r="Y55" s="259">
        <v>7.6130434653138068E-2</v>
      </c>
      <c r="DA55" s="67" t="s">
        <v>301</v>
      </c>
    </row>
    <row r="56" spans="1:105" ht="12" customHeight="1" x14ac:dyDescent="0.25">
      <c r="A56" s="173" t="s">
        <v>92</v>
      </c>
      <c r="B56" s="224">
        <v>2.798341553532371E-2</v>
      </c>
      <c r="C56" s="224">
        <v>2.850492240643996E-2</v>
      </c>
      <c r="D56" s="224">
        <v>1.948016470396248E-2</v>
      </c>
      <c r="E56" s="224">
        <v>1.632670160583001E-2</v>
      </c>
      <c r="F56" s="224">
        <v>1.679533996600404E-2</v>
      </c>
      <c r="G56" s="224">
        <v>1.7929860394215499E-2</v>
      </c>
      <c r="H56" s="224">
        <v>1.6788802092692859E-2</v>
      </c>
      <c r="I56" s="224">
        <v>1.5203671549949111E-2</v>
      </c>
      <c r="J56" s="224">
        <v>1.395452162758011E-2</v>
      </c>
      <c r="K56" s="224">
        <v>7.5217937917343028E-3</v>
      </c>
      <c r="L56" s="224">
        <v>7.9228226239698007E-3</v>
      </c>
      <c r="M56" s="224">
        <v>9.2556386865405415E-3</v>
      </c>
      <c r="N56" s="224">
        <v>1.2829575073109859E-2</v>
      </c>
      <c r="O56" s="224">
        <v>1.281089860788244E-2</v>
      </c>
      <c r="P56" s="224">
        <v>1.4070130901054389E-2</v>
      </c>
      <c r="Q56" s="224">
        <v>1.3889689553942E-2</v>
      </c>
      <c r="R56" s="224">
        <v>1.442904020547389E-2</v>
      </c>
      <c r="S56" s="224">
        <v>1.4796709803191191E-2</v>
      </c>
      <c r="T56" s="224">
        <v>1.6588173035428221E-2</v>
      </c>
      <c r="U56" s="224">
        <v>1.513764968106506E-2</v>
      </c>
      <c r="V56" s="224">
        <v>1.4283316677003039E-2</v>
      </c>
      <c r="W56" s="224">
        <v>1.500397445160642E-2</v>
      </c>
      <c r="X56" s="224">
        <v>1.502166287882325E-2</v>
      </c>
      <c r="Y56" s="224">
        <v>1.4597683831897209E-2</v>
      </c>
      <c r="DA56" s="177" t="s">
        <v>302</v>
      </c>
    </row>
    <row r="57" spans="1:105" ht="12" customHeight="1" x14ac:dyDescent="0.25">
      <c r="A57" s="173" t="s">
        <v>93</v>
      </c>
      <c r="B57" s="224">
        <v>3.8711023686125139</v>
      </c>
      <c r="C57" s="224">
        <v>3.9432453306279052</v>
      </c>
      <c r="D57" s="224">
        <v>2.694800126570708</v>
      </c>
      <c r="E57" s="224">
        <v>2.2585639404231199</v>
      </c>
      <c r="F57" s="224">
        <v>2.3233933056520488</v>
      </c>
      <c r="G57" s="224">
        <v>2.4803378613066229</v>
      </c>
      <c r="H57" s="224">
        <v>2.3224888850737719</v>
      </c>
      <c r="I57" s="224">
        <v>2.1032089122330868</v>
      </c>
      <c r="J57" s="224">
        <v>1.9304070175847829</v>
      </c>
      <c r="K57" s="224">
        <v>1.0405318009391</v>
      </c>
      <c r="L57" s="224">
        <v>1.0960083620611369</v>
      </c>
      <c r="M57" s="224">
        <v>1.2803842617875141</v>
      </c>
      <c r="N57" s="224">
        <v>1.7747868694268429</v>
      </c>
      <c r="O57" s="224">
        <v>1.772203249543562</v>
      </c>
      <c r="P57" s="224">
        <v>1.9463998949308281</v>
      </c>
      <c r="Q57" s="224">
        <v>1.921438434264217</v>
      </c>
      <c r="R57" s="224">
        <v>1.996049826216078</v>
      </c>
      <c r="S57" s="224">
        <v>2.0469116178652649</v>
      </c>
      <c r="T57" s="224">
        <v>2.2947347455617719</v>
      </c>
      <c r="U57" s="224">
        <v>2.094075737882207</v>
      </c>
      <c r="V57" s="224">
        <v>1.9758910755619989</v>
      </c>
      <c r="W57" s="224">
        <v>2.075583695810753</v>
      </c>
      <c r="X57" s="224">
        <v>2.066907461203745</v>
      </c>
      <c r="Y57" s="224">
        <v>2.0193792422008641</v>
      </c>
      <c r="DA57" s="177" t="s">
        <v>303</v>
      </c>
    </row>
    <row r="58" spans="1:105" ht="12" customHeight="1" x14ac:dyDescent="0.25">
      <c r="A58" s="173" t="s">
        <v>94</v>
      </c>
      <c r="B58" s="224">
        <v>6.6744771218628665E-2</v>
      </c>
      <c r="C58" s="224">
        <v>6.7988645711277981E-2</v>
      </c>
      <c r="D58" s="224">
        <v>4.6463203708136641E-2</v>
      </c>
      <c r="E58" s="224">
        <v>3.8941706814179841E-2</v>
      </c>
      <c r="F58" s="224">
        <v>4.0059481736780138E-2</v>
      </c>
      <c r="G58" s="224">
        <v>4.2765488311576158E-2</v>
      </c>
      <c r="H58" s="224">
        <v>4.0043887898427562E-2</v>
      </c>
      <c r="I58" s="224">
        <v>3.6263106553364753E-2</v>
      </c>
      <c r="J58" s="224">
        <v>3.3283690917662867E-2</v>
      </c>
      <c r="K58" s="224">
        <v>1.7940640775221929E-2</v>
      </c>
      <c r="L58" s="224">
        <v>1.8897156523838981E-2</v>
      </c>
      <c r="M58" s="224">
        <v>2.2076128835510671E-2</v>
      </c>
      <c r="N58" s="224">
        <v>3.0600519511494759E-2</v>
      </c>
      <c r="O58" s="224">
        <v>3.0555973255259411E-2</v>
      </c>
      <c r="P58" s="224">
        <v>3.3559436903675632E-2</v>
      </c>
      <c r="Q58" s="224">
        <v>3.3129056401474441E-2</v>
      </c>
      <c r="R58" s="224">
        <v>3.4415491068381793E-2</v>
      </c>
      <c r="S58" s="224">
        <v>3.529243988660985E-2</v>
      </c>
      <c r="T58" s="224">
        <v>3.9565356587264552E-2</v>
      </c>
      <c r="U58" s="224">
        <v>3.6105634191617879E-2</v>
      </c>
      <c r="V58" s="224">
        <v>3.4067917929688961E-2</v>
      </c>
      <c r="W58" s="224">
        <v>3.5786798108275848E-2</v>
      </c>
      <c r="X58" s="224">
        <v>3.5828987741143049E-2</v>
      </c>
      <c r="Y58" s="224">
        <v>3.4817732183262701E-2</v>
      </c>
      <c r="DA58" s="177" t="s">
        <v>304</v>
      </c>
    </row>
    <row r="59" spans="1:105" ht="12" customHeight="1" x14ac:dyDescent="0.25">
      <c r="A59" s="56" t="s">
        <v>95</v>
      </c>
      <c r="B59" s="260">
        <v>0.82563844698378996</v>
      </c>
      <c r="C59" s="260">
        <v>0.8638081695246046</v>
      </c>
      <c r="D59" s="260">
        <v>0.64022183619361672</v>
      </c>
      <c r="E59" s="260">
        <v>0.61761613926358305</v>
      </c>
      <c r="F59" s="260">
        <v>0.61048944915843961</v>
      </c>
      <c r="G59" s="260">
        <v>0.65122201894616971</v>
      </c>
      <c r="H59" s="260">
        <v>0.72889797527656253</v>
      </c>
      <c r="I59" s="260">
        <v>0.78902260890986331</v>
      </c>
      <c r="J59" s="260">
        <v>0.78175414393765741</v>
      </c>
      <c r="K59" s="260">
        <v>0.49766234863863068</v>
      </c>
      <c r="L59" s="260">
        <v>0.54599992868433245</v>
      </c>
      <c r="M59" s="260">
        <v>0.6565244283277788</v>
      </c>
      <c r="N59" s="260">
        <v>0.90645503764115432</v>
      </c>
      <c r="O59" s="260">
        <v>1.0289044723505281</v>
      </c>
      <c r="P59" s="260">
        <v>1.1812507317576459</v>
      </c>
      <c r="Q59" s="260">
        <v>1.213999254408211</v>
      </c>
      <c r="R59" s="260">
        <v>1.3382882212314109</v>
      </c>
      <c r="S59" s="260">
        <v>1.363545555626348</v>
      </c>
      <c r="T59" s="260">
        <v>1.590850946404142</v>
      </c>
      <c r="U59" s="260">
        <v>1.6349883219831329</v>
      </c>
      <c r="V59" s="260">
        <v>1.716642089028322</v>
      </c>
      <c r="W59" s="260">
        <v>1.8206951025653011</v>
      </c>
      <c r="X59" s="260">
        <v>2.0463795226485502</v>
      </c>
      <c r="Y59" s="260">
        <v>2.388489250408075</v>
      </c>
      <c r="DA59" s="68" t="s">
        <v>305</v>
      </c>
    </row>
    <row r="60" spans="1:105" ht="12" customHeight="1" x14ac:dyDescent="0.25">
      <c r="A60" s="37" t="s">
        <v>159</v>
      </c>
      <c r="B60" s="226">
        <v>4.919823142747597E-3</v>
      </c>
      <c r="C60" s="226">
        <v>5.0952873402080453E-3</v>
      </c>
      <c r="D60" s="226">
        <v>4.8395579050779279E-3</v>
      </c>
      <c r="E60" s="226">
        <v>7.1722196397338229E-3</v>
      </c>
      <c r="F60" s="226">
        <v>7.1112673153842353E-3</v>
      </c>
      <c r="G60" s="226">
        <v>2.661647212321545E-3</v>
      </c>
      <c r="H60" s="226">
        <v>2.6286303466604441E-3</v>
      </c>
      <c r="I60" s="226">
        <v>3.5511840719144468E-3</v>
      </c>
      <c r="J60" s="226">
        <v>1.549151607563151E-3</v>
      </c>
      <c r="K60" s="226">
        <v>6.4998648732987564E-4</v>
      </c>
      <c r="L60" s="226">
        <v>6.3578571687355047E-4</v>
      </c>
      <c r="M60" s="226">
        <v>5.8511076001304535E-4</v>
      </c>
      <c r="N60" s="226">
        <v>4.847229293834924E-4</v>
      </c>
      <c r="O60" s="226">
        <v>4.4585024310859301E-4</v>
      </c>
      <c r="P60" s="226">
        <v>4.1470721671580079E-4</v>
      </c>
      <c r="Q60" s="226">
        <v>4.3206833622517869E-4</v>
      </c>
      <c r="R60" s="226">
        <v>4.6868034967470523E-4</v>
      </c>
      <c r="S60" s="226">
        <v>4.3805875799175163E-4</v>
      </c>
      <c r="T60" s="226">
        <v>6.0724227958007309E-4</v>
      </c>
      <c r="U60" s="226">
        <v>4.6710091157260199E-4</v>
      </c>
      <c r="V60" s="226">
        <v>3.6068412465777982E-4</v>
      </c>
      <c r="W60" s="226">
        <v>7.001511334629398E-4</v>
      </c>
      <c r="X60" s="226">
        <v>8.5255529290031117E-4</v>
      </c>
      <c r="Y60" s="226">
        <v>5.5005428347417525E-4</v>
      </c>
      <c r="DA60" s="69" t="s">
        <v>306</v>
      </c>
    </row>
    <row r="61" spans="1:105" ht="12" customHeight="1" x14ac:dyDescent="0.25">
      <c r="A61" s="37" t="s">
        <v>35</v>
      </c>
      <c r="B61" s="226">
        <v>2.9277371413322081E-2</v>
      </c>
      <c r="C61" s="226">
        <v>3.2437854671402117E-2</v>
      </c>
      <c r="D61" s="226">
        <v>1.736464546230912E-2</v>
      </c>
      <c r="E61" s="226">
        <v>2.8176568195255401E-2</v>
      </c>
      <c r="F61" s="226">
        <v>2.6587221568398729E-2</v>
      </c>
      <c r="G61" s="226">
        <v>2.469242061971124E-2</v>
      </c>
      <c r="H61" s="226">
        <v>2.7391364264325702E-2</v>
      </c>
      <c r="I61" s="226">
        <v>3.0538202274790979E-2</v>
      </c>
      <c r="J61" s="226">
        <v>2.6697249934526501E-2</v>
      </c>
      <c r="K61" s="226">
        <v>1.091600045975631E-2</v>
      </c>
      <c r="L61" s="226">
        <v>1.177101840599374E-2</v>
      </c>
      <c r="M61" s="226">
        <v>1.301345301331E-2</v>
      </c>
      <c r="N61" s="226">
        <v>1.192259263136273E-2</v>
      </c>
      <c r="O61" s="226">
        <v>1.176867987462811E-2</v>
      </c>
      <c r="P61" s="226">
        <v>1.181768493491802E-2</v>
      </c>
      <c r="Q61" s="226">
        <v>1.0591459772966799E-2</v>
      </c>
      <c r="R61" s="226">
        <v>1.185414127444624E-2</v>
      </c>
      <c r="S61" s="226">
        <v>1.3783625162767481E-2</v>
      </c>
      <c r="T61" s="226">
        <v>1.3759513114245191E-2</v>
      </c>
      <c r="U61" s="226">
        <v>1.217440937288447E-2</v>
      </c>
      <c r="V61" s="226">
        <v>1.084176640149904E-2</v>
      </c>
      <c r="W61" s="226">
        <v>1.0405532281394861E-2</v>
      </c>
      <c r="X61" s="226">
        <v>7.7558165009830862E-3</v>
      </c>
      <c r="Y61" s="226">
        <v>7.0968191575338261E-3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0.76788691146744525</v>
      </c>
      <c r="C63" s="226">
        <v>0.80341775507759638</v>
      </c>
      <c r="D63" s="226">
        <v>0.60311032240506657</v>
      </c>
      <c r="E63" s="226">
        <v>0.57396906204189846</v>
      </c>
      <c r="F63" s="226">
        <v>0.56756769722084188</v>
      </c>
      <c r="G63" s="226">
        <v>0.61311842276267126</v>
      </c>
      <c r="H63" s="226">
        <v>0.6912206282126887</v>
      </c>
      <c r="I63" s="226">
        <v>0.74980661586838371</v>
      </c>
      <c r="J63" s="226">
        <v>0.74918675255176825</v>
      </c>
      <c r="K63" s="226">
        <v>0.48401092291480791</v>
      </c>
      <c r="L63" s="226">
        <v>0.53153113233193316</v>
      </c>
      <c r="M63" s="226">
        <v>0.64060492683040293</v>
      </c>
      <c r="N63" s="226">
        <v>0.89035419714739827</v>
      </c>
      <c r="O63" s="226">
        <v>1.0135659981336229</v>
      </c>
      <c r="P63" s="226">
        <v>1.165695519902074</v>
      </c>
      <c r="Q63" s="226">
        <v>1.1997833207106201</v>
      </c>
      <c r="R63" s="226">
        <v>1.3229674248986569</v>
      </c>
      <c r="S63" s="226">
        <v>1.346338939703718</v>
      </c>
      <c r="T63" s="226">
        <v>1.573215659056812</v>
      </c>
      <c r="U63" s="226">
        <v>1.619774051138327</v>
      </c>
      <c r="V63" s="226">
        <v>1.7032939357587129</v>
      </c>
      <c r="W63" s="226">
        <v>1.8073205154466341</v>
      </c>
      <c r="X63" s="226">
        <v>2.035652990163578</v>
      </c>
      <c r="Y63" s="226">
        <v>2.3791893865058151</v>
      </c>
      <c r="DA63" s="69" t="s">
        <v>309</v>
      </c>
    </row>
    <row r="64" spans="1:105" ht="12" customHeight="1" x14ac:dyDescent="0.25">
      <c r="A64" s="37" t="s">
        <v>40</v>
      </c>
      <c r="B64" s="226">
        <v>2.3554340960275082E-2</v>
      </c>
      <c r="C64" s="226">
        <v>2.285727243539799E-2</v>
      </c>
      <c r="D64" s="226">
        <v>1.490731042116311E-2</v>
      </c>
      <c r="E64" s="226">
        <v>8.2982893866954659E-3</v>
      </c>
      <c r="F64" s="226">
        <v>9.2232630538147484E-3</v>
      </c>
      <c r="G64" s="226">
        <v>1.074952835146571E-2</v>
      </c>
      <c r="H64" s="226">
        <v>7.6573524528877283E-3</v>
      </c>
      <c r="I64" s="226">
        <v>5.1266066947741919E-3</v>
      </c>
      <c r="J64" s="226">
        <v>4.3209898437994547E-3</v>
      </c>
      <c r="K64" s="226">
        <v>2.0854387767366899E-3</v>
      </c>
      <c r="L64" s="226">
        <v>2.061992229531912E-3</v>
      </c>
      <c r="M64" s="226">
        <v>2.320937724052835E-3</v>
      </c>
      <c r="N64" s="226">
        <v>3.6935249330098049E-3</v>
      </c>
      <c r="O64" s="226">
        <v>3.1239440991685779E-3</v>
      </c>
      <c r="P64" s="226">
        <v>3.3228197039383502E-3</v>
      </c>
      <c r="Q64" s="226">
        <v>3.1924055883988411E-3</v>
      </c>
      <c r="R64" s="226">
        <v>2.9979747086327879E-3</v>
      </c>
      <c r="S64" s="226">
        <v>2.984932001871307E-3</v>
      </c>
      <c r="T64" s="226">
        <v>3.2685319535048088E-3</v>
      </c>
      <c r="U64" s="226">
        <v>2.57276056034871E-3</v>
      </c>
      <c r="V64" s="226">
        <v>2.145702743452234E-3</v>
      </c>
      <c r="W64" s="226">
        <v>2.2689037038092961E-3</v>
      </c>
      <c r="X64" s="226">
        <v>2.118160691087714E-3</v>
      </c>
      <c r="Y64" s="226">
        <v>1.6529904612514791E-3</v>
      </c>
      <c r="DA64" s="69" t="s">
        <v>310</v>
      </c>
    </row>
    <row r="65" spans="1:105" ht="12" customHeight="1" x14ac:dyDescent="0.25">
      <c r="A65" s="57" t="s">
        <v>220</v>
      </c>
      <c r="B65" s="261">
        <v>8.4083196055226335</v>
      </c>
      <c r="C65" s="261">
        <v>8.8964767613624254</v>
      </c>
      <c r="D65" s="261">
        <v>5.8910427291253429</v>
      </c>
      <c r="E65" s="261">
        <v>6.3894637976841624</v>
      </c>
      <c r="F65" s="261">
        <v>6.2868607700281576</v>
      </c>
      <c r="G65" s="261">
        <v>6.206456438449079</v>
      </c>
      <c r="H65" s="261">
        <v>6.5792034746570884</v>
      </c>
      <c r="I65" s="261">
        <v>6.930438183633572</v>
      </c>
      <c r="J65" s="261">
        <v>6.3024370707331769</v>
      </c>
      <c r="K65" s="261">
        <v>3.2728074080162708</v>
      </c>
      <c r="L65" s="261">
        <v>3.5240831555695591</v>
      </c>
      <c r="M65" s="261">
        <v>4.0434744706261974</v>
      </c>
      <c r="N65" s="261">
        <v>4.7936079323862586</v>
      </c>
      <c r="O65" s="261">
        <v>4.9884880505868834</v>
      </c>
      <c r="P65" s="261">
        <v>5.3821079560521854</v>
      </c>
      <c r="Q65" s="261">
        <v>5.2078974197834951</v>
      </c>
      <c r="R65" s="261">
        <v>5.681776954175688</v>
      </c>
      <c r="S65" s="261">
        <v>6.0764707621356946</v>
      </c>
      <c r="T65" s="261">
        <v>6.6327446659547489</v>
      </c>
      <c r="U65" s="261">
        <v>6.2497304058825573</v>
      </c>
      <c r="V65" s="261">
        <v>6.0046442073893429</v>
      </c>
      <c r="W65" s="261">
        <v>6.1699077922518866</v>
      </c>
      <c r="X65" s="261">
        <v>5.8513420135120802</v>
      </c>
      <c r="Y65" s="261">
        <v>5.9240896187502852</v>
      </c>
      <c r="DA65" s="70" t="s">
        <v>311</v>
      </c>
    </row>
    <row r="66" spans="1:105" ht="12" customHeight="1" x14ac:dyDescent="0.25">
      <c r="A66" s="18" t="s">
        <v>28</v>
      </c>
      <c r="B66" s="230">
        <v>0.18524092762622879</v>
      </c>
      <c r="C66" s="230">
        <v>0.1887400638436543</v>
      </c>
      <c r="D66" s="230">
        <v>0.1952870216016237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0.16145909071539949</v>
      </c>
      <c r="C67" s="230">
        <v>0.161393070321044</v>
      </c>
      <c r="D67" s="230">
        <v>0.17243388442363919</v>
      </c>
      <c r="E67" s="230">
        <v>0</v>
      </c>
      <c r="F67" s="230">
        <v>0</v>
      </c>
      <c r="G67" s="230">
        <v>0.14525268780209649</v>
      </c>
      <c r="H67" s="230">
        <v>0.1417087047687029</v>
      </c>
      <c r="I67" s="230">
        <v>0.27568188259967141</v>
      </c>
      <c r="J67" s="230">
        <v>0.13030312907640471</v>
      </c>
      <c r="K67" s="230">
        <v>0.133897175996294</v>
      </c>
      <c r="L67" s="230">
        <v>0.13232361090698741</v>
      </c>
      <c r="M67" s="230">
        <v>0</v>
      </c>
      <c r="N67" s="230">
        <v>0</v>
      </c>
      <c r="O67" s="230">
        <v>0</v>
      </c>
      <c r="P67" s="230">
        <v>0</v>
      </c>
      <c r="Q67" s="230">
        <v>1.3293224948958109E-2</v>
      </c>
      <c r="R67" s="230">
        <v>6.5753195637482534E-3</v>
      </c>
      <c r="S67" s="230">
        <v>7.0474448016469788E-3</v>
      </c>
      <c r="T67" s="230">
        <v>5.942972378651358E-3</v>
      </c>
      <c r="U67" s="230">
        <v>4.3405077477004844E-3</v>
      </c>
      <c r="V67" s="230">
        <v>2.8368706451084032E-4</v>
      </c>
      <c r="W67" s="230">
        <v>1.3888337226583479E-4</v>
      </c>
      <c r="X67" s="230">
        <v>1.515798584969364E-4</v>
      </c>
      <c r="Y67" s="230">
        <v>1.481243119800317E-4</v>
      </c>
      <c r="DA67" s="71" t="s">
        <v>313</v>
      </c>
    </row>
    <row r="68" spans="1:105" ht="12" customHeight="1" x14ac:dyDescent="0.25">
      <c r="A68" s="18" t="s">
        <v>35</v>
      </c>
      <c r="B68" s="230">
        <v>8.0616195871810046</v>
      </c>
      <c r="C68" s="230">
        <v>8.5463436271977269</v>
      </c>
      <c r="D68" s="230">
        <v>5.5233218231000798</v>
      </c>
      <c r="E68" s="230">
        <v>6.3894637976841624</v>
      </c>
      <c r="F68" s="230">
        <v>6.2868607700281576</v>
      </c>
      <c r="G68" s="230">
        <v>6.0612037506469827</v>
      </c>
      <c r="H68" s="230">
        <v>6.437494769888386</v>
      </c>
      <c r="I68" s="230">
        <v>6.6547563010339008</v>
      </c>
      <c r="J68" s="230">
        <v>6.1721339416567726</v>
      </c>
      <c r="K68" s="230">
        <v>3.1389102320199771</v>
      </c>
      <c r="L68" s="230">
        <v>3.3917595446625719</v>
      </c>
      <c r="M68" s="230">
        <v>4.0434744706261974</v>
      </c>
      <c r="N68" s="230">
        <v>4.7936079323862586</v>
      </c>
      <c r="O68" s="230">
        <v>4.9884880505868834</v>
      </c>
      <c r="P68" s="230">
        <v>5.3821079560521854</v>
      </c>
      <c r="Q68" s="230">
        <v>5.1946041948345369</v>
      </c>
      <c r="R68" s="230">
        <v>5.6752016346119394</v>
      </c>
      <c r="S68" s="230">
        <v>6.0694233173340466</v>
      </c>
      <c r="T68" s="230">
        <v>6.6268016935760974</v>
      </c>
      <c r="U68" s="230">
        <v>6.2453898981348566</v>
      </c>
      <c r="V68" s="230">
        <v>6.0043605203248323</v>
      </c>
      <c r="W68" s="230">
        <v>6.1697689088796208</v>
      </c>
      <c r="X68" s="230">
        <v>5.8511904336535832</v>
      </c>
      <c r="Y68" s="230">
        <v>5.9239414944383064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28.715339937827281</v>
      </c>
      <c r="C71" s="261">
        <v>29.250487159763491</v>
      </c>
      <c r="D71" s="261">
        <v>19.989681059949142</v>
      </c>
      <c r="E71" s="261">
        <v>16.753737086992651</v>
      </c>
      <c r="F71" s="261">
        <v>17.234632987756299</v>
      </c>
      <c r="G71" s="261">
        <v>18.39882753439332</v>
      </c>
      <c r="H71" s="261">
        <v>17.227924112123741</v>
      </c>
      <c r="I71" s="261">
        <v>15.601333450835</v>
      </c>
      <c r="J71" s="261">
        <v>14.31951120119369</v>
      </c>
      <c r="K71" s="261">
        <v>7.7185311921356456</v>
      </c>
      <c r="L71" s="261">
        <v>8.130049193859767</v>
      </c>
      <c r="M71" s="261">
        <v>9.4977259259228628</v>
      </c>
      <c r="N71" s="261">
        <v>13.16514093918175</v>
      </c>
      <c r="O71" s="261">
        <v>13.14597597887998</v>
      </c>
      <c r="P71" s="261">
        <v>14.43814431027892</v>
      </c>
      <c r="Q71" s="261">
        <v>14.252983402575159</v>
      </c>
      <c r="R71" s="261">
        <v>14.80644112058949</v>
      </c>
      <c r="S71" s="261">
        <v>15.183727355356989</v>
      </c>
      <c r="T71" s="261">
        <v>17.022047471601159</v>
      </c>
      <c r="U71" s="261">
        <v>15.53358473710337</v>
      </c>
      <c r="V71" s="261">
        <v>14.65690609861557</v>
      </c>
      <c r="W71" s="261">
        <v>15.396413145225081</v>
      </c>
      <c r="X71" s="261">
        <v>15.414564224740589</v>
      </c>
      <c r="Y71" s="261">
        <v>14.97949573055948</v>
      </c>
      <c r="DA71" s="70" t="s">
        <v>316</v>
      </c>
    </row>
    <row r="72" spans="1:105" ht="12" customHeight="1" x14ac:dyDescent="0.25">
      <c r="A72" s="57" t="s">
        <v>179</v>
      </c>
      <c r="B72" s="261">
        <v>13.097091891370409</v>
      </c>
      <c r="C72" s="261">
        <v>13.727500746826751</v>
      </c>
      <c r="D72" s="261">
        <v>9.308157922619511</v>
      </c>
      <c r="E72" s="261">
        <v>9.5953542815691932</v>
      </c>
      <c r="F72" s="261">
        <v>9.4801721396316694</v>
      </c>
      <c r="G72" s="261">
        <v>9.2322301269278881</v>
      </c>
      <c r="H72" s="261">
        <v>9.7014430644308369</v>
      </c>
      <c r="I72" s="261">
        <v>10.235174675719019</v>
      </c>
      <c r="J72" s="261">
        <v>9.2216946004308706</v>
      </c>
      <c r="K72" s="261">
        <v>4.8036277632360047</v>
      </c>
      <c r="L72" s="261">
        <v>5.1694516395153682</v>
      </c>
      <c r="M72" s="261">
        <v>5.9211726208362263</v>
      </c>
      <c r="N72" s="261">
        <v>7.0389660350472933</v>
      </c>
      <c r="O72" s="261">
        <v>7.3028898284731483</v>
      </c>
      <c r="P72" s="261">
        <v>7.8845029424966029</v>
      </c>
      <c r="Q72" s="261">
        <v>7.6313634394238514</v>
      </c>
      <c r="R72" s="261">
        <v>8.3297336918942726</v>
      </c>
      <c r="S72" s="261">
        <v>8.8915561288391753</v>
      </c>
      <c r="T72" s="261">
        <v>9.6945589535448704</v>
      </c>
      <c r="U72" s="261">
        <v>9.1278625320829452</v>
      </c>
      <c r="V72" s="261">
        <v>8.7659210271606707</v>
      </c>
      <c r="W72" s="261">
        <v>9.0453936527689418</v>
      </c>
      <c r="X72" s="261">
        <v>8.6554487552286066</v>
      </c>
      <c r="Y72" s="261">
        <v>8.7277461760647466</v>
      </c>
      <c r="DA72" s="70" t="s">
        <v>317</v>
      </c>
    </row>
    <row r="73" spans="1:105" ht="12" customHeight="1" x14ac:dyDescent="0.25">
      <c r="A73" s="60" t="s">
        <v>181</v>
      </c>
      <c r="B73" s="262">
        <v>8.2127619928213385</v>
      </c>
      <c r="C73" s="262">
        <v>9.0574743017563826</v>
      </c>
      <c r="D73" s="262">
        <v>6.0319641539484534</v>
      </c>
      <c r="E73" s="262">
        <v>7.8769177559856347</v>
      </c>
      <c r="F73" s="262">
        <v>7.5619325794414074</v>
      </c>
      <c r="G73" s="262">
        <v>6.7446700911890334</v>
      </c>
      <c r="H73" s="262">
        <v>7.8669206322305936</v>
      </c>
      <c r="I73" s="262">
        <v>9.0081167187377673</v>
      </c>
      <c r="J73" s="262">
        <v>8.0557592241536433</v>
      </c>
      <c r="K73" s="262">
        <v>4.1327565794561973</v>
      </c>
      <c r="L73" s="262">
        <v>4.4917861313881069</v>
      </c>
      <c r="M73" s="262">
        <v>5.0964617262285046</v>
      </c>
      <c r="N73" s="262">
        <v>5.484159401262807</v>
      </c>
      <c r="O73" s="262">
        <v>5.869162959946717</v>
      </c>
      <c r="P73" s="262">
        <v>6.25645328375749</v>
      </c>
      <c r="Q73" s="262">
        <v>5.9597694503991923</v>
      </c>
      <c r="R73" s="262">
        <v>6.7649193255180444</v>
      </c>
      <c r="S73" s="262">
        <v>7.4108347411296593</v>
      </c>
      <c r="T73" s="262">
        <v>7.9398228691963828</v>
      </c>
      <c r="U73" s="262">
        <v>7.6236938452013856</v>
      </c>
      <c r="V73" s="262">
        <v>7.3941635916958681</v>
      </c>
      <c r="W73" s="262">
        <v>7.5564230986633802</v>
      </c>
      <c r="X73" s="262">
        <v>7.0252789733949941</v>
      </c>
      <c r="Y73" s="262">
        <v>7.25463630834781</v>
      </c>
      <c r="DA73" s="72" t="s">
        <v>318</v>
      </c>
    </row>
    <row r="74" spans="1:105" ht="12" customHeight="1" x14ac:dyDescent="0.25">
      <c r="A74" s="59" t="s">
        <v>31</v>
      </c>
      <c r="B74" s="230">
        <v>0.94785229312775676</v>
      </c>
      <c r="C74" s="230">
        <v>1.2091085027612209</v>
      </c>
      <c r="D74" s="230">
        <v>0.98813916179822225</v>
      </c>
      <c r="E74" s="230">
        <v>0.49288567238066833</v>
      </c>
      <c r="F74" s="230">
        <v>0.49080028474657178</v>
      </c>
      <c r="G74" s="230">
        <v>0.23839983886074881</v>
      </c>
      <c r="H74" s="230">
        <v>0.48748911305019021</v>
      </c>
      <c r="I74" s="230">
        <v>0.49348205629348002</v>
      </c>
      <c r="J74" s="230">
        <v>0.2426288607346824</v>
      </c>
      <c r="K74" s="230">
        <v>0.24267046494816849</v>
      </c>
      <c r="L74" s="230">
        <v>0.24249163400189519</v>
      </c>
      <c r="M74" s="230">
        <v>0.24126072687034469</v>
      </c>
      <c r="N74" s="230">
        <v>0.23672573048551079</v>
      </c>
      <c r="O74" s="230">
        <v>0.2373736084911689</v>
      </c>
      <c r="P74" s="230">
        <v>0.23569677465355199</v>
      </c>
      <c r="Q74" s="230">
        <v>0.14631900610280879</v>
      </c>
      <c r="R74" s="230">
        <v>0.29571134157646312</v>
      </c>
      <c r="S74" s="230">
        <v>0.31630158128139629</v>
      </c>
      <c r="T74" s="230">
        <v>0.18346075328030581</v>
      </c>
      <c r="U74" s="230">
        <v>0.1935419346472117</v>
      </c>
      <c r="V74" s="230">
        <v>0.19965252226441929</v>
      </c>
      <c r="W74" s="230">
        <v>0.22963893414379691</v>
      </c>
      <c r="X74" s="230">
        <v>0.35910402848224782</v>
      </c>
      <c r="Y74" s="230">
        <v>0.40224419537168832</v>
      </c>
      <c r="DA74" s="71" t="s">
        <v>319</v>
      </c>
    </row>
    <row r="75" spans="1:105" ht="12" customHeight="1" x14ac:dyDescent="0.25">
      <c r="A75" s="59" t="s">
        <v>159</v>
      </c>
      <c r="B75" s="230">
        <v>1.049124479292775</v>
      </c>
      <c r="C75" s="230">
        <v>1.0705503872916859</v>
      </c>
      <c r="D75" s="230">
        <v>1.0937535429625129</v>
      </c>
      <c r="E75" s="230">
        <v>1.527362056184254</v>
      </c>
      <c r="F75" s="230">
        <v>1.5209283308774799</v>
      </c>
      <c r="G75" s="230">
        <v>0.63340013316379384</v>
      </c>
      <c r="H75" s="230">
        <v>0.64761575275361483</v>
      </c>
      <c r="I75" s="230">
        <v>0.87408115524426855</v>
      </c>
      <c r="J75" s="230">
        <v>0.42986160266495937</v>
      </c>
      <c r="K75" s="230">
        <v>0.21502527847275579</v>
      </c>
      <c r="L75" s="230">
        <v>0.21487338306790141</v>
      </c>
      <c r="M75" s="230">
        <v>0.21380596935515339</v>
      </c>
      <c r="N75" s="230">
        <v>0.20983233400188919</v>
      </c>
      <c r="O75" s="230">
        <v>0.21042419550079261</v>
      </c>
      <c r="P75" s="230">
        <v>0.20895172503026191</v>
      </c>
      <c r="Q75" s="230">
        <v>0.23265301035070721</v>
      </c>
      <c r="R75" s="230">
        <v>0.25156782940760508</v>
      </c>
      <c r="S75" s="230">
        <v>0.2234677067107167</v>
      </c>
      <c r="T75" s="230">
        <v>0.33524674610178162</v>
      </c>
      <c r="U75" s="230">
        <v>0.28083509956314689</v>
      </c>
      <c r="V75" s="230">
        <v>0.23712551728357051</v>
      </c>
      <c r="W75" s="230">
        <v>0.47250383611998109</v>
      </c>
      <c r="X75" s="230">
        <v>0.67474548418507541</v>
      </c>
      <c r="Y75" s="230">
        <v>0.50409668289752274</v>
      </c>
      <c r="DA75" s="71" t="s">
        <v>320</v>
      </c>
    </row>
    <row r="76" spans="1:105" ht="12" customHeight="1" x14ac:dyDescent="0.25">
      <c r="A76" s="59" t="s">
        <v>32</v>
      </c>
      <c r="B76" s="230">
        <v>0.1220461422150553</v>
      </c>
      <c r="C76" s="230">
        <v>0.12562304963536791</v>
      </c>
      <c r="D76" s="230">
        <v>0.11958486260824509</v>
      </c>
      <c r="E76" s="230">
        <v>0</v>
      </c>
      <c r="F76" s="230">
        <v>0</v>
      </c>
      <c r="G76" s="230">
        <v>0.13744560658423441</v>
      </c>
      <c r="H76" s="230">
        <v>0.14499580331821149</v>
      </c>
      <c r="I76" s="230">
        <v>0.30392914836794271</v>
      </c>
      <c r="J76" s="230">
        <v>0.15264936587877681</v>
      </c>
      <c r="K76" s="230">
        <v>0.15035417799239351</v>
      </c>
      <c r="L76" s="230">
        <v>0.1514859741383458</v>
      </c>
      <c r="M76" s="230">
        <v>0</v>
      </c>
      <c r="N76" s="230">
        <v>0</v>
      </c>
      <c r="O76" s="230">
        <v>0</v>
      </c>
      <c r="P76" s="230">
        <v>0</v>
      </c>
      <c r="Q76" s="230">
        <v>1.424505701709697E-2</v>
      </c>
      <c r="R76" s="230">
        <v>7.1954550976183551E-3</v>
      </c>
      <c r="S76" s="230">
        <v>7.9690097105759757E-3</v>
      </c>
      <c r="T76" s="230">
        <v>6.6493564704775097E-3</v>
      </c>
      <c r="U76" s="230">
        <v>4.9652805790891914E-3</v>
      </c>
      <c r="V76" s="230">
        <v>3.2869895630620273E-4</v>
      </c>
      <c r="W76" s="230">
        <v>1.5428845916610849E-4</v>
      </c>
      <c r="X76" s="230">
        <v>1.5520884401463501E-4</v>
      </c>
      <c r="Y76" s="230">
        <v>1.5873103773618129E-4</v>
      </c>
      <c r="DA76" s="71" t="s">
        <v>321</v>
      </c>
    </row>
    <row r="77" spans="1:105" ht="12" customHeight="1" x14ac:dyDescent="0.25">
      <c r="A77" s="59" t="s">
        <v>35</v>
      </c>
      <c r="B77" s="230">
        <v>6.0937390781857506</v>
      </c>
      <c r="C77" s="230">
        <v>6.6521923620681074</v>
      </c>
      <c r="D77" s="230">
        <v>3.8304865865794722</v>
      </c>
      <c r="E77" s="230">
        <v>5.8566700274207122</v>
      </c>
      <c r="F77" s="230">
        <v>5.5502039638173546</v>
      </c>
      <c r="G77" s="230">
        <v>5.7354245125802574</v>
      </c>
      <c r="H77" s="230">
        <v>6.586819963108578</v>
      </c>
      <c r="I77" s="230">
        <v>7.3366243588320774</v>
      </c>
      <c r="J77" s="230">
        <v>7.2306193948752249</v>
      </c>
      <c r="K77" s="230">
        <v>3.524706658042879</v>
      </c>
      <c r="L77" s="230">
        <v>3.8829351401799639</v>
      </c>
      <c r="M77" s="230">
        <v>4.6413950300030073</v>
      </c>
      <c r="N77" s="230">
        <v>5.0376013367754071</v>
      </c>
      <c r="O77" s="230">
        <v>5.4213651559547564</v>
      </c>
      <c r="P77" s="230">
        <v>5.8118047840736757</v>
      </c>
      <c r="Q77" s="230">
        <v>5.5665523769285796</v>
      </c>
      <c r="R77" s="230">
        <v>6.2104446994363576</v>
      </c>
      <c r="S77" s="230">
        <v>6.8630964434269703</v>
      </c>
      <c r="T77" s="230">
        <v>7.4144660133438176</v>
      </c>
      <c r="U77" s="230">
        <v>7.1443515304119387</v>
      </c>
      <c r="V77" s="230">
        <v>6.9570568531915722</v>
      </c>
      <c r="W77" s="230">
        <v>6.8541260399404358</v>
      </c>
      <c r="X77" s="230">
        <v>5.9912742518836559</v>
      </c>
      <c r="Y77" s="230">
        <v>6.3481366990408628</v>
      </c>
      <c r="DA77" s="71" t="s">
        <v>322</v>
      </c>
    </row>
    <row r="78" spans="1:105" ht="12" customHeight="1" x14ac:dyDescent="0.25">
      <c r="A78" s="60" t="s">
        <v>187</v>
      </c>
      <c r="B78" s="262">
        <v>4.8843298985490744</v>
      </c>
      <c r="C78" s="262">
        <v>4.670026445070369</v>
      </c>
      <c r="D78" s="262">
        <v>3.276193768671058</v>
      </c>
      <c r="E78" s="262">
        <v>1.718436525583559</v>
      </c>
      <c r="F78" s="262">
        <v>1.918239560190262</v>
      </c>
      <c r="G78" s="262">
        <v>2.4875600357388539</v>
      </c>
      <c r="H78" s="262">
        <v>1.8345224322002429</v>
      </c>
      <c r="I78" s="262">
        <v>1.2270579569812481</v>
      </c>
      <c r="J78" s="262">
        <v>1.1659353762772271</v>
      </c>
      <c r="K78" s="262">
        <v>0.67087118377980737</v>
      </c>
      <c r="L78" s="262">
        <v>0.67766550812726156</v>
      </c>
      <c r="M78" s="262">
        <v>0.82471089460772107</v>
      </c>
      <c r="N78" s="262">
        <v>1.5548066337844859</v>
      </c>
      <c r="O78" s="262">
        <v>1.4337268685264319</v>
      </c>
      <c r="P78" s="262">
        <v>1.6280496587391129</v>
      </c>
      <c r="Q78" s="262">
        <v>1.6715939890246589</v>
      </c>
      <c r="R78" s="262">
        <v>1.5648143663762291</v>
      </c>
      <c r="S78" s="262">
        <v>1.480721387709516</v>
      </c>
      <c r="T78" s="262">
        <v>1.7547360843484869</v>
      </c>
      <c r="U78" s="262">
        <v>1.5041686868815589</v>
      </c>
      <c r="V78" s="262">
        <v>1.371757435464803</v>
      </c>
      <c r="W78" s="262">
        <v>1.488970554105562</v>
      </c>
      <c r="X78" s="262">
        <v>1.6301697818336121</v>
      </c>
      <c r="Y78" s="262">
        <v>1.473109867716937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9.9328002214145545</v>
      </c>
      <c r="C79" s="261">
        <f t="shared" si="1"/>
        <v>11.089298390310137</v>
      </c>
      <c r="D79" s="261">
        <f t="shared" si="1"/>
        <v>8.4332299881427346</v>
      </c>
      <c r="E79" s="261">
        <f t="shared" si="1"/>
        <v>7.8660407800885945</v>
      </c>
      <c r="F79" s="261">
        <f t="shared" si="1"/>
        <v>7.6915467511617388</v>
      </c>
      <c r="G79" s="261">
        <f t="shared" si="1"/>
        <v>6.9355942106800317</v>
      </c>
      <c r="H79" s="261">
        <f t="shared" si="1"/>
        <v>7.7136327922491521</v>
      </c>
      <c r="I79" s="261">
        <f t="shared" si="1"/>
        <v>8.5530564130953124</v>
      </c>
      <c r="J79" s="261">
        <f t="shared" si="1"/>
        <v>6.9642884007864581</v>
      </c>
      <c r="K79" s="261">
        <f t="shared" si="1"/>
        <v>3.7137571565814511</v>
      </c>
      <c r="L79" s="261">
        <f t="shared" si="1"/>
        <v>3.9536556304079085</v>
      </c>
      <c r="M79" s="261">
        <f t="shared" si="1"/>
        <v>4.3274524306217215</v>
      </c>
      <c r="N79" s="261">
        <f t="shared" si="1"/>
        <v>5.0083074763414883</v>
      </c>
      <c r="O79" s="261">
        <f t="shared" si="1"/>
        <v>5.1905924067440994</v>
      </c>
      <c r="P79" s="261">
        <f t="shared" si="1"/>
        <v>5.507708496271988</v>
      </c>
      <c r="Q79" s="261">
        <f t="shared" si="1"/>
        <v>5.2837832052831457</v>
      </c>
      <c r="R79" s="261">
        <f t="shared" si="1"/>
        <v>5.7113915667246733</v>
      </c>
      <c r="S79" s="261">
        <f t="shared" si="1"/>
        <v>6.1012340581346551</v>
      </c>
      <c r="T79" s="261">
        <f t="shared" si="1"/>
        <v>6.6572868017301232</v>
      </c>
      <c r="U79" s="261">
        <f t="shared" si="1"/>
        <v>6.2654605802000525</v>
      </c>
      <c r="V79" s="261">
        <f t="shared" si="1"/>
        <v>6.0373968473309949</v>
      </c>
      <c r="W79" s="261">
        <f t="shared" si="1"/>
        <v>6.2383443369861578</v>
      </c>
      <c r="X79" s="261">
        <f t="shared" si="1"/>
        <v>6.0127285281504541</v>
      </c>
      <c r="Y79" s="261">
        <f t="shared" si="1"/>
        <v>6.063319258917419</v>
      </c>
      <c r="DA79" s="70"/>
    </row>
    <row r="80" spans="1:105" ht="12" customHeight="1" x14ac:dyDescent="0.25">
      <c r="A80" s="60" t="s">
        <v>190</v>
      </c>
      <c r="B80" s="262">
        <v>3.6564496859901379</v>
      </c>
      <c r="C80" s="262">
        <v>4.035526915616316</v>
      </c>
      <c r="D80" s="262">
        <v>2.6817941480671039</v>
      </c>
      <c r="E80" s="262">
        <v>3.5269617137566311</v>
      </c>
      <c r="F80" s="262">
        <v>3.38592423025261</v>
      </c>
      <c r="G80" s="262">
        <v>3.0006432454467298</v>
      </c>
      <c r="H80" s="262">
        <v>3.5063595706925872</v>
      </c>
      <c r="I80" s="262">
        <v>4.0073001887670614</v>
      </c>
      <c r="J80" s="262">
        <v>3.593407144652816</v>
      </c>
      <c r="K80" s="262">
        <v>1.83613317811536</v>
      </c>
      <c r="L80" s="262">
        <v>1.9973058119842499</v>
      </c>
      <c r="M80" s="262">
        <v>2.2819871859617722</v>
      </c>
      <c r="N80" s="262">
        <v>2.4555823533506089</v>
      </c>
      <c r="O80" s="262">
        <v>2.6279712055899709</v>
      </c>
      <c r="P80" s="262">
        <v>2.8013839777559641</v>
      </c>
      <c r="Q80" s="262">
        <v>2.6668032884455721</v>
      </c>
      <c r="R80" s="262">
        <v>3.0282657733153182</v>
      </c>
      <c r="S80" s="262">
        <v>3.3174565211945581</v>
      </c>
      <c r="T80" s="262">
        <v>3.5544113933784751</v>
      </c>
      <c r="U80" s="262">
        <v>3.4130731377997838</v>
      </c>
      <c r="V80" s="262">
        <v>3.3107717046989529</v>
      </c>
      <c r="W80" s="262">
        <v>3.3834417850620748</v>
      </c>
      <c r="X80" s="262">
        <v>3.1456160323896811</v>
      </c>
      <c r="Y80" s="262">
        <v>3.2483135178064071</v>
      </c>
      <c r="DA80" s="72" t="s">
        <v>324</v>
      </c>
    </row>
    <row r="81" spans="1:105" ht="12" customHeight="1" x14ac:dyDescent="0.25">
      <c r="A81" s="59" t="s">
        <v>31</v>
      </c>
      <c r="B81" s="230">
        <v>0.42836434792260181</v>
      </c>
      <c r="C81" s="230">
        <v>0.54629099489702793</v>
      </c>
      <c r="D81" s="230">
        <v>0.44820971236872592</v>
      </c>
      <c r="E81" s="230">
        <v>0.22069405186118871</v>
      </c>
      <c r="F81" s="230">
        <v>0.2197603005422529</v>
      </c>
      <c r="G81" s="230">
        <v>0.10826828539879441</v>
      </c>
      <c r="H81" s="230">
        <v>0.22135829537630031</v>
      </c>
      <c r="I81" s="230">
        <v>0.2271930287979764</v>
      </c>
      <c r="J81" s="230">
        <v>0.11031913984469099</v>
      </c>
      <c r="K81" s="230">
        <v>0.111886054477125</v>
      </c>
      <c r="L81" s="230">
        <v>0.11158904508955431</v>
      </c>
      <c r="M81" s="230">
        <v>0.1080266892539526</v>
      </c>
      <c r="N81" s="230">
        <v>0.10599610329167319</v>
      </c>
      <c r="O81" s="230">
        <v>0.10628619657332571</v>
      </c>
      <c r="P81" s="230">
        <v>0.1055353789402341</v>
      </c>
      <c r="Q81" s="230">
        <v>6.5629872290388774E-2</v>
      </c>
      <c r="R81" s="230">
        <v>0.13251392801011941</v>
      </c>
      <c r="S81" s="230">
        <v>0.14174466774841421</v>
      </c>
      <c r="T81" s="230">
        <v>8.2198503619171595E-2</v>
      </c>
      <c r="U81" s="230">
        <v>8.6703807935825522E-2</v>
      </c>
      <c r="V81" s="230">
        <v>8.9399334861249846E-2</v>
      </c>
      <c r="W81" s="230">
        <v>0.1028245533311357</v>
      </c>
      <c r="X81" s="230">
        <v>0.16079480264668039</v>
      </c>
      <c r="Y81" s="230">
        <v>0.1801115577738821</v>
      </c>
      <c r="DA81" s="71" t="s">
        <v>325</v>
      </c>
    </row>
    <row r="82" spans="1:105" ht="12" customHeight="1" x14ac:dyDescent="0.25">
      <c r="A82" s="59" t="s">
        <v>159</v>
      </c>
      <c r="B82" s="230">
        <v>0.47413244312456931</v>
      </c>
      <c r="C82" s="230">
        <v>0.48368863077664442</v>
      </c>
      <c r="D82" s="230">
        <v>0.49611530424659728</v>
      </c>
      <c r="E82" s="230">
        <v>0.68389028070185831</v>
      </c>
      <c r="F82" s="230">
        <v>0.68100952156017847</v>
      </c>
      <c r="G82" s="230">
        <v>0.2876560098225085</v>
      </c>
      <c r="H82" s="230">
        <v>0.29406834993999231</v>
      </c>
      <c r="I82" s="230">
        <v>0.40241614166631112</v>
      </c>
      <c r="J82" s="230">
        <v>0.1954506241123356</v>
      </c>
      <c r="K82" s="230">
        <v>9.9139918103755623E-2</v>
      </c>
      <c r="L82" s="230">
        <v>9.8879764369610004E-2</v>
      </c>
      <c r="M82" s="230">
        <v>9.5733571359841063E-2</v>
      </c>
      <c r="N82" s="230">
        <v>9.3954339915569202E-2</v>
      </c>
      <c r="O82" s="230">
        <v>9.4219351295800086E-2</v>
      </c>
      <c r="P82" s="230">
        <v>9.3560039222844615E-2</v>
      </c>
      <c r="Q82" s="230">
        <v>0.10435409427646671</v>
      </c>
      <c r="R82" s="230">
        <v>0.1127323729217249</v>
      </c>
      <c r="S82" s="230">
        <v>0.1001428943601478</v>
      </c>
      <c r="T82" s="230">
        <v>0.15020531846753821</v>
      </c>
      <c r="U82" s="230">
        <v>0.12580980229708749</v>
      </c>
      <c r="V82" s="230">
        <v>0.106178791449002</v>
      </c>
      <c r="W82" s="230">
        <v>0.21157124804394839</v>
      </c>
      <c r="X82" s="230">
        <v>0.30212851530748402</v>
      </c>
      <c r="Y82" s="230">
        <v>0.22571771046049</v>
      </c>
      <c r="DA82" s="71" t="s">
        <v>326</v>
      </c>
    </row>
    <row r="83" spans="1:105" ht="12" customHeight="1" x14ac:dyDescent="0.25">
      <c r="A83" s="59" t="s">
        <v>35</v>
      </c>
      <c r="B83" s="230">
        <v>2.7539528949429668</v>
      </c>
      <c r="C83" s="230">
        <v>3.0055472899426441</v>
      </c>
      <c r="D83" s="230">
        <v>1.7374691314517809</v>
      </c>
      <c r="E83" s="230">
        <v>2.622377381193584</v>
      </c>
      <c r="F83" s="230">
        <v>2.4851544081501782</v>
      </c>
      <c r="G83" s="230">
        <v>2.6047189502254269</v>
      </c>
      <c r="H83" s="230">
        <v>2.9909329253762942</v>
      </c>
      <c r="I83" s="230">
        <v>3.3776910183027731</v>
      </c>
      <c r="J83" s="230">
        <v>3.2876373806957901</v>
      </c>
      <c r="K83" s="230">
        <v>1.6251072055344791</v>
      </c>
      <c r="L83" s="230">
        <v>1.7868370025250859</v>
      </c>
      <c r="M83" s="230">
        <v>2.078226925347979</v>
      </c>
      <c r="N83" s="230">
        <v>2.2556319101433671</v>
      </c>
      <c r="O83" s="230">
        <v>2.4274656577208451</v>
      </c>
      <c r="P83" s="230">
        <v>2.602288559592886</v>
      </c>
      <c r="Q83" s="230">
        <v>2.496819321878716</v>
      </c>
      <c r="R83" s="230">
        <v>2.783019472383474</v>
      </c>
      <c r="S83" s="230">
        <v>3.075568959085996</v>
      </c>
      <c r="T83" s="230">
        <v>3.3220075712917652</v>
      </c>
      <c r="U83" s="230">
        <v>3.2005595275668708</v>
      </c>
      <c r="V83" s="230">
        <v>3.115193578388701</v>
      </c>
      <c r="W83" s="230">
        <v>3.069045983686991</v>
      </c>
      <c r="X83" s="230">
        <v>2.6826927144355159</v>
      </c>
      <c r="Y83" s="230">
        <v>2.8424842495720339</v>
      </c>
      <c r="DA83" s="71" t="s">
        <v>327</v>
      </c>
    </row>
    <row r="84" spans="1:105" ht="12" customHeight="1" x14ac:dyDescent="0.25">
      <c r="A84" s="60" t="s">
        <v>195</v>
      </c>
      <c r="B84" s="262">
        <v>4.0689677953070866</v>
      </c>
      <c r="C84" s="262">
        <v>4.9437926042725113</v>
      </c>
      <c r="D84" s="262">
        <v>4.2653882027691381</v>
      </c>
      <c r="E84" s="262">
        <v>3.5696334505454388</v>
      </c>
      <c r="F84" s="262">
        <v>3.446713275416081</v>
      </c>
      <c r="G84" s="262">
        <v>2.805236024220596</v>
      </c>
      <c r="H84" s="262">
        <v>3.3742561396353512</v>
      </c>
      <c r="I84" s="262">
        <v>3.980833933432566</v>
      </c>
      <c r="J84" s="262">
        <v>2.8407506383830481</v>
      </c>
      <c r="K84" s="262">
        <v>1.5683109772669011</v>
      </c>
      <c r="L84" s="262">
        <v>1.644503814938616</v>
      </c>
      <c r="M84" s="262">
        <v>1.6761934253637421</v>
      </c>
      <c r="N84" s="262">
        <v>1.85654628254461</v>
      </c>
      <c r="O84" s="262">
        <v>1.9206569290967801</v>
      </c>
      <c r="P84" s="262">
        <v>1.9773504461253311</v>
      </c>
      <c r="Q84" s="262">
        <v>1.867203773989895</v>
      </c>
      <c r="R84" s="262">
        <v>1.9819024409679931</v>
      </c>
      <c r="S84" s="262">
        <v>2.120219801064811</v>
      </c>
      <c r="T84" s="262">
        <v>2.3166763014525609</v>
      </c>
      <c r="U84" s="262">
        <v>2.178543021199324</v>
      </c>
      <c r="V84" s="262">
        <v>2.112386960561341</v>
      </c>
      <c r="W84" s="262">
        <v>2.1881918622931722</v>
      </c>
      <c r="X84" s="262">
        <v>2.1371768571705312</v>
      </c>
      <c r="Y84" s="262">
        <v>2.1553961902474978</v>
      </c>
      <c r="DA84" s="72" t="s">
        <v>328</v>
      </c>
    </row>
    <row r="85" spans="1:105" ht="12" customHeight="1" x14ac:dyDescent="0.25">
      <c r="A85" s="64" t="s">
        <v>28</v>
      </c>
      <c r="B85" s="229">
        <v>2.8291597104906242E-2</v>
      </c>
      <c r="C85" s="229">
        <v>2.4472737893301469E-2</v>
      </c>
      <c r="D85" s="229">
        <v>1.732757166141035E-2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0.19342253710418111</v>
      </c>
      <c r="C87" s="229">
        <v>0.2034261288875969</v>
      </c>
      <c r="D87" s="229">
        <v>0.1276839421764871</v>
      </c>
      <c r="E87" s="229">
        <v>6.8990492907643294E-2</v>
      </c>
      <c r="F87" s="229">
        <v>7.2287518742744292E-2</v>
      </c>
      <c r="G87" s="229">
        <v>4.5488189987348812E-2</v>
      </c>
      <c r="H87" s="229">
        <v>7.4036139543121257E-2</v>
      </c>
      <c r="I87" s="229">
        <v>6.0994775888125893E-2</v>
      </c>
      <c r="J87" s="229">
        <v>3.8624062152024539E-2</v>
      </c>
      <c r="K87" s="229">
        <v>3.6806055607862362E-2</v>
      </c>
      <c r="L87" s="229">
        <v>3.7334301264743533E-2</v>
      </c>
      <c r="M87" s="229">
        <v>4.2688230831015819E-2</v>
      </c>
      <c r="N87" s="229">
        <v>4.9858120968917917E-2</v>
      </c>
      <c r="O87" s="229">
        <v>4.8833817149351082E-2</v>
      </c>
      <c r="P87" s="229">
        <v>5.1484913945554163E-2</v>
      </c>
      <c r="Q87" s="229">
        <v>3.317657315273366E-2</v>
      </c>
      <c r="R87" s="229">
        <v>6.6841290169657161E-2</v>
      </c>
      <c r="S87" s="229">
        <v>6.9605536935139684E-2</v>
      </c>
      <c r="T87" s="229">
        <v>4.0963095997843327E-2</v>
      </c>
      <c r="U87" s="229">
        <v>4.2463231643661503E-2</v>
      </c>
      <c r="V87" s="229">
        <v>4.2946144687915418E-2</v>
      </c>
      <c r="W87" s="229">
        <v>4.9730018542404608E-2</v>
      </c>
      <c r="X87" s="229">
        <v>7.8259054888010923E-2</v>
      </c>
      <c r="Y87" s="229">
        <v>8.5778914572743531E-2</v>
      </c>
      <c r="DA87" s="73" t="s">
        <v>331</v>
      </c>
    </row>
    <row r="88" spans="1:105" ht="12" customHeight="1" x14ac:dyDescent="0.25">
      <c r="A88" s="64" t="s">
        <v>159</v>
      </c>
      <c r="B88" s="229">
        <v>0.2181598338278308</v>
      </c>
      <c r="C88" s="229">
        <v>0.18353966534033439</v>
      </c>
      <c r="D88" s="229">
        <v>0.14401874006173629</v>
      </c>
      <c r="E88" s="229">
        <v>0.21785443939772459</v>
      </c>
      <c r="F88" s="229">
        <v>0.2282698874578882</v>
      </c>
      <c r="G88" s="229">
        <v>0.1231550463858149</v>
      </c>
      <c r="H88" s="229">
        <v>0.1002253568691048</v>
      </c>
      <c r="I88" s="229">
        <v>0.1100916534658449</v>
      </c>
      <c r="J88" s="229">
        <v>6.9730937623680225E-2</v>
      </c>
      <c r="K88" s="229">
        <v>3.3233282366941452E-2</v>
      </c>
      <c r="L88" s="229">
        <v>3.3711280745006497E-2</v>
      </c>
      <c r="M88" s="229">
        <v>3.8549851886073357E-2</v>
      </c>
      <c r="N88" s="229">
        <v>4.5034382903675868E-2</v>
      </c>
      <c r="O88" s="229">
        <v>4.4112866476330642E-2</v>
      </c>
      <c r="P88" s="229">
        <v>4.6510785650087247E-2</v>
      </c>
      <c r="Q88" s="229">
        <v>5.375524210330495E-2</v>
      </c>
      <c r="R88" s="229">
        <v>5.7944645218663257E-2</v>
      </c>
      <c r="S88" s="229">
        <v>5.0111633539983269E-2</v>
      </c>
      <c r="T88" s="229">
        <v>7.627733923847585E-2</v>
      </c>
      <c r="U88" s="229">
        <v>6.2787141895361068E-2</v>
      </c>
      <c r="V88" s="229">
        <v>5.19767399129673E-2</v>
      </c>
      <c r="W88" s="229">
        <v>0.1042701025243091</v>
      </c>
      <c r="X88" s="229">
        <v>0.14984272809127511</v>
      </c>
      <c r="Y88" s="229">
        <v>0.1095433362176543</v>
      </c>
      <c r="DA88" s="73" t="s">
        <v>332</v>
      </c>
    </row>
    <row r="89" spans="1:105" ht="12" customHeight="1" x14ac:dyDescent="0.25">
      <c r="A89" s="64" t="s">
        <v>32</v>
      </c>
      <c r="B89" s="229">
        <v>2.4604198356144729E-2</v>
      </c>
      <c r="C89" s="229">
        <v>2.087995433457842E-2</v>
      </c>
      <c r="D89" s="229">
        <v>1.5265573797292979E-2</v>
      </c>
      <c r="E89" s="229">
        <v>0</v>
      </c>
      <c r="F89" s="229">
        <v>0</v>
      </c>
      <c r="G89" s="229">
        <v>2.590850262983007E-2</v>
      </c>
      <c r="H89" s="229">
        <v>2.1754696529965239E-2</v>
      </c>
      <c r="I89" s="229">
        <v>3.7111830861762257E-2</v>
      </c>
      <c r="J89" s="229">
        <v>2.4006522025631021E-2</v>
      </c>
      <c r="K89" s="229">
        <v>2.2528724762374192E-2</v>
      </c>
      <c r="L89" s="229">
        <v>2.304105945316896E-2</v>
      </c>
      <c r="M89" s="229">
        <v>0</v>
      </c>
      <c r="N89" s="229">
        <v>0</v>
      </c>
      <c r="O89" s="229">
        <v>0</v>
      </c>
      <c r="P89" s="229">
        <v>0</v>
      </c>
      <c r="Q89" s="229">
        <v>3.1909039197854359E-3</v>
      </c>
      <c r="R89" s="229">
        <v>1.6067705485715909E-3</v>
      </c>
      <c r="S89" s="229">
        <v>1.732469245225917E-3</v>
      </c>
      <c r="T89" s="229">
        <v>1.466722552354722E-3</v>
      </c>
      <c r="U89" s="229">
        <v>1.076218646893925E-3</v>
      </c>
      <c r="V89" s="229">
        <v>6.9850007931395738E-5</v>
      </c>
      <c r="W89" s="229">
        <v>3.3008462321447062E-5</v>
      </c>
      <c r="X89" s="229">
        <v>3.3415621175658428E-5</v>
      </c>
      <c r="Y89" s="229">
        <v>3.3440392727426817E-5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1.2405254335170619</v>
      </c>
      <c r="C91" s="229">
        <v>1.1165075554548869</v>
      </c>
      <c r="D91" s="229">
        <v>0.49377321164486682</v>
      </c>
      <c r="E91" s="229">
        <v>0.81780397558115359</v>
      </c>
      <c r="F91" s="229">
        <v>0.8154979294589445</v>
      </c>
      <c r="G91" s="229">
        <v>1.0917260528578681</v>
      </c>
      <c r="H91" s="229">
        <v>0.99795290052568641</v>
      </c>
      <c r="I91" s="229">
        <v>0.90463412250307607</v>
      </c>
      <c r="J91" s="229">
        <v>1.1482762903459529</v>
      </c>
      <c r="K91" s="229">
        <v>0.53331124642684191</v>
      </c>
      <c r="L91" s="229">
        <v>0.5963851369333355</v>
      </c>
      <c r="M91" s="229">
        <v>0.8192670055280008</v>
      </c>
      <c r="N91" s="229">
        <v>1.0584482877700181</v>
      </c>
      <c r="O91" s="229">
        <v>1.1126339526991871</v>
      </c>
      <c r="P91" s="229">
        <v>1.2664637902697351</v>
      </c>
      <c r="Q91" s="229">
        <v>1.259135562430755</v>
      </c>
      <c r="R91" s="229">
        <v>1.400409180039647</v>
      </c>
      <c r="S91" s="229">
        <v>1.506669283086808</v>
      </c>
      <c r="T91" s="229">
        <v>1.6515239923366161</v>
      </c>
      <c r="U91" s="229">
        <v>1.563709907737586</v>
      </c>
      <c r="V91" s="229">
        <v>1.492898706659904</v>
      </c>
      <c r="W91" s="229">
        <v>1.4807460835619051</v>
      </c>
      <c r="X91" s="229">
        <v>1.302533582053901</v>
      </c>
      <c r="Y91" s="229">
        <v>1.3504933142408631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8.0221453404388243E-3</v>
      </c>
      <c r="C93" s="229">
        <v>1.6044290680846639E-2</v>
      </c>
      <c r="D93" s="229">
        <v>1.6044290680549439E-2</v>
      </c>
      <c r="E93" s="229">
        <v>1.6044290680585171E-2</v>
      </c>
      <c r="F93" s="229">
        <v>1.6044290680691738E-2</v>
      </c>
      <c r="G93" s="229">
        <v>0</v>
      </c>
      <c r="H93" s="229">
        <v>0</v>
      </c>
      <c r="I93" s="229">
        <v>1.6044290680699121E-2</v>
      </c>
      <c r="J93" s="229">
        <v>7.2141594787397928E-2</v>
      </c>
      <c r="K93" s="229">
        <v>6.4119449447900656E-2</v>
      </c>
      <c r="L93" s="229">
        <v>7.571981788967258E-2</v>
      </c>
      <c r="M93" s="229">
        <v>4.2044121442688633E-2</v>
      </c>
      <c r="N93" s="229">
        <v>5.4827612039273158E-4</v>
      </c>
      <c r="O93" s="229">
        <v>2.0776779299141509E-3</v>
      </c>
      <c r="P93" s="229">
        <v>3.231943446519195E-3</v>
      </c>
      <c r="Q93" s="229">
        <v>1.1254088786997679E-2</v>
      </c>
      <c r="R93" s="229">
        <v>4.8087623682123302E-4</v>
      </c>
      <c r="S93" s="229">
        <v>4.8087623682081018E-4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2.3559420500565231</v>
      </c>
      <c r="C94" s="229">
        <v>3.3789222716809659</v>
      </c>
      <c r="D94" s="229">
        <v>3.451274872746795</v>
      </c>
      <c r="E94" s="229">
        <v>2.4489402519783319</v>
      </c>
      <c r="F94" s="229">
        <v>2.3146136490758131</v>
      </c>
      <c r="G94" s="229">
        <v>1.5189582323597339</v>
      </c>
      <c r="H94" s="229">
        <v>2.1802870461674728</v>
      </c>
      <c r="I94" s="229">
        <v>2.8519572600330578</v>
      </c>
      <c r="J94" s="229">
        <v>1.4879712314483611</v>
      </c>
      <c r="K94" s="229">
        <v>0.87831221865498088</v>
      </c>
      <c r="L94" s="229">
        <v>0.87831221865268905</v>
      </c>
      <c r="M94" s="229">
        <v>0.73364421567596383</v>
      </c>
      <c r="N94" s="229">
        <v>0.70265721478160492</v>
      </c>
      <c r="O94" s="229">
        <v>0.71299861484199711</v>
      </c>
      <c r="P94" s="229">
        <v>0.60965901281343593</v>
      </c>
      <c r="Q94" s="229">
        <v>0.50669140359631892</v>
      </c>
      <c r="R94" s="229">
        <v>0.45461967875463333</v>
      </c>
      <c r="S94" s="229">
        <v>0.49162000202083428</v>
      </c>
      <c r="T94" s="229">
        <v>0.54644515132727156</v>
      </c>
      <c r="U94" s="229">
        <v>0.50850652127582086</v>
      </c>
      <c r="V94" s="229">
        <v>0.52449551929262228</v>
      </c>
      <c r="W94" s="229">
        <v>0.55341264920223154</v>
      </c>
      <c r="X94" s="229">
        <v>0.60650807651616778</v>
      </c>
      <c r="Y94" s="229">
        <v>0.60954718482350911</v>
      </c>
      <c r="DA94" s="73" t="s">
        <v>338</v>
      </c>
    </row>
    <row r="95" spans="1:105" ht="12" customHeight="1" x14ac:dyDescent="0.25">
      <c r="A95" s="61" t="s">
        <v>207</v>
      </c>
      <c r="B95" s="263">
        <v>2.20738274011733</v>
      </c>
      <c r="C95" s="263">
        <v>2.10997887042131</v>
      </c>
      <c r="D95" s="263">
        <v>1.486047637306493</v>
      </c>
      <c r="E95" s="263">
        <v>0.76944561578652482</v>
      </c>
      <c r="F95" s="263">
        <v>0.85890924549304803</v>
      </c>
      <c r="G95" s="263">
        <v>1.1297149410127061</v>
      </c>
      <c r="H95" s="263">
        <v>0.83301708192121382</v>
      </c>
      <c r="I95" s="263">
        <v>0.56492229089568624</v>
      </c>
      <c r="J95" s="263">
        <v>0.53013061775059322</v>
      </c>
      <c r="K95" s="263">
        <v>0.30931300119918997</v>
      </c>
      <c r="L95" s="263">
        <v>0.31184600348504238</v>
      </c>
      <c r="M95" s="263">
        <v>0.36927181929620723</v>
      </c>
      <c r="N95" s="263">
        <v>0.69617884044626943</v>
      </c>
      <c r="O95" s="263">
        <v>0.64196427205734763</v>
      </c>
      <c r="P95" s="263">
        <v>0.72897407239069256</v>
      </c>
      <c r="Q95" s="263">
        <v>0.74977614284767857</v>
      </c>
      <c r="R95" s="263">
        <v>0.70122335244136247</v>
      </c>
      <c r="S95" s="263">
        <v>0.66355773587528599</v>
      </c>
      <c r="T95" s="263">
        <v>0.78619910689908645</v>
      </c>
      <c r="U95" s="263">
        <v>0.67384442120094545</v>
      </c>
      <c r="V95" s="263">
        <v>0.61423818207070124</v>
      </c>
      <c r="W95" s="263">
        <v>0.6667106896309104</v>
      </c>
      <c r="X95" s="263">
        <v>0.72993563859024091</v>
      </c>
      <c r="Y95" s="263">
        <v>0.65960955086351447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1.0000000000000002</v>
      </c>
      <c r="D117" s="232">
        <f t="shared" si="17"/>
        <v>1</v>
      </c>
      <c r="E117" s="232">
        <f t="shared" si="17"/>
        <v>0.99999999999999978</v>
      </c>
      <c r="F117" s="232">
        <f t="shared" si="17"/>
        <v>0.99999999999999978</v>
      </c>
      <c r="G117" s="232">
        <f t="shared" si="17"/>
        <v>0.99999999999999978</v>
      </c>
      <c r="H117" s="232">
        <f t="shared" si="17"/>
        <v>0.99999999999999978</v>
      </c>
      <c r="I117" s="232">
        <f t="shared" si="17"/>
        <v>0.99999999999999989</v>
      </c>
      <c r="J117" s="232">
        <f t="shared" si="17"/>
        <v>1</v>
      </c>
      <c r="K117" s="232">
        <f t="shared" si="17"/>
        <v>0.99999999999999967</v>
      </c>
      <c r="L117" s="232">
        <f t="shared" si="17"/>
        <v>1</v>
      </c>
      <c r="M117" s="232">
        <f t="shared" si="17"/>
        <v>1</v>
      </c>
      <c r="N117" s="232">
        <f t="shared" si="17"/>
        <v>1</v>
      </c>
      <c r="O117" s="232">
        <f t="shared" si="17"/>
        <v>1.0000000000000004</v>
      </c>
      <c r="P117" s="232">
        <f t="shared" si="17"/>
        <v>1.0000000000000002</v>
      </c>
      <c r="Q117" s="232">
        <f t="shared" si="17"/>
        <v>0.99999999999999978</v>
      </c>
      <c r="R117" s="232">
        <f t="shared" si="17"/>
        <v>1</v>
      </c>
      <c r="S117" s="232">
        <f t="shared" si="17"/>
        <v>1</v>
      </c>
      <c r="T117" s="232">
        <f t="shared" si="17"/>
        <v>1</v>
      </c>
      <c r="U117" s="232">
        <f t="shared" si="17"/>
        <v>1.0000000000000002</v>
      </c>
      <c r="V117" s="232">
        <f t="shared" si="17"/>
        <v>0.99999999999999978</v>
      </c>
      <c r="W117" s="232">
        <f t="shared" si="17"/>
        <v>1</v>
      </c>
      <c r="X117" s="232">
        <f t="shared" si="17"/>
        <v>1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2.2420969858896692E-3</v>
      </c>
      <c r="C118" s="266">
        <f t="shared" si="18"/>
        <v>2.1856636134655332E-3</v>
      </c>
      <c r="D118" s="266">
        <f t="shared" si="18"/>
        <v>2.1558505528247889E-3</v>
      </c>
      <c r="E118" s="266">
        <f t="shared" si="18"/>
        <v>1.9519796312650009E-3</v>
      </c>
      <c r="F118" s="266">
        <f t="shared" si="18"/>
        <v>2.0011115991413527E-3</v>
      </c>
      <c r="G118" s="266">
        <f t="shared" si="18"/>
        <v>2.1223543188632959E-3</v>
      </c>
      <c r="H118" s="266">
        <f t="shared" si="18"/>
        <v>1.9712207196198217E-3</v>
      </c>
      <c r="I118" s="266">
        <f t="shared" si="18"/>
        <v>1.7881248690169267E-3</v>
      </c>
      <c r="J118" s="266">
        <f t="shared" si="18"/>
        <v>1.8359231285060267E-3</v>
      </c>
      <c r="K118" s="266">
        <f t="shared" si="18"/>
        <v>1.8581230236893612E-3</v>
      </c>
      <c r="L118" s="266">
        <f t="shared" si="18"/>
        <v>1.8374489807069061E-3</v>
      </c>
      <c r="M118" s="266">
        <f t="shared" si="18"/>
        <v>1.8704857179101578E-3</v>
      </c>
      <c r="N118" s="266">
        <f t="shared" si="18"/>
        <v>2.0400673937746609E-3</v>
      </c>
      <c r="O118" s="266">
        <f t="shared" si="18"/>
        <v>1.9920527132009924E-3</v>
      </c>
      <c r="P118" s="266">
        <f t="shared" si="18"/>
        <v>2.0125304178387066E-3</v>
      </c>
      <c r="Q118" s="266">
        <f t="shared" si="18"/>
        <v>2.0330114987751431E-3</v>
      </c>
      <c r="R118" s="266">
        <f t="shared" si="18"/>
        <v>1.9809244928568324E-3</v>
      </c>
      <c r="S118" s="266">
        <f t="shared" si="18"/>
        <v>1.9393576167008142E-3</v>
      </c>
      <c r="T118" s="266">
        <f t="shared" si="18"/>
        <v>1.9646084734112534E-3</v>
      </c>
      <c r="U118" s="266">
        <f t="shared" si="18"/>
        <v>1.923839899828706E-3</v>
      </c>
      <c r="V118" s="266">
        <f t="shared" si="18"/>
        <v>1.8963969571585829E-3</v>
      </c>
      <c r="W118" s="266">
        <f t="shared" si="18"/>
        <v>1.91433919797133E-3</v>
      </c>
      <c r="X118" s="266">
        <f t="shared" si="18"/>
        <v>1.9474515392862357E-3</v>
      </c>
      <c r="Y118" s="266">
        <f t="shared" si="18"/>
        <v>1.8924707020264871E-3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4.2991246627695386E-4</v>
      </c>
      <c r="C119" s="267">
        <f t="shared" si="19"/>
        <v>4.1909160952014482E-4</v>
      </c>
      <c r="D119" s="267">
        <f t="shared" si="19"/>
        <v>4.1337508320215329E-4</v>
      </c>
      <c r="E119" s="267">
        <f t="shared" si="19"/>
        <v>3.7428370970603986E-4</v>
      </c>
      <c r="F119" s="267">
        <f t="shared" si="19"/>
        <v>3.8370455350347321E-4</v>
      </c>
      <c r="G119" s="267">
        <f t="shared" si="19"/>
        <v>4.0695232422071693E-4</v>
      </c>
      <c r="H119" s="267">
        <f t="shared" si="19"/>
        <v>3.7797310574935673E-4</v>
      </c>
      <c r="I119" s="267">
        <f t="shared" si="19"/>
        <v>3.4286526287139461E-4</v>
      </c>
      <c r="J119" s="267">
        <f t="shared" si="19"/>
        <v>3.5203037381442112E-4</v>
      </c>
      <c r="K119" s="267">
        <f t="shared" si="19"/>
        <v>3.5628710835776205E-4</v>
      </c>
      <c r="L119" s="267">
        <f t="shared" si="19"/>
        <v>3.5232294941975068E-4</v>
      </c>
      <c r="M119" s="267">
        <f t="shared" si="19"/>
        <v>3.5865760187153028E-4</v>
      </c>
      <c r="N119" s="267">
        <f t="shared" si="19"/>
        <v>3.9117415979257782E-4</v>
      </c>
      <c r="O119" s="267">
        <f t="shared" si="19"/>
        <v>3.8196755103620629E-4</v>
      </c>
      <c r="P119" s="267">
        <f t="shared" si="19"/>
        <v>3.8589406293997101E-4</v>
      </c>
      <c r="Q119" s="267">
        <f t="shared" si="19"/>
        <v>3.8982122223451307E-4</v>
      </c>
      <c r="R119" s="267">
        <f t="shared" si="19"/>
        <v>3.7983376258568903E-4</v>
      </c>
      <c r="S119" s="267">
        <f t="shared" si="19"/>
        <v>3.7186349263031865E-4</v>
      </c>
      <c r="T119" s="267">
        <f t="shared" si="19"/>
        <v>3.7670523594129495E-4</v>
      </c>
      <c r="U119" s="267">
        <f t="shared" si="19"/>
        <v>3.6888803707533612E-4</v>
      </c>
      <c r="V119" s="267">
        <f t="shared" si="19"/>
        <v>3.6362597069753924E-4</v>
      </c>
      <c r="W119" s="267">
        <f t="shared" si="19"/>
        <v>3.6706631830377021E-4</v>
      </c>
      <c r="X119" s="267">
        <f t="shared" si="19"/>
        <v>3.7389212005094181E-4</v>
      </c>
      <c r="Y119" s="267">
        <f t="shared" si="19"/>
        <v>3.6287312814090825E-4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5.9472195751086386E-2</v>
      </c>
      <c r="C120" s="267">
        <f t="shared" si="20"/>
        <v>5.7975286120136423E-2</v>
      </c>
      <c r="D120" s="267">
        <f t="shared" si="20"/>
        <v>5.7184487064821751E-2</v>
      </c>
      <c r="E120" s="267">
        <f t="shared" si="20"/>
        <v>5.1776758750095457E-2</v>
      </c>
      <c r="F120" s="267">
        <f t="shared" si="20"/>
        <v>5.3079996758784491E-2</v>
      </c>
      <c r="G120" s="267">
        <f t="shared" si="20"/>
        <v>5.6295990895557479E-2</v>
      </c>
      <c r="H120" s="267">
        <f t="shared" si="20"/>
        <v>5.2287133537762286E-2</v>
      </c>
      <c r="I120" s="267">
        <f t="shared" si="20"/>
        <v>4.743046929139106E-2</v>
      </c>
      <c r="J120" s="267">
        <f t="shared" si="20"/>
        <v>4.8698330344140763E-2</v>
      </c>
      <c r="K120" s="267">
        <f t="shared" si="20"/>
        <v>4.9287188239363781E-2</v>
      </c>
      <c r="L120" s="267">
        <f t="shared" si="20"/>
        <v>4.873880396385883E-2</v>
      </c>
      <c r="M120" s="267">
        <f t="shared" si="20"/>
        <v>4.9615111864138771E-2</v>
      </c>
      <c r="N120" s="267">
        <f t="shared" si="20"/>
        <v>5.4113309170625554E-2</v>
      </c>
      <c r="O120" s="267">
        <f t="shared" si="20"/>
        <v>5.2839707493278834E-2</v>
      </c>
      <c r="P120" s="267">
        <f t="shared" si="20"/>
        <v>5.3382883843994915E-2</v>
      </c>
      <c r="Q120" s="267">
        <f t="shared" si="20"/>
        <v>5.3926149751897752E-2</v>
      </c>
      <c r="R120" s="267">
        <f t="shared" si="20"/>
        <v>5.2544528603679447E-2</v>
      </c>
      <c r="S120" s="267">
        <f t="shared" si="20"/>
        <v>5.144195658691586E-2</v>
      </c>
      <c r="T120" s="267">
        <f t="shared" si="20"/>
        <v>5.211174201663489E-2</v>
      </c>
      <c r="U120" s="267">
        <f t="shared" si="20"/>
        <v>5.1030345179721652E-2</v>
      </c>
      <c r="V120" s="267">
        <f t="shared" si="20"/>
        <v>5.0302414109507164E-2</v>
      </c>
      <c r="W120" s="267">
        <f t="shared" si="20"/>
        <v>5.0778336634065266E-2</v>
      </c>
      <c r="X120" s="267">
        <f t="shared" si="20"/>
        <v>5.1445730000240608E-2</v>
      </c>
      <c r="Y120" s="267">
        <f t="shared" si="20"/>
        <v>5.0198269188366694E-2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1.0254076801121898E-3</v>
      </c>
      <c r="C121" s="267">
        <f t="shared" si="21"/>
        <v>9.995982642561766E-4</v>
      </c>
      <c r="D121" s="267">
        <f t="shared" si="21"/>
        <v>9.8596346543120971E-4</v>
      </c>
      <c r="E121" s="267">
        <f t="shared" si="21"/>
        <v>8.9272449761019764E-4</v>
      </c>
      <c r="F121" s="267">
        <f t="shared" si="21"/>
        <v>9.1519466616958535E-4</v>
      </c>
      <c r="G121" s="267">
        <f t="shared" si="21"/>
        <v>9.7064419254733918E-4</v>
      </c>
      <c r="H121" s="267">
        <f t="shared" si="21"/>
        <v>9.0152427741317599E-4</v>
      </c>
      <c r="I121" s="267">
        <f t="shared" si="21"/>
        <v>8.1778664581808958E-4</v>
      </c>
      <c r="J121" s="267">
        <f t="shared" si="21"/>
        <v>8.396468519931891E-4</v>
      </c>
      <c r="K121" s="267">
        <f t="shared" si="21"/>
        <v>8.4979982180758101E-4</v>
      </c>
      <c r="L121" s="267">
        <f t="shared" si="21"/>
        <v>8.4034469003291051E-4</v>
      </c>
      <c r="M121" s="267">
        <f t="shared" si="21"/>
        <v>8.5545381522564626E-4</v>
      </c>
      <c r="N121" s="267">
        <f t="shared" si="21"/>
        <v>9.3301083168484194E-4</v>
      </c>
      <c r="O121" s="267">
        <f t="shared" si="21"/>
        <v>9.1105164681093821E-4</v>
      </c>
      <c r="P121" s="267">
        <f t="shared" si="21"/>
        <v>9.2041698459013714E-4</v>
      </c>
      <c r="Q121" s="267">
        <f t="shared" si="21"/>
        <v>9.2978386649640262E-4</v>
      </c>
      <c r="R121" s="267">
        <f t="shared" si="21"/>
        <v>9.0596223155428547E-4</v>
      </c>
      <c r="S121" s="267">
        <f t="shared" si="21"/>
        <v>8.8695190581151182E-4</v>
      </c>
      <c r="T121" s="267">
        <f t="shared" si="21"/>
        <v>8.9850021195671747E-4</v>
      </c>
      <c r="U121" s="267">
        <f t="shared" si="21"/>
        <v>8.7985498442113251E-4</v>
      </c>
      <c r="V121" s="267">
        <f t="shared" si="21"/>
        <v>8.6730414279567215E-4</v>
      </c>
      <c r="W121" s="267">
        <f t="shared" si="21"/>
        <v>8.7550990358282749E-4</v>
      </c>
      <c r="X121" s="267">
        <f t="shared" si="21"/>
        <v>8.9179049575798994E-4</v>
      </c>
      <c r="Y121" s="267">
        <f t="shared" si="21"/>
        <v>8.6550849693741176E-4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1.2684379451386691E-2</v>
      </c>
      <c r="C122" s="268">
        <f t="shared" si="22"/>
        <v>1.2700078636275418E-2</v>
      </c>
      <c r="D122" s="268">
        <f t="shared" si="22"/>
        <v>1.3585704167610995E-2</v>
      </c>
      <c r="E122" s="268">
        <f t="shared" si="22"/>
        <v>1.4158625873051485E-2</v>
      </c>
      <c r="F122" s="268">
        <f t="shared" si="22"/>
        <v>1.3947177132589639E-2</v>
      </c>
      <c r="G122" s="268">
        <f t="shared" si="22"/>
        <v>1.4780723796340914E-2</v>
      </c>
      <c r="H122" s="268">
        <f t="shared" si="22"/>
        <v>1.6409975528248688E-2</v>
      </c>
      <c r="I122" s="268">
        <f t="shared" si="22"/>
        <v>1.7793625922960653E-2</v>
      </c>
      <c r="J122" s="268">
        <f t="shared" si="22"/>
        <v>1.9721292557777898E-2</v>
      </c>
      <c r="K122" s="268">
        <f t="shared" si="22"/>
        <v>2.3572924762951735E-2</v>
      </c>
      <c r="L122" s="268">
        <f t="shared" si="22"/>
        <v>2.4280274138038155E-2</v>
      </c>
      <c r="M122" s="268">
        <f t="shared" si="22"/>
        <v>2.5440435285847208E-2</v>
      </c>
      <c r="N122" s="268">
        <f t="shared" si="22"/>
        <v>2.7637843476376201E-2</v>
      </c>
      <c r="O122" s="268">
        <f t="shared" si="22"/>
        <v>3.0677638905994977E-2</v>
      </c>
      <c r="P122" s="268">
        <f t="shared" si="22"/>
        <v>3.2397541105649005E-2</v>
      </c>
      <c r="Q122" s="268">
        <f t="shared" si="22"/>
        <v>3.4071508316101028E-2</v>
      </c>
      <c r="R122" s="268">
        <f t="shared" si="22"/>
        <v>3.5229443071452093E-2</v>
      </c>
      <c r="S122" s="268">
        <f t="shared" si="22"/>
        <v>3.4267943307667408E-2</v>
      </c>
      <c r="T122" s="268">
        <f t="shared" si="22"/>
        <v>3.6127057502516241E-2</v>
      </c>
      <c r="U122" s="268">
        <f t="shared" si="22"/>
        <v>3.9842884823254841E-2</v>
      </c>
      <c r="V122" s="268">
        <f t="shared" si="22"/>
        <v>4.3702429910288151E-2</v>
      </c>
      <c r="W122" s="268">
        <f t="shared" si="22"/>
        <v>4.4542587712870722E-2</v>
      </c>
      <c r="X122" s="268">
        <f t="shared" si="22"/>
        <v>5.0934785604231203E-2</v>
      </c>
      <c r="Y122" s="268">
        <f t="shared" si="22"/>
        <v>5.9373704473079207E-2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0.12917799166767377</v>
      </c>
      <c r="C123" s="269">
        <f t="shared" si="23"/>
        <v>0.13079982158224007</v>
      </c>
      <c r="D123" s="269">
        <f t="shared" si="23"/>
        <v>0.12500973761296177</v>
      </c>
      <c r="E123" s="269">
        <f t="shared" si="23"/>
        <v>0.14647613896340905</v>
      </c>
      <c r="F123" s="269">
        <f t="shared" si="23"/>
        <v>0.14362895360171096</v>
      </c>
      <c r="G123" s="269">
        <f t="shared" si="23"/>
        <v>0.14086734738973947</v>
      </c>
      <c r="H123" s="269">
        <f t="shared" si="23"/>
        <v>0.14812027427230406</v>
      </c>
      <c r="I123" s="269">
        <f t="shared" si="23"/>
        <v>0.15629162349626191</v>
      </c>
      <c r="J123" s="269">
        <f t="shared" si="23"/>
        <v>0.15899142494193885</v>
      </c>
      <c r="K123" s="269">
        <f t="shared" si="23"/>
        <v>0.15502407004235633</v>
      </c>
      <c r="L123" s="269">
        <f t="shared" si="23"/>
        <v>0.15671376607805548</v>
      </c>
      <c r="M123" s="269">
        <f t="shared" si="23"/>
        <v>0.15668533593175446</v>
      </c>
      <c r="N123" s="269">
        <f t="shared" si="23"/>
        <v>0.14615726122187944</v>
      </c>
      <c r="O123" s="269">
        <f t="shared" si="23"/>
        <v>0.14873590232644951</v>
      </c>
      <c r="P123" s="269">
        <f t="shared" si="23"/>
        <v>0.14761223765067316</v>
      </c>
      <c r="Q123" s="269">
        <f t="shared" si="23"/>
        <v>0.14616229754939319</v>
      </c>
      <c r="R123" s="269">
        <f t="shared" si="23"/>
        <v>0.14956855674007241</v>
      </c>
      <c r="S123" s="269">
        <f t="shared" si="23"/>
        <v>0.15271081683216253</v>
      </c>
      <c r="T123" s="269">
        <f t="shared" si="23"/>
        <v>0.15062476373923048</v>
      </c>
      <c r="U123" s="269">
        <f t="shared" si="23"/>
        <v>0.15229912372459214</v>
      </c>
      <c r="V123" s="269">
        <f t="shared" si="23"/>
        <v>0.15286677653242661</v>
      </c>
      <c r="W123" s="269">
        <f t="shared" si="23"/>
        <v>0.15094436110114565</v>
      </c>
      <c r="X123" s="269">
        <f t="shared" si="23"/>
        <v>0.14564104441854986</v>
      </c>
      <c r="Y123" s="269">
        <f t="shared" si="23"/>
        <v>0.14726260385539591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0.44115710596760899</v>
      </c>
      <c r="C124" s="269">
        <f t="shared" si="24"/>
        <v>0.43005322267651863</v>
      </c>
      <c r="D124" s="269">
        <f t="shared" si="24"/>
        <v>0.42418717690103264</v>
      </c>
      <c r="E124" s="269">
        <f t="shared" si="24"/>
        <v>0.38407334314973451</v>
      </c>
      <c r="F124" s="269">
        <f t="shared" si="24"/>
        <v>0.39374059523349042</v>
      </c>
      <c r="G124" s="269">
        <f t="shared" si="24"/>
        <v>0.41759642648824363</v>
      </c>
      <c r="H124" s="269">
        <f t="shared" si="24"/>
        <v>0.38785923774202935</v>
      </c>
      <c r="I124" s="269">
        <f t="shared" si="24"/>
        <v>0.35183312643864162</v>
      </c>
      <c r="J124" s="269">
        <f t="shared" si="24"/>
        <v>0.36123795680914084</v>
      </c>
      <c r="K124" s="269">
        <f t="shared" si="24"/>
        <v>0.36560602900829159</v>
      </c>
      <c r="L124" s="269">
        <f t="shared" si="24"/>
        <v>0.36153818491939238</v>
      </c>
      <c r="M124" s="269">
        <f t="shared" si="24"/>
        <v>0.36803852431903517</v>
      </c>
      <c r="N124" s="269">
        <f t="shared" si="24"/>
        <v>0.40140557392498077</v>
      </c>
      <c r="O124" s="269">
        <f t="shared" si="24"/>
        <v>0.3919581603388847</v>
      </c>
      <c r="P124" s="269">
        <f t="shared" si="24"/>
        <v>0.39598737271091294</v>
      </c>
      <c r="Q124" s="269">
        <f t="shared" si="24"/>
        <v>0.40001724940664418</v>
      </c>
      <c r="R124" s="269">
        <f t="shared" si="24"/>
        <v>0.38976856126601001</v>
      </c>
      <c r="S124" s="269">
        <f t="shared" si="24"/>
        <v>0.38158982372499028</v>
      </c>
      <c r="T124" s="269">
        <f t="shared" si="24"/>
        <v>0.38655820597593049</v>
      </c>
      <c r="U124" s="269">
        <f t="shared" si="24"/>
        <v>0.37853654319805208</v>
      </c>
      <c r="V124" s="269">
        <f t="shared" si="24"/>
        <v>0.37313684405756981</v>
      </c>
      <c r="W124" s="269">
        <f t="shared" si="24"/>
        <v>0.37666717618920337</v>
      </c>
      <c r="X124" s="269">
        <f t="shared" si="24"/>
        <v>0.38367151121295479</v>
      </c>
      <c r="Y124" s="269">
        <f t="shared" si="24"/>
        <v>0.37236431041506157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0.20121214542118304</v>
      </c>
      <c r="C125" s="269">
        <f t="shared" si="25"/>
        <v>0.20182761070687394</v>
      </c>
      <c r="D125" s="269">
        <f t="shared" si="25"/>
        <v>0.1975219724368627</v>
      </c>
      <c r="E125" s="269">
        <f t="shared" si="25"/>
        <v>0.21997001495801352</v>
      </c>
      <c r="F125" s="269">
        <f t="shared" si="25"/>
        <v>0.21658300608004263</v>
      </c>
      <c r="G125" s="269">
        <f t="shared" si="25"/>
        <v>0.2095430430181113</v>
      </c>
      <c r="H125" s="269">
        <f t="shared" si="25"/>
        <v>0.21841251955131755</v>
      </c>
      <c r="I125" s="269">
        <f t="shared" si="25"/>
        <v>0.23081831544412632</v>
      </c>
      <c r="J125" s="269">
        <f t="shared" si="25"/>
        <v>0.23263546282919484</v>
      </c>
      <c r="K125" s="269">
        <f t="shared" si="25"/>
        <v>0.22753490627078282</v>
      </c>
      <c r="L125" s="269">
        <f t="shared" si="25"/>
        <v>0.22988226986258509</v>
      </c>
      <c r="M125" s="269">
        <f t="shared" si="25"/>
        <v>0.22944646440711974</v>
      </c>
      <c r="N125" s="269">
        <f t="shared" si="25"/>
        <v>0.21461830254528338</v>
      </c>
      <c r="O125" s="269">
        <f t="shared" si="25"/>
        <v>0.21774170795113257</v>
      </c>
      <c r="P125" s="269">
        <f t="shared" si="25"/>
        <v>0.21624410576835254</v>
      </c>
      <c r="Q125" s="269">
        <f t="shared" si="25"/>
        <v>0.21417810756092048</v>
      </c>
      <c r="R125" s="269">
        <f t="shared" si="25"/>
        <v>0.21927405042011749</v>
      </c>
      <c r="S125" s="269">
        <f t="shared" si="25"/>
        <v>0.22345813096067843</v>
      </c>
      <c r="T125" s="269">
        <f t="shared" si="25"/>
        <v>0.22015631921262019</v>
      </c>
      <c r="U125" s="269">
        <f t="shared" si="25"/>
        <v>0.22243606921128573</v>
      </c>
      <c r="V125" s="269">
        <f t="shared" si="25"/>
        <v>0.22316361211057889</v>
      </c>
      <c r="W125" s="269">
        <f t="shared" si="25"/>
        <v>0.2212919887619976</v>
      </c>
      <c r="X125" s="269">
        <f t="shared" si="25"/>
        <v>0.21543580835161327</v>
      </c>
      <c r="Y125" s="269">
        <f t="shared" si="25"/>
        <v>0.21695664826005845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0.12617361732782517</v>
      </c>
      <c r="C126" s="270">
        <f t="shared" si="26"/>
        <v>0.13316687655507678</v>
      </c>
      <c r="D126" s="270">
        <f t="shared" si="26"/>
        <v>0.12800013356681991</v>
      </c>
      <c r="E126" s="270">
        <f t="shared" si="26"/>
        <v>0.18057548119253441</v>
      </c>
      <c r="F126" s="270">
        <f t="shared" si="26"/>
        <v>0.17275910877011388</v>
      </c>
      <c r="G126" s="270">
        <f t="shared" si="26"/>
        <v>0.15308313112113472</v>
      </c>
      <c r="H126" s="270">
        <f t="shared" si="26"/>
        <v>0.17711117253220029</v>
      </c>
      <c r="I126" s="270">
        <f t="shared" si="26"/>
        <v>0.20314634505219675</v>
      </c>
      <c r="J126" s="270">
        <f t="shared" si="26"/>
        <v>0.20322243977413607</v>
      </c>
      <c r="K126" s="270">
        <f t="shared" si="26"/>
        <v>0.1957575456082081</v>
      </c>
      <c r="L126" s="270">
        <f t="shared" si="26"/>
        <v>0.19974691004510134</v>
      </c>
      <c r="M126" s="270">
        <f t="shared" si="26"/>
        <v>0.19748877442863527</v>
      </c>
      <c r="N126" s="270">
        <f t="shared" si="26"/>
        <v>0.16721219788907152</v>
      </c>
      <c r="O126" s="270">
        <f t="shared" si="26"/>
        <v>0.17499395405907589</v>
      </c>
      <c r="P126" s="270">
        <f t="shared" si="26"/>
        <v>0.17159244602922463</v>
      </c>
      <c r="Q126" s="270">
        <f t="shared" si="26"/>
        <v>0.16726396960623002</v>
      </c>
      <c r="R126" s="270">
        <f t="shared" si="26"/>
        <v>0.17808147488738454</v>
      </c>
      <c r="S126" s="270">
        <f t="shared" si="26"/>
        <v>0.18624538338571958</v>
      </c>
      <c r="T126" s="270">
        <f t="shared" si="26"/>
        <v>0.18030755049906563</v>
      </c>
      <c r="U126" s="270">
        <f t="shared" si="26"/>
        <v>0.18578111642637726</v>
      </c>
      <c r="V126" s="270">
        <f t="shared" si="26"/>
        <v>0.18824128697333936</v>
      </c>
      <c r="W126" s="270">
        <f t="shared" si="26"/>
        <v>0.18486491131521243</v>
      </c>
      <c r="X126" s="270">
        <f t="shared" si="26"/>
        <v>0.174860564406284</v>
      </c>
      <c r="Y126" s="270">
        <f t="shared" si="26"/>
        <v>0.18033768925605248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7.5038528093357912E-2</v>
      </c>
      <c r="C127" s="270">
        <f t="shared" si="27"/>
        <v>6.8660734151797187E-2</v>
      </c>
      <c r="D127" s="270">
        <f t="shared" si="27"/>
        <v>6.9521838870042818E-2</v>
      </c>
      <c r="E127" s="270">
        <f t="shared" si="27"/>
        <v>3.939453376547912E-2</v>
      </c>
      <c r="F127" s="270">
        <f t="shared" si="27"/>
        <v>4.382389730992875E-2</v>
      </c>
      <c r="G127" s="270">
        <f t="shared" si="27"/>
        <v>5.6459911896976543E-2</v>
      </c>
      <c r="H127" s="270">
        <f t="shared" si="27"/>
        <v>4.1301347019117245E-2</v>
      </c>
      <c r="I127" s="270">
        <f t="shared" si="27"/>
        <v>2.7671970391929458E-2</v>
      </c>
      <c r="J127" s="270">
        <f t="shared" si="27"/>
        <v>2.941302305505877E-2</v>
      </c>
      <c r="K127" s="270">
        <f t="shared" si="27"/>
        <v>3.1777360662574715E-2</v>
      </c>
      <c r="L127" s="270">
        <f t="shared" si="27"/>
        <v>3.0135359817483765E-2</v>
      </c>
      <c r="M127" s="270">
        <f t="shared" si="27"/>
        <v>3.1957689978484444E-2</v>
      </c>
      <c r="N127" s="270">
        <f t="shared" si="27"/>
        <v>4.7406104656211825E-2</v>
      </c>
      <c r="O127" s="270">
        <f t="shared" si="27"/>
        <v>4.2747753892056685E-2</v>
      </c>
      <c r="P127" s="270">
        <f t="shared" si="27"/>
        <v>4.4651659739127894E-2</v>
      </c>
      <c r="Q127" s="270">
        <f t="shared" si="27"/>
        <v>4.6914137954690446E-2</v>
      </c>
      <c r="R127" s="270">
        <f t="shared" si="27"/>
        <v>4.1192575532732964E-2</v>
      </c>
      <c r="S127" s="270">
        <f t="shared" si="27"/>
        <v>3.7212747574958849E-2</v>
      </c>
      <c r="T127" s="270">
        <f t="shared" si="27"/>
        <v>3.9848768713554521E-2</v>
      </c>
      <c r="U127" s="270">
        <f t="shared" si="27"/>
        <v>3.6654952784908448E-2</v>
      </c>
      <c r="V127" s="270">
        <f t="shared" si="27"/>
        <v>3.4922325137239543E-2</v>
      </c>
      <c r="W127" s="270">
        <f t="shared" si="27"/>
        <v>3.642707744678518E-2</v>
      </c>
      <c r="X127" s="270">
        <f t="shared" si="27"/>
        <v>4.057524394532927E-2</v>
      </c>
      <c r="Y127" s="270">
        <f t="shared" si="27"/>
        <v>3.6618959004005955E-2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0.1525987646087823</v>
      </c>
      <c r="C128" s="269">
        <f t="shared" si="28"/>
        <v>0.16303962679071379</v>
      </c>
      <c r="D128" s="269">
        <f t="shared" si="28"/>
        <v>0.17895573271525209</v>
      </c>
      <c r="E128" s="269">
        <f t="shared" si="28"/>
        <v>0.18032613046711454</v>
      </c>
      <c r="F128" s="269">
        <f t="shared" si="28"/>
        <v>0.17572026037456723</v>
      </c>
      <c r="G128" s="269">
        <f t="shared" si="28"/>
        <v>0.15741651757637573</v>
      </c>
      <c r="H128" s="269">
        <f t="shared" si="28"/>
        <v>0.17366014126555543</v>
      </c>
      <c r="I128" s="269">
        <f t="shared" si="28"/>
        <v>0.192884062628912</v>
      </c>
      <c r="J128" s="269">
        <f t="shared" si="28"/>
        <v>0.17568793216349327</v>
      </c>
      <c r="K128" s="269">
        <f t="shared" si="28"/>
        <v>0.17591067172239874</v>
      </c>
      <c r="L128" s="269">
        <f t="shared" si="28"/>
        <v>0.17581658441791054</v>
      </c>
      <c r="M128" s="269">
        <f t="shared" si="28"/>
        <v>0.1676895310570973</v>
      </c>
      <c r="N128" s="269">
        <f t="shared" si="28"/>
        <v>0.15270345727560261</v>
      </c>
      <c r="O128" s="269">
        <f t="shared" si="28"/>
        <v>0.1547618110732116</v>
      </c>
      <c r="P128" s="269">
        <f t="shared" si="28"/>
        <v>0.15105701745504888</v>
      </c>
      <c r="Q128" s="269">
        <f t="shared" si="28"/>
        <v>0.14829207082753709</v>
      </c>
      <c r="R128" s="269">
        <f t="shared" si="28"/>
        <v>0.1503481394116718</v>
      </c>
      <c r="S128" s="269">
        <f t="shared" si="28"/>
        <v>0.1533331555724429</v>
      </c>
      <c r="T128" s="269">
        <f t="shared" si="28"/>
        <v>0.15118209763175863</v>
      </c>
      <c r="U128" s="269">
        <f t="shared" si="28"/>
        <v>0.15268245094176852</v>
      </c>
      <c r="V128" s="269">
        <f t="shared" si="28"/>
        <v>0.15370059620897733</v>
      </c>
      <c r="W128" s="269">
        <f t="shared" si="28"/>
        <v>0.15261863418085958</v>
      </c>
      <c r="X128" s="269">
        <f t="shared" si="28"/>
        <v>0.14965798625731522</v>
      </c>
      <c r="Y128" s="269">
        <f t="shared" si="28"/>
        <v>0.15072361148093336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5.6174461632009259E-2</v>
      </c>
      <c r="C129" s="270">
        <f t="shared" si="29"/>
        <v>5.9332049609277709E-2</v>
      </c>
      <c r="D129" s="270">
        <f t="shared" si="29"/>
        <v>5.6908496202949868E-2</v>
      </c>
      <c r="E129" s="270">
        <f t="shared" si="29"/>
        <v>8.0854317429591677E-2</v>
      </c>
      <c r="F129" s="270">
        <f t="shared" si="29"/>
        <v>7.7354465440735834E-2</v>
      </c>
      <c r="G129" s="270">
        <f t="shared" si="29"/>
        <v>6.810531236962096E-2</v>
      </c>
      <c r="H129" s="270">
        <f t="shared" si="29"/>
        <v>7.8940094087206175E-2</v>
      </c>
      <c r="I129" s="270">
        <f t="shared" si="29"/>
        <v>9.0370541622941503E-2</v>
      </c>
      <c r="J129" s="270">
        <f t="shared" si="29"/>
        <v>9.0650793639488414E-2</v>
      </c>
      <c r="K129" s="270">
        <f t="shared" si="29"/>
        <v>8.6972682142570729E-2</v>
      </c>
      <c r="L129" s="270">
        <f t="shared" si="29"/>
        <v>8.8818935872996677E-2</v>
      </c>
      <c r="M129" s="270">
        <f t="shared" si="29"/>
        <v>8.8427398620129369E-2</v>
      </c>
      <c r="N129" s="270">
        <f t="shared" si="29"/>
        <v>7.4870785540410559E-2</v>
      </c>
      <c r="O129" s="270">
        <f t="shared" si="29"/>
        <v>7.8355137786762133E-2</v>
      </c>
      <c r="P129" s="270">
        <f t="shared" si="29"/>
        <v>7.6832081565792354E-2</v>
      </c>
      <c r="Q129" s="270">
        <f t="shared" si="29"/>
        <v>7.4845194582900662E-2</v>
      </c>
      <c r="R129" s="270">
        <f t="shared" si="29"/>
        <v>7.9716846471289016E-2</v>
      </c>
      <c r="S129" s="270">
        <f t="shared" si="29"/>
        <v>8.3372654125755521E-2</v>
      </c>
      <c r="T129" s="270">
        <f t="shared" si="29"/>
        <v>8.0718074239722951E-2</v>
      </c>
      <c r="U129" s="270">
        <f t="shared" si="29"/>
        <v>8.3172875362044735E-2</v>
      </c>
      <c r="V129" s="270">
        <f t="shared" si="29"/>
        <v>8.4285926168494438E-2</v>
      </c>
      <c r="W129" s="270">
        <f t="shared" si="29"/>
        <v>8.2774569047929916E-2</v>
      </c>
      <c r="X129" s="270">
        <f t="shared" si="29"/>
        <v>7.8294996812532894E-2</v>
      </c>
      <c r="Y129" s="270">
        <f t="shared" si="29"/>
        <v>8.0747446030663486E-2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6.2512025305624774E-2</v>
      </c>
      <c r="C130" s="270">
        <f t="shared" si="30"/>
        <v>7.2685761782332076E-2</v>
      </c>
      <c r="D130" s="270">
        <f t="shared" si="30"/>
        <v>9.0512848839030616E-2</v>
      </c>
      <c r="E130" s="270">
        <f t="shared" si="30"/>
        <v>8.1832551510822846E-2</v>
      </c>
      <c r="F130" s="270">
        <f t="shared" si="30"/>
        <v>7.874324551184872E-2</v>
      </c>
      <c r="G130" s="270">
        <f t="shared" si="30"/>
        <v>6.3670173383645251E-2</v>
      </c>
      <c r="H130" s="270">
        <f t="shared" si="30"/>
        <v>7.5965996004378603E-2</v>
      </c>
      <c r="I130" s="270">
        <f t="shared" si="30"/>
        <v>8.977368845081983E-2</v>
      </c>
      <c r="J130" s="270">
        <f t="shared" si="30"/>
        <v>7.1663546471349579E-2</v>
      </c>
      <c r="K130" s="270">
        <f t="shared" si="30"/>
        <v>7.4286665995841467E-2</v>
      </c>
      <c r="L130" s="270">
        <f t="shared" si="30"/>
        <v>7.3130052496479248E-2</v>
      </c>
      <c r="M130" s="270">
        <f t="shared" si="30"/>
        <v>6.4952785493670465E-2</v>
      </c>
      <c r="N130" s="270">
        <f t="shared" si="30"/>
        <v>5.6606156326453015E-2</v>
      </c>
      <c r="O130" s="270">
        <f t="shared" si="30"/>
        <v>5.7265976887555879E-2</v>
      </c>
      <c r="P130" s="270">
        <f t="shared" si="30"/>
        <v>5.4231748295553307E-2</v>
      </c>
      <c r="Q130" s="270">
        <f t="shared" si="30"/>
        <v>5.2404026347087053E-2</v>
      </c>
      <c r="R130" s="270">
        <f t="shared" si="30"/>
        <v>5.2172109198576483E-2</v>
      </c>
      <c r="S130" s="270">
        <f t="shared" si="30"/>
        <v>5.3284301094955563E-2</v>
      </c>
      <c r="T130" s="270">
        <f t="shared" si="30"/>
        <v>5.2610018648492164E-2</v>
      </c>
      <c r="U130" s="270">
        <f t="shared" si="30"/>
        <v>5.3088720885093726E-2</v>
      </c>
      <c r="V130" s="270">
        <f t="shared" si="30"/>
        <v>5.377733872271119E-2</v>
      </c>
      <c r="W130" s="270">
        <f t="shared" si="30"/>
        <v>5.3533251021247133E-2</v>
      </c>
      <c r="X130" s="270">
        <f t="shared" si="30"/>
        <v>5.3194748976678918E-2</v>
      </c>
      <c r="Y130" s="270">
        <f t="shared" si="30"/>
        <v>5.3579414854092948E-2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3.391227767114826E-2</v>
      </c>
      <c r="C131" s="271">
        <f t="shared" si="31"/>
        <v>3.1021815399104001E-2</v>
      </c>
      <c r="D131" s="271">
        <f t="shared" si="31"/>
        <v>3.1534387673271595E-2</v>
      </c>
      <c r="E131" s="271">
        <f t="shared" si="31"/>
        <v>1.763926152670002E-2</v>
      </c>
      <c r="F131" s="271">
        <f t="shared" si="31"/>
        <v>1.9622549421982674E-2</v>
      </c>
      <c r="G131" s="271">
        <f t="shared" si="31"/>
        <v>2.5641031823109534E-2</v>
      </c>
      <c r="H131" s="271">
        <f t="shared" si="31"/>
        <v>1.8754051173970655E-2</v>
      </c>
      <c r="I131" s="271">
        <f t="shared" si="31"/>
        <v>1.2739832555150682E-2</v>
      </c>
      <c r="J131" s="271">
        <f t="shared" si="31"/>
        <v>1.3373592052655262E-2</v>
      </c>
      <c r="K131" s="271">
        <f t="shared" si="31"/>
        <v>1.4651323583986547E-2</v>
      </c>
      <c r="L131" s="271">
        <f t="shared" si="31"/>
        <v>1.3867596048434615E-2</v>
      </c>
      <c r="M131" s="271">
        <f t="shared" si="31"/>
        <v>1.4309346943297477E-2</v>
      </c>
      <c r="N131" s="271">
        <f t="shared" si="31"/>
        <v>2.1226515408739027E-2</v>
      </c>
      <c r="O131" s="271">
        <f t="shared" si="31"/>
        <v>1.9140696398893559E-2</v>
      </c>
      <c r="P131" s="271">
        <f t="shared" si="31"/>
        <v>1.9993187593703218E-2</v>
      </c>
      <c r="Q131" s="271">
        <f t="shared" si="31"/>
        <v>2.1042849897549367E-2</v>
      </c>
      <c r="R131" s="271">
        <f t="shared" si="31"/>
        <v>1.8459183741806325E-2</v>
      </c>
      <c r="S131" s="271">
        <f t="shared" si="31"/>
        <v>1.6676200351731802E-2</v>
      </c>
      <c r="T131" s="271">
        <f t="shared" si="31"/>
        <v>1.7854004743543494E-2</v>
      </c>
      <c r="U131" s="271">
        <f t="shared" si="31"/>
        <v>1.6420854694630085E-2</v>
      </c>
      <c r="V131" s="271">
        <f t="shared" si="31"/>
        <v>1.5637331317771709E-2</v>
      </c>
      <c r="W131" s="271">
        <f t="shared" si="31"/>
        <v>1.6310814111682514E-2</v>
      </c>
      <c r="X131" s="271">
        <f t="shared" si="31"/>
        <v>1.8168240468103402E-2</v>
      </c>
      <c r="Y131" s="271">
        <f t="shared" si="31"/>
        <v>1.6396750596176939E-2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0.44123857682522566</v>
      </c>
      <c r="C147" s="272">
        <f>IF(C$54=0,0,C$54/ISI_fec!C$54)</f>
        <v>0.43932976683397978</v>
      </c>
      <c r="D147" s="272">
        <f>IF(D$54=0,0,D$54/ISI_fec!D$54)</f>
        <v>0.43951880613166305</v>
      </c>
      <c r="E147" s="272">
        <f>IF(E$54=0,0,E$54/ISI_fec!E$54)</f>
        <v>0.42801758091473346</v>
      </c>
      <c r="F147" s="272">
        <f>IF(F$54=0,0,F$54/ISI_fec!F$54)</f>
        <v>0.4299327093107016</v>
      </c>
      <c r="G147" s="272">
        <f>IF(G$54=0,0,G$54/ISI_fec!G$54)</f>
        <v>0.43556252053464622</v>
      </c>
      <c r="H147" s="272">
        <f>IF(H$54=0,0,H$54/ISI_fec!H$54)</f>
        <v>0.42977428176932037</v>
      </c>
      <c r="I147" s="272">
        <f>IF(I$54=0,0,I$54/ISI_fec!I$54)</f>
        <v>0.42264328675087931</v>
      </c>
      <c r="J147" s="272">
        <f>IF(J$54=0,0,J$54/ISI_fec!J$54)</f>
        <v>0.42417050527074113</v>
      </c>
      <c r="K147" s="272">
        <f>IF(K$54=0,0,K$54/ISI_fec!K$54)</f>
        <v>0.42568404428929663</v>
      </c>
      <c r="L147" s="272">
        <f>IF(L$54=0,0,L$54/ISI_fec!L$54)</f>
        <v>0.42493408358844292</v>
      </c>
      <c r="M147" s="272">
        <f>IF(M$54=0,0,M$54/ISI_fec!M$54)</f>
        <v>0.42710785864404238</v>
      </c>
      <c r="N147" s="272">
        <f>IF(N$54=0,0,N$54/ISI_fec!N$54)</f>
        <v>0.43507060493471966</v>
      </c>
      <c r="O147" s="272">
        <f>IF(O$54=0,0,O$54/ISI_fec!O$54)</f>
        <v>0.43362411174643861</v>
      </c>
      <c r="P147" s="272">
        <f>IF(P$54=0,0,P$54/ISI_fec!P$54)</f>
        <v>0.43476078071955965</v>
      </c>
      <c r="Q147" s="272">
        <f>IF(Q$54=0,0,Q$54/ISI_fec!Q$54)</f>
        <v>0.43594850138602015</v>
      </c>
      <c r="R147" s="272">
        <f>IF(R$54=0,0,R$54/ISI_fec!R$54)</f>
        <v>0.451550221626149</v>
      </c>
      <c r="S147" s="272">
        <f>IF(S$54=0,0,S$54/ISI_fec!S$54)</f>
        <v>0.44941777816674683</v>
      </c>
      <c r="T147" s="272">
        <f>IF(T$54=0,0,T$54/ISI_fec!T$54)</f>
        <v>0.46893801414972563</v>
      </c>
      <c r="U147" s="272">
        <f>IF(U$54=0,0,U$54/ISI_fec!U$54)</f>
        <v>0.46808634592344434</v>
      </c>
      <c r="V147" s="272">
        <f>IF(V$54=0,0,V$54/ISI_fec!V$54)</f>
        <v>0.4680451505384009</v>
      </c>
      <c r="W147" s="272">
        <f>IF(W$54=0,0,W$54/ISI_fec!W$54)</f>
        <v>0.46872116974331779</v>
      </c>
      <c r="X147" s="272">
        <f>IF(X$54=0,0,X$54/ISI_fec!X$54)</f>
        <v>0.4923922875503538</v>
      </c>
      <c r="Y147" s="272">
        <f>IF(Y$54=0,0,Y$54/ISI_fec!Y$54)</f>
        <v>0.4925567368403066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0.35680265044205994</v>
      </c>
      <c r="C148" s="273">
        <f>IF(C$55=0,0,C$55/ISI_fec!C$55)</f>
        <v>0.35680265044205978</v>
      </c>
      <c r="D148" s="273">
        <f>IF(D$55=0,0,D$55/ISI_fec!D$55)</f>
        <v>0.35680265044205989</v>
      </c>
      <c r="E148" s="273">
        <f>IF(E$55=0,0,E$55/ISI_fec!E$55)</f>
        <v>0.35680265044205978</v>
      </c>
      <c r="F148" s="273">
        <f>IF(F$55=0,0,F$55/ISI_fec!F$55)</f>
        <v>0.35680265044205972</v>
      </c>
      <c r="G148" s="273">
        <f>IF(G$55=0,0,G$55/ISI_fec!G$55)</f>
        <v>0.35680265044205983</v>
      </c>
      <c r="H148" s="273">
        <f>IF(H$55=0,0,H$55/ISI_fec!H$55)</f>
        <v>0.35680265044205972</v>
      </c>
      <c r="I148" s="273">
        <f>IF(I$55=0,0,I$55/ISI_fec!I$55)</f>
        <v>0.35680265044205983</v>
      </c>
      <c r="J148" s="273">
        <f>IF(J$55=0,0,J$55/ISI_fec!J$55)</f>
        <v>0.35680265044205978</v>
      </c>
      <c r="K148" s="273">
        <f>IF(K$55=0,0,K$55/ISI_fec!K$55)</f>
        <v>0.35680265044205978</v>
      </c>
      <c r="L148" s="273">
        <f>IF(L$55=0,0,L$55/ISI_fec!L$55)</f>
        <v>0.35680265044205989</v>
      </c>
      <c r="M148" s="273">
        <f>IF(M$55=0,0,M$55/ISI_fec!M$55)</f>
        <v>0.35680265044205983</v>
      </c>
      <c r="N148" s="273">
        <f>IF(N$55=0,0,N$55/ISI_fec!N$55)</f>
        <v>0.35680265044205983</v>
      </c>
      <c r="O148" s="273">
        <f>IF(O$55=0,0,O$55/ISI_fec!O$55)</f>
        <v>0.35680265044205978</v>
      </c>
      <c r="P148" s="273">
        <f>IF(P$55=0,0,P$55/ISI_fec!P$55)</f>
        <v>0.35680265044205983</v>
      </c>
      <c r="Q148" s="273">
        <f>IF(Q$55=0,0,Q$55/ISI_fec!Q$55)</f>
        <v>0.35680265044205983</v>
      </c>
      <c r="R148" s="273">
        <f>IF(R$55=0,0,R$55/ISI_fec!R$55)</f>
        <v>0.37161708758208428</v>
      </c>
      <c r="S148" s="273">
        <f>IF(S$55=0,0,S$55/ISI_fec!S$55)</f>
        <v>0.37161708758208417</v>
      </c>
      <c r="T148" s="273">
        <f>IF(T$55=0,0,T$55/ISI_fec!T$55)</f>
        <v>0.3862996105964755</v>
      </c>
      <c r="U148" s="273">
        <f>IF(U$55=0,0,U$55/ISI_fec!U$55)</f>
        <v>0.38629961059647533</v>
      </c>
      <c r="V148" s="273">
        <f>IF(V$55=0,0,V$55/ISI_fec!V$55)</f>
        <v>0.38629961059647555</v>
      </c>
      <c r="W148" s="273">
        <f>IF(W$55=0,0,W$55/ISI_fec!W$55)</f>
        <v>0.38629961059647544</v>
      </c>
      <c r="X148" s="273">
        <f>IF(X$55=0,0,X$55/ISI_fec!X$55)</f>
        <v>0.40266964953682788</v>
      </c>
      <c r="Y148" s="273">
        <f>IF(Y$55=0,0,Y$55/ISI_fec!Y$55)</f>
        <v>0.40318364406731583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9.2591592551279439E-2</v>
      </c>
      <c r="C149" s="274">
        <f>IF(C$56=0,0,C$56/ISI_fec!C$56)</f>
        <v>9.2591592551279481E-2</v>
      </c>
      <c r="D149" s="274">
        <f>IF(D$56=0,0,D$56/ISI_fec!D$56)</f>
        <v>9.2591592551279439E-2</v>
      </c>
      <c r="E149" s="274">
        <f>IF(E$56=0,0,E$56/ISI_fec!E$56)</f>
        <v>9.2591592551279467E-2</v>
      </c>
      <c r="F149" s="274">
        <f>IF(F$56=0,0,F$56/ISI_fec!F$56)</f>
        <v>9.2591592551279508E-2</v>
      </c>
      <c r="G149" s="274">
        <f>IF(G$56=0,0,G$56/ISI_fec!G$56)</f>
        <v>9.2591592551279453E-2</v>
      </c>
      <c r="H149" s="274">
        <f>IF(H$56=0,0,H$56/ISI_fec!H$56)</f>
        <v>9.2591592551279495E-2</v>
      </c>
      <c r="I149" s="274">
        <f>IF(I$56=0,0,I$56/ISI_fec!I$56)</f>
        <v>9.2591592551279522E-2</v>
      </c>
      <c r="J149" s="274">
        <f>IF(J$56=0,0,J$56/ISI_fec!J$56)</f>
        <v>9.2591592551279522E-2</v>
      </c>
      <c r="K149" s="274">
        <f>IF(K$56=0,0,K$56/ISI_fec!K$56)</f>
        <v>9.2591592551279453E-2</v>
      </c>
      <c r="L149" s="274">
        <f>IF(L$56=0,0,L$56/ISI_fec!L$56)</f>
        <v>9.2591592551279481E-2</v>
      </c>
      <c r="M149" s="274">
        <f>IF(M$56=0,0,M$56/ISI_fec!M$56)</f>
        <v>9.2591592551279481E-2</v>
      </c>
      <c r="N149" s="274">
        <f>IF(N$56=0,0,N$56/ISI_fec!N$56)</f>
        <v>9.2591592551279439E-2</v>
      </c>
      <c r="O149" s="274">
        <f>IF(O$56=0,0,O$56/ISI_fec!O$56)</f>
        <v>9.2591592551279467E-2</v>
      </c>
      <c r="P149" s="274">
        <f>IF(P$56=0,0,P$56/ISI_fec!P$56)</f>
        <v>9.2591592551279453E-2</v>
      </c>
      <c r="Q149" s="274">
        <f>IF(Q$56=0,0,Q$56/ISI_fec!Q$56)</f>
        <v>9.2591592551279481E-2</v>
      </c>
      <c r="R149" s="274">
        <f>IF(R$56=0,0,R$56/ISI_fec!R$56)</f>
        <v>9.6435993162783396E-2</v>
      </c>
      <c r="S149" s="274">
        <f>IF(S$56=0,0,S$56/ISI_fec!S$56)</f>
        <v>9.6435993162783409E-2</v>
      </c>
      <c r="T149" s="274">
        <f>IF(T$56=0,0,T$56/ISI_fec!T$56)</f>
        <v>0.10024616157629994</v>
      </c>
      <c r="U149" s="274">
        <f>IF(U$56=0,0,U$56/ISI_fec!U$56)</f>
        <v>0.10024616157629988</v>
      </c>
      <c r="V149" s="274">
        <f>IF(V$56=0,0,V$56/ISI_fec!V$56)</f>
        <v>0.1002461615762999</v>
      </c>
      <c r="W149" s="274">
        <f>IF(W$56=0,0,W$56/ISI_fec!W$56)</f>
        <v>0.10024616157629992</v>
      </c>
      <c r="X149" s="274">
        <f>IF(X$56=0,0,X$56/ISI_fec!X$56)</f>
        <v>0.1046276300037831</v>
      </c>
      <c r="Y149" s="274">
        <f>IF(Y$56=0,0,Y$56/ISI_fec!Y$56)</f>
        <v>0.10462763000378308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0.51234851269161408</v>
      </c>
      <c r="C150" s="274">
        <f>IF(C$57=0,0,C$57/ISI_fec!C$57)</f>
        <v>0.51234851269161408</v>
      </c>
      <c r="D150" s="274">
        <f>IF(D$57=0,0,D$57/ISI_fec!D$57)</f>
        <v>0.51234851269161397</v>
      </c>
      <c r="E150" s="274">
        <f>IF(E$57=0,0,E$57/ISI_fec!E$57)</f>
        <v>0.51234851269161408</v>
      </c>
      <c r="F150" s="274">
        <f>IF(F$57=0,0,F$57/ISI_fec!F$57)</f>
        <v>0.51234851269161408</v>
      </c>
      <c r="G150" s="274">
        <f>IF(G$57=0,0,G$57/ISI_fec!G$57)</f>
        <v>0.51234851269161408</v>
      </c>
      <c r="H150" s="274">
        <f>IF(H$57=0,0,H$57/ISI_fec!H$57)</f>
        <v>0.51234851269161386</v>
      </c>
      <c r="I150" s="274">
        <f>IF(I$57=0,0,I$57/ISI_fec!I$57)</f>
        <v>0.51234851269161397</v>
      </c>
      <c r="J150" s="274">
        <f>IF(J$57=0,0,J$57/ISI_fec!J$57)</f>
        <v>0.51234851269161408</v>
      </c>
      <c r="K150" s="274">
        <f>IF(K$57=0,0,K$57/ISI_fec!K$57)</f>
        <v>0.5123485126916143</v>
      </c>
      <c r="L150" s="274">
        <f>IF(L$57=0,0,L$57/ISI_fec!L$57)</f>
        <v>0.51234851269161408</v>
      </c>
      <c r="M150" s="274">
        <f>IF(M$57=0,0,M$57/ISI_fec!M$57)</f>
        <v>0.51234851269161408</v>
      </c>
      <c r="N150" s="274">
        <f>IF(N$57=0,0,N$57/ISI_fec!N$57)</f>
        <v>0.51234851269161419</v>
      </c>
      <c r="O150" s="274">
        <f>IF(O$57=0,0,O$57/ISI_fec!O$57)</f>
        <v>0.51234851269161419</v>
      </c>
      <c r="P150" s="274">
        <f>IF(P$57=0,0,P$57/ISI_fec!P$57)</f>
        <v>0.51234851269161419</v>
      </c>
      <c r="Q150" s="274">
        <f>IF(Q$57=0,0,Q$57/ISI_fec!Q$57)</f>
        <v>0.51234851269161397</v>
      </c>
      <c r="R150" s="274">
        <f>IF(R$57=0,0,R$57/ISI_fec!R$57)</f>
        <v>0.53362121014958186</v>
      </c>
      <c r="S150" s="274">
        <f>IF(S$57=0,0,S$57/ISI_fec!S$57)</f>
        <v>0.53362121014958186</v>
      </c>
      <c r="T150" s="274">
        <f>IF(T$57=0,0,T$57/ISI_fec!T$57)</f>
        <v>0.55470448635188463</v>
      </c>
      <c r="U150" s="274">
        <f>IF(U$57=0,0,U$57/ISI_fec!U$57)</f>
        <v>0.55470448635188485</v>
      </c>
      <c r="V150" s="274">
        <f>IF(V$57=0,0,V$57/ISI_fec!V$57)</f>
        <v>0.55470448635188496</v>
      </c>
      <c r="W150" s="274">
        <f>IF(W$57=0,0,W$57/ISI_fec!W$57)</f>
        <v>0.55470448635188474</v>
      </c>
      <c r="X150" s="274">
        <f>IF(X$57=0,0,X$57/ISI_fec!X$57)</f>
        <v>0.57585003963242953</v>
      </c>
      <c r="Y150" s="274">
        <f>IF(Y$57=0,0,Y$57/ISI_fec!Y$57)</f>
        <v>0.57894900759157564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0.35335241497179237</v>
      </c>
      <c r="C151" s="274">
        <f>IF(C$58=0,0,C$58/ISI_fec!C$58)</f>
        <v>0.35335241497179243</v>
      </c>
      <c r="D151" s="274">
        <f>IF(D$58=0,0,D$58/ISI_fec!D$58)</f>
        <v>0.35335241497179237</v>
      </c>
      <c r="E151" s="274">
        <f>IF(E$58=0,0,E$58/ISI_fec!E$58)</f>
        <v>0.35335241497179232</v>
      </c>
      <c r="F151" s="274">
        <f>IF(F$58=0,0,F$58/ISI_fec!F$58)</f>
        <v>0.35335241497179237</v>
      </c>
      <c r="G151" s="274">
        <f>IF(G$58=0,0,G$58/ISI_fec!G$58)</f>
        <v>0.35335241497179237</v>
      </c>
      <c r="H151" s="274">
        <f>IF(H$58=0,0,H$58/ISI_fec!H$58)</f>
        <v>0.35335241497179226</v>
      </c>
      <c r="I151" s="274">
        <f>IF(I$58=0,0,I$58/ISI_fec!I$58)</f>
        <v>0.35335241497179254</v>
      </c>
      <c r="J151" s="274">
        <f>IF(J$58=0,0,J$58/ISI_fec!J$58)</f>
        <v>0.35335241497179232</v>
      </c>
      <c r="K151" s="274">
        <f>IF(K$58=0,0,K$58/ISI_fec!K$58)</f>
        <v>0.35335241497179232</v>
      </c>
      <c r="L151" s="274">
        <f>IF(L$58=0,0,L$58/ISI_fec!L$58)</f>
        <v>0.35335241497179237</v>
      </c>
      <c r="M151" s="274">
        <f>IF(M$58=0,0,M$58/ISI_fec!M$58)</f>
        <v>0.35335241497179243</v>
      </c>
      <c r="N151" s="274">
        <f>IF(N$58=0,0,N$58/ISI_fec!N$58)</f>
        <v>0.35335241497179237</v>
      </c>
      <c r="O151" s="274">
        <f>IF(O$58=0,0,O$58/ISI_fec!O$58)</f>
        <v>0.35335241497179243</v>
      </c>
      <c r="P151" s="274">
        <f>IF(P$58=0,0,P$58/ISI_fec!P$58)</f>
        <v>0.35335241497179237</v>
      </c>
      <c r="Q151" s="274">
        <f>IF(Q$58=0,0,Q$58/ISI_fec!Q$58)</f>
        <v>0.35335241497179243</v>
      </c>
      <c r="R151" s="274">
        <f>IF(R$58=0,0,R$58/ISI_fec!R$58)</f>
        <v>0.36802359842121446</v>
      </c>
      <c r="S151" s="274">
        <f>IF(S$58=0,0,S$58/ISI_fec!S$58)</f>
        <v>0.36802359842121435</v>
      </c>
      <c r="T151" s="274">
        <f>IF(T$58=0,0,T$58/ISI_fec!T$58)</f>
        <v>0.38256414333753225</v>
      </c>
      <c r="U151" s="274">
        <f>IF(U$58=0,0,U$58/ISI_fec!U$58)</f>
        <v>0.38256414333753241</v>
      </c>
      <c r="V151" s="274">
        <f>IF(V$58=0,0,V$58/ISI_fec!V$58)</f>
        <v>0.38256414333753225</v>
      </c>
      <c r="W151" s="274">
        <f>IF(W$58=0,0,W$58/ISI_fec!W$58)</f>
        <v>0.3825641433375323</v>
      </c>
      <c r="X151" s="274">
        <f>IF(X$58=0,0,X$58/ISI_fec!X$58)</f>
        <v>0.39928491038899461</v>
      </c>
      <c r="Y151" s="274">
        <f>IF(Y$58=0,0,Y$58/ISI_fec!Y$58)</f>
        <v>0.39928491038899466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0.7025424122058177</v>
      </c>
      <c r="C152" s="275">
        <f>IF(C$59=0,0,C$59/ISI_fec!C$59)</f>
        <v>0.70216151101833613</v>
      </c>
      <c r="D152" s="275">
        <f>IF(D$59=0,0,D$59/ISI_fec!D$59)</f>
        <v>0.7048115922125161</v>
      </c>
      <c r="E152" s="275">
        <f>IF(E$59=0,0,E$59/ISI_fec!E$59)</f>
        <v>0.69884745337165666</v>
      </c>
      <c r="F152" s="275">
        <f>IF(F$59=0,0,F$59/ISI_fec!F$59)</f>
        <v>0.69926548569899749</v>
      </c>
      <c r="G152" s="275">
        <f>IF(G$59=0,0,G$59/ISI_fec!G$59)</f>
        <v>0.70371596591045504</v>
      </c>
      <c r="H152" s="275">
        <f>IF(H$59=0,0,H$59/ISI_fec!H$59)</f>
        <v>0.70457546842309504</v>
      </c>
      <c r="I152" s="275">
        <f>IF(I$59=0,0,I$59/ISI_fec!I$59)</f>
        <v>0.70427860699467359</v>
      </c>
      <c r="J152" s="275">
        <f>IF(J$59=0,0,J$59/ISI_fec!J$59)</f>
        <v>0.70669087275557085</v>
      </c>
      <c r="K152" s="275">
        <f>IF(K$59=0,0,K$59/ISI_fec!K$59)</f>
        <v>0.71066114831339233</v>
      </c>
      <c r="L152" s="275">
        <f>IF(L$59=0,0,L$59/ISI_fec!L$59)</f>
        <v>0.71086895025665309</v>
      </c>
      <c r="M152" s="275">
        <f>IF(M$59=0,0,M$59/ISI_fec!M$59)</f>
        <v>0.71151397498455338</v>
      </c>
      <c r="N152" s="275">
        <f>IF(N$59=0,0,N$59/ISI_fec!N$59)</f>
        <v>0.71357630937470751</v>
      </c>
      <c r="O152" s="275">
        <f>IF(O$59=0,0,O$59/ISI_fec!O$59)</f>
        <v>0.71422792548244785</v>
      </c>
      <c r="P152" s="275">
        <f>IF(P$59=0,0,P$59/ISI_fec!P$59)</f>
        <v>0.7147092516671083</v>
      </c>
      <c r="Q152" s="275">
        <f>IF(Q$59=0,0,Q$59/ISI_fec!Q$59)</f>
        <v>0.71510600293950588</v>
      </c>
      <c r="R152" s="275">
        <f>IF(R$59=0,0,R$59/ISI_fec!R$59)</f>
        <v>0.74479816312391511</v>
      </c>
      <c r="S152" s="275">
        <f>IF(S$59=0,0,S$59/ISI_fec!S$59)</f>
        <v>0.74442810616657318</v>
      </c>
      <c r="T152" s="275">
        <f>IF(T$59=0,0,T$59/ISI_fec!T$59)</f>
        <v>0.77429802702368677</v>
      </c>
      <c r="U152" s="275">
        <f>IF(U$59=0,0,U$59/ISI_fec!U$59)</f>
        <v>0.77477963539556216</v>
      </c>
      <c r="V152" s="275">
        <f>IF(V$59=0,0,V$59/ISI_fec!V$59)</f>
        <v>0.77521258493538614</v>
      </c>
      <c r="W152" s="275">
        <f>IF(W$59=0,0,W$59/ISI_fec!W$59)</f>
        <v>0.77532973330203114</v>
      </c>
      <c r="X152" s="275">
        <f>IF(X$59=0,0,X$59/ISI_fec!X$59)</f>
        <v>0.80987562911078903</v>
      </c>
      <c r="Y152" s="275">
        <f>IF(Y$59=0,0,Y$59/ISI_fec!Y$59)</f>
        <v>0.81027697862960402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0.3597972210723312</v>
      </c>
      <c r="C153" s="276">
        <f>IF(C$65=0,0,C$65/ISI_fec!C$65)</f>
        <v>0.35991715888414527</v>
      </c>
      <c r="D153" s="276">
        <f>IF(D$65=0,0,D$65/ISI_fec!D$65)</f>
        <v>0.35842165069962201</v>
      </c>
      <c r="E153" s="276">
        <f>IF(E$65=0,0,E$65/ISI_fec!E$65)</f>
        <v>0.36251037770411376</v>
      </c>
      <c r="F153" s="276">
        <f>IF(F$65=0,0,F$65/ISI_fec!F$65)</f>
        <v>0.36251037770411371</v>
      </c>
      <c r="G153" s="276">
        <f>IF(G$65=0,0,G$65/ISI_fec!G$65)</f>
        <v>0.36114433049474631</v>
      </c>
      <c r="H153" s="276">
        <f>IF(H$65=0,0,H$65/ISI_fec!H$65)</f>
        <v>0.36125278832890317</v>
      </c>
      <c r="I153" s="276">
        <f>IF(I$65=0,0,I$65/ISI_fec!I$65)</f>
        <v>0.36019464078449731</v>
      </c>
      <c r="J153" s="276">
        <f>IF(J$65=0,0,J$65/ISI_fec!J$65)</f>
        <v>0.36130305767634757</v>
      </c>
      <c r="K153" s="276">
        <f>IF(K$65=0,0,K$65/ISI_fec!K$65)</f>
        <v>0.36012908050448333</v>
      </c>
      <c r="L153" s="276">
        <f>IF(L$65=0,0,L$65/ISI_fec!L$65)</f>
        <v>0.36032368153922328</v>
      </c>
      <c r="M153" s="276">
        <f>IF(M$65=0,0,M$65/ISI_fec!M$65)</f>
        <v>0.36251037770411371</v>
      </c>
      <c r="N153" s="276">
        <f>IF(N$65=0,0,N$65/ISI_fec!N$65)</f>
        <v>0.36251037770411376</v>
      </c>
      <c r="O153" s="276">
        <f>IF(O$65=0,0,O$65/ISI_fec!O$65)</f>
        <v>0.36251037770411382</v>
      </c>
      <c r="P153" s="276">
        <f>IF(P$65=0,0,P$65/ISI_fec!P$65)</f>
        <v>0.36251037770411376</v>
      </c>
      <c r="Q153" s="276">
        <f>IF(Q$65=0,0,Q$65/ISI_fec!Q$65)</f>
        <v>0.36236088717190285</v>
      </c>
      <c r="R153" s="276">
        <f>IF(R$65=0,0,R$65/ISI_fec!R$65)</f>
        <v>0.37749119315707769</v>
      </c>
      <c r="S153" s="276">
        <f>IF(S$65=0,0,S$65/ISI_fec!S$65)</f>
        <v>0.37749103896179559</v>
      </c>
      <c r="T153" s="276">
        <f>IF(T$65=0,0,T$65/ISI_fec!T$65)</f>
        <v>0.3924223682130264</v>
      </c>
      <c r="U153" s="276">
        <f>IF(U$65=0,0,U$65/ISI_fec!U$65)</f>
        <v>0.3924351464559469</v>
      </c>
      <c r="V153" s="276">
        <f>IF(V$65=0,0,V$65/ISI_fec!V$65)</f>
        <v>0.3924762001470864</v>
      </c>
      <c r="W153" s="276">
        <f>IF(W$65=0,0,W$65/ISI_fec!W$65)</f>
        <v>0.39247776915375887</v>
      </c>
      <c r="X153" s="276">
        <f>IF(X$65=0,0,X$65/ISI_fec!X$65)</f>
        <v>0.40963160719084329</v>
      </c>
      <c r="Y153" s="276">
        <f>IF(Y$65=0,0,Y$65/ISI_fec!Y$65)</f>
        <v>0.40963166686998803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0.51171481051862122</v>
      </c>
      <c r="C154" s="276">
        <f>IF(C$71=0,0,C$71/ISI_fec!C$71)</f>
        <v>0.511714810518621</v>
      </c>
      <c r="D154" s="276">
        <f>IF(D$71=0,0,D$71/ISI_fec!D$71)</f>
        <v>0.51171481051862111</v>
      </c>
      <c r="E154" s="276">
        <f>IF(E$71=0,0,E$71/ISI_fec!E$71)</f>
        <v>0.511714810518621</v>
      </c>
      <c r="F154" s="276">
        <f>IF(F$71=0,0,F$71/ISI_fec!F$71)</f>
        <v>0.511714810518621</v>
      </c>
      <c r="G154" s="276">
        <f>IF(G$71=0,0,G$71/ISI_fec!G$71)</f>
        <v>0.511714810518621</v>
      </c>
      <c r="H154" s="276">
        <f>IF(H$71=0,0,H$71/ISI_fec!H$71)</f>
        <v>0.51171481051862133</v>
      </c>
      <c r="I154" s="276">
        <f>IF(I$71=0,0,I$71/ISI_fec!I$71)</f>
        <v>0.511714810518621</v>
      </c>
      <c r="J154" s="276">
        <f>IF(J$71=0,0,J$71/ISI_fec!J$71)</f>
        <v>0.511714810518621</v>
      </c>
      <c r="K154" s="276">
        <f>IF(K$71=0,0,K$71/ISI_fec!K$71)</f>
        <v>0.51171481051862111</v>
      </c>
      <c r="L154" s="276">
        <f>IF(L$71=0,0,L$71/ISI_fec!L$71)</f>
        <v>0.51171481051862111</v>
      </c>
      <c r="M154" s="276">
        <f>IF(M$71=0,0,M$71/ISI_fec!M$71)</f>
        <v>0.51171481051862111</v>
      </c>
      <c r="N154" s="276">
        <f>IF(N$71=0,0,N$71/ISI_fec!N$71)</f>
        <v>0.51171481051862111</v>
      </c>
      <c r="O154" s="276">
        <f>IF(O$71=0,0,O$71/ISI_fec!O$71)</f>
        <v>0.51171481051862111</v>
      </c>
      <c r="P154" s="276">
        <f>IF(P$71=0,0,P$71/ISI_fec!P$71)</f>
        <v>0.51171481051862144</v>
      </c>
      <c r="Q154" s="276">
        <f>IF(Q$71=0,0,Q$71/ISI_fec!Q$71)</f>
        <v>0.51171481051862089</v>
      </c>
      <c r="R154" s="276">
        <f>IF(R$71=0,0,R$71/ISI_fec!R$71)</f>
        <v>0.53296119667818431</v>
      </c>
      <c r="S154" s="276">
        <f>IF(S$71=0,0,S$71/ISI_fec!S$71)</f>
        <v>0.53296119667818431</v>
      </c>
      <c r="T154" s="276">
        <f>IF(T$71=0,0,T$71/ISI_fec!T$71)</f>
        <v>0.55401839586921053</v>
      </c>
      <c r="U154" s="276">
        <f>IF(U$71=0,0,U$71/ISI_fec!U$71)</f>
        <v>0.55401839586921053</v>
      </c>
      <c r="V154" s="276">
        <f>IF(V$71=0,0,V$71/ISI_fec!V$71)</f>
        <v>0.55401839586921042</v>
      </c>
      <c r="W154" s="276">
        <f>IF(W$71=0,0,W$71/ISI_fec!W$71)</f>
        <v>0.55401839586921042</v>
      </c>
      <c r="X154" s="276">
        <f>IF(X$71=0,0,X$71/ISI_fec!X$71)</f>
        <v>0.5782329300875434</v>
      </c>
      <c r="Y154" s="276">
        <f>IF(Y$71=0,0,Y$71/ISI_fec!Y$71)</f>
        <v>0.5782329300875434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0.39646417981467352</v>
      </c>
      <c r="C155" s="276">
        <f>IF(C$72=0,0,C$72/ISI_fec!C$72)</f>
        <v>0.39364673694749153</v>
      </c>
      <c r="D155" s="276">
        <f>IF(D$72=0,0,D$72/ISI_fec!D$72)</f>
        <v>0.39272530437450659</v>
      </c>
      <c r="E155" s="276">
        <f>IF(E$72=0,0,E$72/ISI_fec!E$72)</f>
        <v>0.37947610938060866</v>
      </c>
      <c r="F155" s="276">
        <f>IF(F$72=0,0,F$72/ISI_fec!F$72)</f>
        <v>0.38118843286039872</v>
      </c>
      <c r="G155" s="276">
        <f>IF(G$72=0,0,G$72/ISI_fec!G$72)</f>
        <v>0.38882348844817466</v>
      </c>
      <c r="H155" s="276">
        <f>IF(H$72=0,0,H$72/ISI_fec!H$72)</f>
        <v>0.38229486361397441</v>
      </c>
      <c r="I155" s="276">
        <f>IF(I$72=0,0,I$72/ISI_fec!I$72)</f>
        <v>0.37561034433084201</v>
      </c>
      <c r="J155" s="276">
        <f>IF(J$72=0,0,J$72/ISI_fec!J$72)</f>
        <v>0.37843056733788893</v>
      </c>
      <c r="K155" s="276">
        <f>IF(K$72=0,0,K$72/ISI_fec!K$72)</f>
        <v>0.37823483561491189</v>
      </c>
      <c r="L155" s="276">
        <f>IF(L$72=0,0,L$72/ISI_fec!L$72)</f>
        <v>0.37786906321697844</v>
      </c>
      <c r="M155" s="276">
        <f>IF(M$72=0,0,M$72/ISI_fec!M$72)</f>
        <v>0.38057453351161885</v>
      </c>
      <c r="N155" s="276">
        <f>IF(N$72=0,0,N$72/ISI_fec!N$72)</f>
        <v>0.38716601195160566</v>
      </c>
      <c r="O155" s="276">
        <f>IF(O$72=0,0,O$72/ISI_fec!O$72)</f>
        <v>0.38529950864694418</v>
      </c>
      <c r="P155" s="276">
        <f>IF(P$72=0,0,P$72/ISI_fec!P$72)</f>
        <v>0.38620349178950364</v>
      </c>
      <c r="Q155" s="276">
        <f>IF(Q$72=0,0,Q$72/ISI_fec!Q$72)</f>
        <v>0.38708205890379865</v>
      </c>
      <c r="R155" s="276">
        <f>IF(R$72=0,0,R$72/ISI_fec!R$72)</f>
        <v>0.4004651178214485</v>
      </c>
      <c r="S155" s="276">
        <f>IF(S$72=0,0,S$72/ISI_fec!S$72)</f>
        <v>0.39892490575401895</v>
      </c>
      <c r="T155" s="276">
        <f>IF(T$72=0,0,T$72/ISI_fec!T$72)</f>
        <v>0.41582094341379106</v>
      </c>
      <c r="U155" s="276">
        <f>IF(U$72=0,0,U$72/ISI_fec!U$72)</f>
        <v>0.41458217196228886</v>
      </c>
      <c r="V155" s="276">
        <f>IF(V$72=0,0,V$72/ISI_fec!V$72)</f>
        <v>0.41403673478512021</v>
      </c>
      <c r="W155" s="276">
        <f>IF(W$72=0,0,W$72/ISI_fec!W$72)</f>
        <v>0.41378334757357216</v>
      </c>
      <c r="X155" s="276">
        <f>IF(X$72=0,0,X$72/ISI_fec!X$72)</f>
        <v>0.43272120937418357</v>
      </c>
      <c r="Y155" s="276">
        <f>IF(Y$72=0,0,Y$72/ISI_fec!Y$72)</f>
        <v>0.43170314400967053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0.39155559697505476</v>
      </c>
      <c r="C156" s="277">
        <f>IF(C$79=0,0,C$79/ISI_fec!C$79)</f>
        <v>0.39293683555585035</v>
      </c>
      <c r="D156" s="277">
        <f>IF(D$79=0,0,D$79/ISI_fec!D$79)</f>
        <v>0.3973723739822671</v>
      </c>
      <c r="E156" s="277">
        <f>IF(E$79=0,0,E$79/ISI_fec!E$79)</f>
        <v>0.38473187448053642</v>
      </c>
      <c r="F156" s="277">
        <f>IF(F$79=0,0,F$79/ISI_fec!F$79)</f>
        <v>0.38516727518996668</v>
      </c>
      <c r="G156" s="277">
        <f>IF(G$79=0,0,G$79/ISI_fec!G$79)</f>
        <v>0.38690331019090846</v>
      </c>
      <c r="H156" s="277">
        <f>IF(H$79=0,0,H$79/ISI_fec!H$79)</f>
        <v>0.38590924462466991</v>
      </c>
      <c r="I156" s="277">
        <f>IF(I$79=0,0,I$79/ISI_fec!I$79)</f>
        <v>0.38483546539479491</v>
      </c>
      <c r="J156" s="277">
        <f>IF(J$79=0,0,J$79/ISI_fec!J$79)</f>
        <v>0.37983342100529094</v>
      </c>
      <c r="K156" s="277">
        <f>IF(K$79=0,0,K$79/ISI_fec!K$79)</f>
        <v>0.38090759841362043</v>
      </c>
      <c r="L156" s="277">
        <f>IF(L$79=0,0,L$79/ISI_fec!L$79)</f>
        <v>0.3798348290286776</v>
      </c>
      <c r="M156" s="277">
        <f>IF(M$79=0,0,M$79/ISI_fec!M$79)</f>
        <v>0.37865620919862214</v>
      </c>
      <c r="N156" s="277">
        <f>IF(N$79=0,0,N$79/ISI_fec!N$79)</f>
        <v>0.38214029145396217</v>
      </c>
      <c r="O156" s="277">
        <f>IF(O$79=0,0,O$79/ISI_fec!O$79)</f>
        <v>0.3808244174428716</v>
      </c>
      <c r="P156" s="277">
        <f>IF(P$79=0,0,P$79/ISI_fec!P$79)</f>
        <v>0.38028629412657156</v>
      </c>
      <c r="Q156" s="277">
        <f>IF(Q$79=0,0,Q$79/ISI_fec!Q$79)</f>
        <v>0.3802198590173228</v>
      </c>
      <c r="R156" s="277">
        <f>IF(R$79=0,0,R$79/ISI_fec!R$79)</f>
        <v>0.3935799643827062</v>
      </c>
      <c r="S156" s="277">
        <f>IF(S$79=0,0,S$79/ISI_fec!S$79)</f>
        <v>0.39264930901800682</v>
      </c>
      <c r="T156" s="277">
        <f>IF(T$79=0,0,T$79/ISI_fec!T$79)</f>
        <v>0.40897101430361621</v>
      </c>
      <c r="U156" s="277">
        <f>IF(U$79=0,0,U$79/ISI_fec!U$79)</f>
        <v>0.40812902359211845</v>
      </c>
      <c r="V156" s="277">
        <f>IF(V$79=0,0,V$79/ISI_fec!V$79)</f>
        <v>0.40803291503021871</v>
      </c>
      <c r="W156" s="277">
        <f>IF(W$79=0,0,W$79/ISI_fec!W$79)</f>
        <v>0.40775435965283252</v>
      </c>
      <c r="X156" s="277">
        <f>IF(X$79=0,0,X$79/ISI_fec!X$79)</f>
        <v>0.42625667851709814</v>
      </c>
      <c r="Y156" s="277">
        <f>IF(Y$79=0,0,Y$79/ISI_fec!Y$79)</f>
        <v>0.4259144633655827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DK: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190.91841508037277</v>
      </c>
      <c r="C54" s="223">
        <f t="shared" si="2"/>
        <v>207.73484857764333</v>
      </c>
      <c r="D54" s="223">
        <f t="shared" si="2"/>
        <v>119.56194142991772</v>
      </c>
      <c r="E54" s="223">
        <f t="shared" si="2"/>
        <v>137.70470230839177</v>
      </c>
      <c r="F54" s="223">
        <f t="shared" si="2"/>
        <v>134.17101934347454</v>
      </c>
      <c r="G54" s="223">
        <f t="shared" si="2"/>
        <v>131.082504240416</v>
      </c>
      <c r="H54" s="223">
        <f t="shared" si="2"/>
        <v>139.26789124647925</v>
      </c>
      <c r="I54" s="223">
        <f t="shared" si="2"/>
        <v>156.27506925430936</v>
      </c>
      <c r="J54" s="223">
        <f t="shared" si="2"/>
        <v>140.66905361983305</v>
      </c>
      <c r="K54" s="223">
        <f t="shared" si="2"/>
        <v>73.313128972115365</v>
      </c>
      <c r="L54" s="223">
        <f t="shared" si="2"/>
        <v>80.539768783128906</v>
      </c>
      <c r="M54" s="223">
        <f t="shared" si="2"/>
        <v>91.125698815020471</v>
      </c>
      <c r="N54" s="223">
        <f t="shared" si="2"/>
        <v>100.7901958051791</v>
      </c>
      <c r="O54" s="223">
        <f t="shared" si="2"/>
        <v>106.39734623273588</v>
      </c>
      <c r="P54" s="223">
        <f t="shared" si="2"/>
        <v>113.37690779568743</v>
      </c>
      <c r="Q54" s="223">
        <f t="shared" si="2"/>
        <v>110.80437483492003</v>
      </c>
      <c r="R54" s="223">
        <f t="shared" si="2"/>
        <v>117.17243839637899</v>
      </c>
      <c r="S54" s="223">
        <f t="shared" si="2"/>
        <v>122.78763024858547</v>
      </c>
      <c r="T54" s="223">
        <f t="shared" si="2"/>
        <v>126.31001835098739</v>
      </c>
      <c r="U54" s="223">
        <f t="shared" si="2"/>
        <v>116.00625897539838</v>
      </c>
      <c r="V54" s="223">
        <f t="shared" si="2"/>
        <v>103.86979407778098</v>
      </c>
      <c r="W54" s="223">
        <f t="shared" si="2"/>
        <v>106.29532130137962</v>
      </c>
      <c r="X54" s="223">
        <f t="shared" si="2"/>
        <v>88.028190207562901</v>
      </c>
      <c r="Y54" s="223">
        <f t="shared" si="2"/>
        <v>84.969032593973765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0.1692159501742195</v>
      </c>
      <c r="C59" s="260">
        <v>0.18506588832151341</v>
      </c>
      <c r="D59" s="260">
        <v>0.1134224285292296</v>
      </c>
      <c r="E59" s="260">
        <v>0.1794181053427423</v>
      </c>
      <c r="F59" s="260">
        <v>0.17163290625348071</v>
      </c>
      <c r="G59" s="260">
        <v>0.13260551191578071</v>
      </c>
      <c r="H59" s="260">
        <v>0.14489810632481309</v>
      </c>
      <c r="I59" s="260">
        <v>0.1657620148537273</v>
      </c>
      <c r="J59" s="260">
        <v>0.13434280465032941</v>
      </c>
      <c r="K59" s="260">
        <v>5.5042826250219092E-2</v>
      </c>
      <c r="L59" s="260">
        <v>5.8911661650686002E-2</v>
      </c>
      <c r="M59" s="260">
        <v>6.4329351686758032E-2</v>
      </c>
      <c r="N59" s="260">
        <v>5.8587992984213237E-2</v>
      </c>
      <c r="O59" s="260">
        <v>5.7610006309119957E-2</v>
      </c>
      <c r="P59" s="260">
        <v>5.7434898609942997E-2</v>
      </c>
      <c r="Q59" s="260">
        <v>5.1549867700415267E-2</v>
      </c>
      <c r="R59" s="260">
        <v>5.4244250459436767E-2</v>
      </c>
      <c r="S59" s="260">
        <v>6.1090048686667918E-2</v>
      </c>
      <c r="T59" s="260">
        <v>5.8550004003491488E-2</v>
      </c>
      <c r="U59" s="260">
        <v>4.9790021081082422E-2</v>
      </c>
      <c r="V59" s="260">
        <v>4.0750655216103972E-2</v>
      </c>
      <c r="W59" s="260">
        <v>3.9296939885580633E-2</v>
      </c>
      <c r="X59" s="260">
        <v>2.655014215663325E-2</v>
      </c>
      <c r="Y59" s="260">
        <v>2.1778967737135901E-2</v>
      </c>
      <c r="DA59" s="68" t="s">
        <v>393</v>
      </c>
    </row>
    <row r="60" spans="1:105" ht="12" customHeight="1" x14ac:dyDescent="0.25">
      <c r="A60" s="37" t="s">
        <v>159</v>
      </c>
      <c r="B60" s="226">
        <v>3.3435335118391467E-2</v>
      </c>
      <c r="C60" s="226">
        <v>3.4627797545017089E-2</v>
      </c>
      <c r="D60" s="226">
        <v>3.2889849022250228E-2</v>
      </c>
      <c r="E60" s="226">
        <v>4.8742721077425541E-2</v>
      </c>
      <c r="F60" s="226">
        <v>4.8328486392205702E-2</v>
      </c>
      <c r="G60" s="226">
        <v>1.8088671874737939E-2</v>
      </c>
      <c r="H60" s="226">
        <v>1.7864287799150759E-2</v>
      </c>
      <c r="I60" s="226">
        <v>2.4134003614862259E-2</v>
      </c>
      <c r="J60" s="226">
        <v>1.0528102666540541E-2</v>
      </c>
      <c r="K60" s="226">
        <v>4.4173368423490603E-3</v>
      </c>
      <c r="L60" s="226">
        <v>4.320827779854302E-3</v>
      </c>
      <c r="M60" s="226">
        <v>3.9764385374810949E-3</v>
      </c>
      <c r="N60" s="226">
        <v>3.2941984118669641E-3</v>
      </c>
      <c r="O60" s="226">
        <v>3.03001792105617E-3</v>
      </c>
      <c r="P60" s="226">
        <v>2.818368539801708E-3</v>
      </c>
      <c r="Q60" s="226">
        <v>2.936355473881277E-3</v>
      </c>
      <c r="R60" s="226">
        <v>3.0581961064380619E-3</v>
      </c>
      <c r="S60" s="226">
        <v>2.8583865080140159E-3</v>
      </c>
      <c r="T60" s="226">
        <v>3.811728792976408E-3</v>
      </c>
      <c r="U60" s="226">
        <v>2.932045501011653E-3</v>
      </c>
      <c r="V60" s="226">
        <v>2.2640552368624412E-3</v>
      </c>
      <c r="W60" s="226">
        <v>4.3949282265083774E-3</v>
      </c>
      <c r="X60" s="226">
        <v>5.1274792357813206E-3</v>
      </c>
      <c r="Y60" s="226">
        <v>3.3081630488407429E-3</v>
      </c>
      <c r="DA60" s="69" t="s">
        <v>394</v>
      </c>
    </row>
    <row r="61" spans="1:105" ht="12" customHeight="1" x14ac:dyDescent="0.25">
      <c r="A61" s="37" t="s">
        <v>35</v>
      </c>
      <c r="B61" s="226">
        <v>0.13578061505582811</v>
      </c>
      <c r="C61" s="226">
        <v>0.15043809077649631</v>
      </c>
      <c r="D61" s="226">
        <v>8.053257950697941E-2</v>
      </c>
      <c r="E61" s="226">
        <v>0.13067538426531669</v>
      </c>
      <c r="F61" s="226">
        <v>0.12330441986127499</v>
      </c>
      <c r="G61" s="226">
        <v>0.1145168400410428</v>
      </c>
      <c r="H61" s="226">
        <v>0.1270338185256624</v>
      </c>
      <c r="I61" s="226">
        <v>0.14162801123886509</v>
      </c>
      <c r="J61" s="226">
        <v>0.1238147019837889</v>
      </c>
      <c r="K61" s="226">
        <v>5.0625489407870032E-2</v>
      </c>
      <c r="L61" s="226">
        <v>5.4590833870831697E-2</v>
      </c>
      <c r="M61" s="226">
        <v>6.0352913149276932E-2</v>
      </c>
      <c r="N61" s="226">
        <v>5.5293794572346282E-2</v>
      </c>
      <c r="O61" s="226">
        <v>5.4579988388063792E-2</v>
      </c>
      <c r="P61" s="226">
        <v>5.4616530070141299E-2</v>
      </c>
      <c r="Q61" s="226">
        <v>4.8613512226533998E-2</v>
      </c>
      <c r="R61" s="226">
        <v>5.1186054352998708E-2</v>
      </c>
      <c r="S61" s="226">
        <v>5.8231662178653908E-2</v>
      </c>
      <c r="T61" s="226">
        <v>5.4738275210515087E-2</v>
      </c>
      <c r="U61" s="226">
        <v>4.6857975580070772E-2</v>
      </c>
      <c r="V61" s="226">
        <v>3.8486599979241531E-2</v>
      </c>
      <c r="W61" s="226">
        <v>3.4902011659072252E-2</v>
      </c>
      <c r="X61" s="226">
        <v>2.1422662920851931E-2</v>
      </c>
      <c r="Y61" s="226">
        <v>1.8470804688295161E-2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56.660106069408357</v>
      </c>
      <c r="C65" s="261">
        <v>59.852019540375721</v>
      </c>
      <c r="D65" s="261">
        <v>40.476961394613681</v>
      </c>
      <c r="E65" s="261">
        <v>41.398923357273333</v>
      </c>
      <c r="F65" s="261">
        <v>40.734132850174028</v>
      </c>
      <c r="G65" s="261">
        <v>40.780360792206857</v>
      </c>
      <c r="H65" s="261">
        <v>43.181642781689703</v>
      </c>
      <c r="I65" s="261">
        <v>45.980522694791212</v>
      </c>
      <c r="J65" s="261">
        <v>41.343867614539889</v>
      </c>
      <c r="K65" s="261">
        <v>21.72817849744116</v>
      </c>
      <c r="L65" s="261">
        <v>23.350111983422909</v>
      </c>
      <c r="M65" s="261">
        <v>26.19867566464923</v>
      </c>
      <c r="N65" s="261">
        <v>31.058976728157351</v>
      </c>
      <c r="O65" s="261">
        <v>32.321653430413363</v>
      </c>
      <c r="P65" s="261">
        <v>34.750659082945397</v>
      </c>
      <c r="Q65" s="261">
        <v>33.44788076919631</v>
      </c>
      <c r="R65" s="261">
        <v>34.301460323659612</v>
      </c>
      <c r="S65" s="261">
        <v>35.893276428456801</v>
      </c>
      <c r="T65" s="261">
        <v>36.887783835664749</v>
      </c>
      <c r="U65" s="261">
        <v>33.624215423458061</v>
      </c>
      <c r="V65" s="261">
        <v>29.780698883923289</v>
      </c>
      <c r="W65" s="261">
        <v>28.91305674161174</v>
      </c>
      <c r="X65" s="261">
        <v>22.580621809565951</v>
      </c>
      <c r="Y65" s="261">
        <v>21.541662889590349</v>
      </c>
      <c r="DA65" s="70" t="s">
        <v>399</v>
      </c>
    </row>
    <row r="66" spans="1:105" ht="12" customHeight="1" x14ac:dyDescent="0.25">
      <c r="A66" s="18" t="s">
        <v>28</v>
      </c>
      <c r="B66" s="230">
        <v>2.7502654665335919</v>
      </c>
      <c r="C66" s="230">
        <v>2.8022170175477412</v>
      </c>
      <c r="D66" s="230">
        <v>2.8994194666141211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1.6766044514838441</v>
      </c>
      <c r="C67" s="230">
        <v>1.675918890289521</v>
      </c>
      <c r="D67" s="230">
        <v>1.790567610224689</v>
      </c>
      <c r="E67" s="230">
        <v>0</v>
      </c>
      <c r="F67" s="230">
        <v>0</v>
      </c>
      <c r="G67" s="230">
        <v>1.5083158333169071</v>
      </c>
      <c r="H67" s="230">
        <v>1.471514822587543</v>
      </c>
      <c r="I67" s="230">
        <v>2.8627032984769021</v>
      </c>
      <c r="J67" s="230">
        <v>1.3530783883631601</v>
      </c>
      <c r="K67" s="230">
        <v>1.3903992665994289</v>
      </c>
      <c r="L67" s="230">
        <v>1.374059237544754</v>
      </c>
      <c r="M67" s="230">
        <v>0</v>
      </c>
      <c r="N67" s="230">
        <v>0</v>
      </c>
      <c r="O67" s="230">
        <v>0</v>
      </c>
      <c r="P67" s="230">
        <v>0</v>
      </c>
      <c r="Q67" s="230">
        <v>0.13803793905469799</v>
      </c>
      <c r="R67" s="230">
        <v>6.5556743727034517E-2</v>
      </c>
      <c r="S67" s="230">
        <v>7.0263890342179169E-2</v>
      </c>
      <c r="T67" s="230">
        <v>5.7000101072073033E-2</v>
      </c>
      <c r="U67" s="230">
        <v>4.1630578868547319E-2</v>
      </c>
      <c r="V67" s="230">
        <v>2.7208928999981502E-3</v>
      </c>
      <c r="W67" s="230">
        <v>1.332055031051548E-3</v>
      </c>
      <c r="X67" s="230">
        <v>1.3929475886094551E-3</v>
      </c>
      <c r="Y67" s="230">
        <v>1.36119274178627E-3</v>
      </c>
      <c r="DA67" s="71" t="s">
        <v>401</v>
      </c>
    </row>
    <row r="68" spans="1:105" ht="12" customHeight="1" x14ac:dyDescent="0.25">
      <c r="A68" s="18" t="s">
        <v>35</v>
      </c>
      <c r="B68" s="230">
        <v>52.233236151390919</v>
      </c>
      <c r="C68" s="230">
        <v>55.373883632538458</v>
      </c>
      <c r="D68" s="230">
        <v>35.78697431777487</v>
      </c>
      <c r="E68" s="230">
        <v>41.398923357273333</v>
      </c>
      <c r="F68" s="230">
        <v>40.734132850174028</v>
      </c>
      <c r="G68" s="230">
        <v>39.27204495888995</v>
      </c>
      <c r="H68" s="230">
        <v>41.710127959102159</v>
      </c>
      <c r="I68" s="230">
        <v>43.11781939631431</v>
      </c>
      <c r="J68" s="230">
        <v>39.99078922617673</v>
      </c>
      <c r="K68" s="230">
        <v>20.337779230841729</v>
      </c>
      <c r="L68" s="230">
        <v>21.97605274587816</v>
      </c>
      <c r="M68" s="230">
        <v>26.19867566464923</v>
      </c>
      <c r="N68" s="230">
        <v>31.058976728157351</v>
      </c>
      <c r="O68" s="230">
        <v>32.321653430413363</v>
      </c>
      <c r="P68" s="230">
        <v>34.750659082945397</v>
      </c>
      <c r="Q68" s="230">
        <v>33.309842830141612</v>
      </c>
      <c r="R68" s="230">
        <v>34.235903579932582</v>
      </c>
      <c r="S68" s="230">
        <v>35.823012538114632</v>
      </c>
      <c r="T68" s="230">
        <v>36.830783734592679</v>
      </c>
      <c r="U68" s="230">
        <v>33.582584844589512</v>
      </c>
      <c r="V68" s="230">
        <v>29.777977991023288</v>
      </c>
      <c r="W68" s="230">
        <v>28.911724686580691</v>
      </c>
      <c r="X68" s="230">
        <v>22.579228861977342</v>
      </c>
      <c r="Y68" s="230">
        <v>21.540301696848559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56.16040577223874</v>
      </c>
      <c r="C72" s="261">
        <v>61.837450129233439</v>
      </c>
      <c r="D72" s="261">
        <v>42.542794980392259</v>
      </c>
      <c r="E72" s="261">
        <v>54.402638094706532</v>
      </c>
      <c r="F72" s="261">
        <v>52.393924415712362</v>
      </c>
      <c r="G72" s="261">
        <v>45.082719315707422</v>
      </c>
      <c r="H72" s="261">
        <v>52.495269840024491</v>
      </c>
      <c r="I72" s="261">
        <v>60.928123046887208</v>
      </c>
      <c r="J72" s="261">
        <v>52.871177418591003</v>
      </c>
      <c r="K72" s="261">
        <v>27.505751453128731</v>
      </c>
      <c r="L72" s="261">
        <v>29.776660509722401</v>
      </c>
      <c r="M72" s="261">
        <v>33.014374815981313</v>
      </c>
      <c r="N72" s="261">
        <v>35.447106559111432</v>
      </c>
      <c r="O72" s="261">
        <v>37.880607538799723</v>
      </c>
      <c r="P72" s="261">
        <v>40.192809849526327</v>
      </c>
      <c r="Q72" s="261">
        <v>38.110214343966497</v>
      </c>
      <c r="R72" s="261">
        <v>40.852854194701642</v>
      </c>
      <c r="S72" s="261">
        <v>43.727468892089647</v>
      </c>
      <c r="T72" s="261">
        <v>44.267348411153648</v>
      </c>
      <c r="U72" s="261">
        <v>41.144966236530848</v>
      </c>
      <c r="V72" s="261">
        <v>36.964121563488561</v>
      </c>
      <c r="W72" s="261">
        <v>36.806111191802152</v>
      </c>
      <c r="X72" s="261">
        <v>30.26410950367034</v>
      </c>
      <c r="Y72" s="261">
        <v>29.144710830938909</v>
      </c>
      <c r="DA72" s="70" t="s">
        <v>405</v>
      </c>
    </row>
    <row r="73" spans="1:105" ht="12" customHeight="1" x14ac:dyDescent="0.25">
      <c r="A73" s="60" t="s">
        <v>181</v>
      </c>
      <c r="B73" s="262">
        <v>56.16040577223874</v>
      </c>
      <c r="C73" s="262">
        <v>61.837450129233439</v>
      </c>
      <c r="D73" s="262">
        <v>42.542794980392259</v>
      </c>
      <c r="E73" s="262">
        <v>54.402638094706532</v>
      </c>
      <c r="F73" s="262">
        <v>52.393924415712362</v>
      </c>
      <c r="G73" s="262">
        <v>45.082719315707422</v>
      </c>
      <c r="H73" s="262">
        <v>52.495269840024491</v>
      </c>
      <c r="I73" s="262">
        <v>60.928123046887208</v>
      </c>
      <c r="J73" s="262">
        <v>52.871177418591003</v>
      </c>
      <c r="K73" s="262">
        <v>27.505751453128731</v>
      </c>
      <c r="L73" s="262">
        <v>29.776660509722401</v>
      </c>
      <c r="M73" s="262">
        <v>33.014374815981313</v>
      </c>
      <c r="N73" s="262">
        <v>35.447106559111432</v>
      </c>
      <c r="O73" s="262">
        <v>37.880607538799723</v>
      </c>
      <c r="P73" s="262">
        <v>40.192809849526327</v>
      </c>
      <c r="Q73" s="262">
        <v>38.110214343966497</v>
      </c>
      <c r="R73" s="262">
        <v>40.852854194701642</v>
      </c>
      <c r="S73" s="262">
        <v>43.727468892089647</v>
      </c>
      <c r="T73" s="262">
        <v>44.267348411153648</v>
      </c>
      <c r="U73" s="262">
        <v>41.144966236530848</v>
      </c>
      <c r="V73" s="262">
        <v>36.964121563488561</v>
      </c>
      <c r="W73" s="262">
        <v>36.806111191802152</v>
      </c>
      <c r="X73" s="262">
        <v>30.26410950367034</v>
      </c>
      <c r="Y73" s="262">
        <v>29.144710830938909</v>
      </c>
      <c r="DA73" s="72" t="s">
        <v>406</v>
      </c>
    </row>
    <row r="74" spans="1:105" ht="12" customHeight="1" x14ac:dyDescent="0.25">
      <c r="A74" s="59" t="s">
        <v>31</v>
      </c>
      <c r="B74" s="230">
        <v>6.9687857741582633</v>
      </c>
      <c r="C74" s="230">
        <v>8.8895898596728813</v>
      </c>
      <c r="D74" s="230">
        <v>7.2649823010978052</v>
      </c>
      <c r="E74" s="230">
        <v>3.6237868356455709</v>
      </c>
      <c r="F74" s="230">
        <v>3.6084546791656389</v>
      </c>
      <c r="G74" s="230">
        <v>1.752759810425949</v>
      </c>
      <c r="H74" s="230">
        <v>3.5841103310210598</v>
      </c>
      <c r="I74" s="230">
        <v>3.6281715607316118</v>
      </c>
      <c r="J74" s="230">
        <v>1.7838523632291119</v>
      </c>
      <c r="K74" s="230">
        <v>1.7841582451193481</v>
      </c>
      <c r="L74" s="230">
        <v>1.782843446850247</v>
      </c>
      <c r="M74" s="230">
        <v>1.773793589430634</v>
      </c>
      <c r="N74" s="230">
        <v>1.7404514553010599</v>
      </c>
      <c r="O74" s="230">
        <v>1.745214774503804</v>
      </c>
      <c r="P74" s="230">
        <v>1.732886381274251</v>
      </c>
      <c r="Q74" s="230">
        <v>1.075764457828656</v>
      </c>
      <c r="R74" s="230">
        <v>2.0874535823015949</v>
      </c>
      <c r="S74" s="230">
        <v>2.2328019798414909</v>
      </c>
      <c r="T74" s="230">
        <v>1.245843305495228</v>
      </c>
      <c r="U74" s="230">
        <v>1.3143024832369301</v>
      </c>
      <c r="V74" s="230">
        <v>1.3557981957499421</v>
      </c>
      <c r="W74" s="230">
        <v>1.5594295982584989</v>
      </c>
      <c r="X74" s="230">
        <v>2.336479054977</v>
      </c>
      <c r="Y74" s="230">
        <v>2.6171667899250171</v>
      </c>
      <c r="DA74" s="71" t="s">
        <v>407</v>
      </c>
    </row>
    <row r="75" spans="1:105" ht="12" customHeight="1" x14ac:dyDescent="0.25">
      <c r="A75" s="59" t="s">
        <v>159</v>
      </c>
      <c r="B75" s="230">
        <v>9.4757021050379588</v>
      </c>
      <c r="C75" s="230">
        <v>9.6692211063908662</v>
      </c>
      <c r="D75" s="230">
        <v>9.8787922253316776</v>
      </c>
      <c r="E75" s="230">
        <v>13.795148370474131</v>
      </c>
      <c r="F75" s="230">
        <v>13.737038903355669</v>
      </c>
      <c r="G75" s="230">
        <v>5.7208759242730007</v>
      </c>
      <c r="H75" s="230">
        <v>5.8492715333073919</v>
      </c>
      <c r="I75" s="230">
        <v>7.8947091657850388</v>
      </c>
      <c r="J75" s="230">
        <v>3.8825140139644412</v>
      </c>
      <c r="K75" s="230">
        <v>1.942110325396444</v>
      </c>
      <c r="L75" s="230">
        <v>1.9407384046797569</v>
      </c>
      <c r="M75" s="230">
        <v>1.9310975140471689</v>
      </c>
      <c r="N75" s="230">
        <v>1.895207602387724</v>
      </c>
      <c r="O75" s="230">
        <v>1.9005533009790201</v>
      </c>
      <c r="P75" s="230">
        <v>1.8872539339233401</v>
      </c>
      <c r="Q75" s="230">
        <v>2.10132416451642</v>
      </c>
      <c r="R75" s="230">
        <v>2.1815836868470879</v>
      </c>
      <c r="S75" s="230">
        <v>1.9379008223954211</v>
      </c>
      <c r="T75" s="230">
        <v>2.79674423264483</v>
      </c>
      <c r="U75" s="230">
        <v>2.342823470056921</v>
      </c>
      <c r="V75" s="230">
        <v>1.9781830266427249</v>
      </c>
      <c r="W75" s="230">
        <v>3.9417903199272599</v>
      </c>
      <c r="X75" s="230">
        <v>5.3932373204597122</v>
      </c>
      <c r="Y75" s="230">
        <v>4.0292422951246474</v>
      </c>
      <c r="DA75" s="71" t="s">
        <v>408</v>
      </c>
    </row>
    <row r="76" spans="1:105" ht="12" customHeight="1" x14ac:dyDescent="0.25">
      <c r="A76" s="59" t="s">
        <v>32</v>
      </c>
      <c r="B76" s="230">
        <v>1.2351712412722491</v>
      </c>
      <c r="C76" s="230">
        <v>1.27137142833329</v>
      </c>
      <c r="D76" s="230">
        <v>1.2102617952882471</v>
      </c>
      <c r="E76" s="230">
        <v>0</v>
      </c>
      <c r="F76" s="230">
        <v>0</v>
      </c>
      <c r="G76" s="230">
        <v>1.391021931630738</v>
      </c>
      <c r="H76" s="230">
        <v>1.4674338992890319</v>
      </c>
      <c r="I76" s="230">
        <v>3.0759230618445601</v>
      </c>
      <c r="J76" s="230">
        <v>1.544891983555476</v>
      </c>
      <c r="K76" s="230">
        <v>1.5216634732631831</v>
      </c>
      <c r="L76" s="230">
        <v>1.533117846380522</v>
      </c>
      <c r="M76" s="230">
        <v>0</v>
      </c>
      <c r="N76" s="230">
        <v>0</v>
      </c>
      <c r="O76" s="230">
        <v>0</v>
      </c>
      <c r="P76" s="230">
        <v>0</v>
      </c>
      <c r="Q76" s="230">
        <v>0.1441674799257289</v>
      </c>
      <c r="R76" s="230">
        <v>6.9918769874965675E-2</v>
      </c>
      <c r="S76" s="230">
        <v>7.7435457316598649E-2</v>
      </c>
      <c r="T76" s="230">
        <v>6.2156497272274368E-2</v>
      </c>
      <c r="U76" s="230">
        <v>4.6414183107868628E-2</v>
      </c>
      <c r="V76" s="230">
        <v>3.072594449065344E-3</v>
      </c>
      <c r="W76" s="230">
        <v>1.4422493716317411E-3</v>
      </c>
      <c r="X76" s="230">
        <v>1.390095845609217E-3</v>
      </c>
      <c r="Y76" s="230">
        <v>1.4216416437293981E-3</v>
      </c>
      <c r="DA76" s="71" t="s">
        <v>409</v>
      </c>
    </row>
    <row r="77" spans="1:105" ht="12" customHeight="1" x14ac:dyDescent="0.25">
      <c r="A77" s="59" t="s">
        <v>35</v>
      </c>
      <c r="B77" s="230">
        <v>38.480746651770268</v>
      </c>
      <c r="C77" s="230">
        <v>42.007267734836397</v>
      </c>
      <c r="D77" s="230">
        <v>24.18875865867453</v>
      </c>
      <c r="E77" s="230">
        <v>36.983702888586834</v>
      </c>
      <c r="F77" s="230">
        <v>35.048430833191063</v>
      </c>
      <c r="G77" s="230">
        <v>36.218061649377738</v>
      </c>
      <c r="H77" s="230">
        <v>41.594454076406997</v>
      </c>
      <c r="I77" s="230">
        <v>46.329319258525999</v>
      </c>
      <c r="J77" s="230">
        <v>45.659919057841982</v>
      </c>
      <c r="K77" s="230">
        <v>22.257819409349761</v>
      </c>
      <c r="L77" s="230">
        <v>24.519960811811881</v>
      </c>
      <c r="M77" s="230">
        <v>29.3094837125035</v>
      </c>
      <c r="N77" s="230">
        <v>31.811447501422641</v>
      </c>
      <c r="O77" s="230">
        <v>34.234839463316902</v>
      </c>
      <c r="P77" s="230">
        <v>36.572669534328739</v>
      </c>
      <c r="Q77" s="230">
        <v>34.788958241695703</v>
      </c>
      <c r="R77" s="230">
        <v>36.513898155677992</v>
      </c>
      <c r="S77" s="230">
        <v>39.47933063253614</v>
      </c>
      <c r="T77" s="230">
        <v>40.162604375741317</v>
      </c>
      <c r="U77" s="230">
        <v>37.441426100129128</v>
      </c>
      <c r="V77" s="230">
        <v>33.62706774664683</v>
      </c>
      <c r="W77" s="230">
        <v>31.30344902424476</v>
      </c>
      <c r="X77" s="230">
        <v>22.53300303238802</v>
      </c>
      <c r="Y77" s="230">
        <v>22.496880104245509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37.202687288551473</v>
      </c>
      <c r="C79" s="261">
        <f t="shared" si="3"/>
        <v>38.928313019712675</v>
      </c>
      <c r="D79" s="261">
        <f t="shared" si="3"/>
        <v>25.186585754203342</v>
      </c>
      <c r="E79" s="261">
        <f t="shared" si="3"/>
        <v>32.833225734805012</v>
      </c>
      <c r="F79" s="261">
        <f t="shared" si="3"/>
        <v>31.980832155070519</v>
      </c>
      <c r="G79" s="261">
        <f t="shared" si="3"/>
        <v>28.910818620585957</v>
      </c>
      <c r="H79" s="261">
        <f t="shared" si="3"/>
        <v>31.831076352030639</v>
      </c>
      <c r="I79" s="261">
        <f t="shared" si="3"/>
        <v>35.06883176289459</v>
      </c>
      <c r="J79" s="261">
        <f t="shared" si="3"/>
        <v>32.749983771403834</v>
      </c>
      <c r="K79" s="261">
        <f t="shared" si="3"/>
        <v>16.834232416486675</v>
      </c>
      <c r="L79" s="261">
        <f t="shared" si="3"/>
        <v>18.28944694438453</v>
      </c>
      <c r="M79" s="261">
        <f t="shared" si="3"/>
        <v>21.177348249955955</v>
      </c>
      <c r="N79" s="261">
        <f t="shared" si="3"/>
        <v>23.670061320454728</v>
      </c>
      <c r="O79" s="261">
        <f t="shared" si="3"/>
        <v>25.12262006545027</v>
      </c>
      <c r="P79" s="261">
        <f t="shared" si="3"/>
        <v>27.131672623013937</v>
      </c>
      <c r="Q79" s="261">
        <f t="shared" si="3"/>
        <v>25.999851238923554</v>
      </c>
      <c r="R79" s="261">
        <f t="shared" si="3"/>
        <v>27.851096413111442</v>
      </c>
      <c r="S79" s="261">
        <f t="shared" si="3"/>
        <v>29.566702039476489</v>
      </c>
      <c r="T79" s="261">
        <f t="shared" si="3"/>
        <v>30.065648286405015</v>
      </c>
      <c r="U79" s="261">
        <f t="shared" si="3"/>
        <v>27.799189955690721</v>
      </c>
      <c r="V79" s="261">
        <f t="shared" si="3"/>
        <v>24.836669691047163</v>
      </c>
      <c r="W79" s="261">
        <f t="shared" si="3"/>
        <v>24.78071793418373</v>
      </c>
      <c r="X79" s="261">
        <f t="shared" si="3"/>
        <v>20.414683752169967</v>
      </c>
      <c r="Y79" s="261">
        <f t="shared" si="3"/>
        <v>19.532648091270126</v>
      </c>
      <c r="DA79" s="70"/>
    </row>
    <row r="80" spans="1:105" ht="12" customHeight="1" x14ac:dyDescent="0.25">
      <c r="A80" s="60" t="s">
        <v>190</v>
      </c>
      <c r="B80" s="262">
        <v>26.149849431842821</v>
      </c>
      <c r="C80" s="262">
        <v>28.827889092027011</v>
      </c>
      <c r="D80" s="262">
        <v>19.75057729820788</v>
      </c>
      <c r="E80" s="262">
        <v>25.661912155505249</v>
      </c>
      <c r="F80" s="262">
        <v>24.714394980213601</v>
      </c>
      <c r="G80" s="262">
        <v>20.903491789903669</v>
      </c>
      <c r="H80" s="262">
        <v>24.40971174025643</v>
      </c>
      <c r="I80" s="262">
        <v>28.058738013155999</v>
      </c>
      <c r="J80" s="262">
        <v>24.58515000450776</v>
      </c>
      <c r="K80" s="262">
        <v>12.62092351094282</v>
      </c>
      <c r="L80" s="262">
        <v>13.692053623713299</v>
      </c>
      <c r="M80" s="262">
        <v>15.572994547098491</v>
      </c>
      <c r="N80" s="262">
        <v>16.720522506706541</v>
      </c>
      <c r="O80" s="262">
        <v>17.86841331785406</v>
      </c>
      <c r="P80" s="262">
        <v>18.95908712819995</v>
      </c>
      <c r="Q80" s="262">
        <v>17.939932960808481</v>
      </c>
      <c r="R80" s="262">
        <v>19.252921823171189</v>
      </c>
      <c r="S80" s="262">
        <v>20.606990340269959</v>
      </c>
      <c r="T80" s="262">
        <v>20.865012015162499</v>
      </c>
      <c r="U80" s="262">
        <v>19.396091972468739</v>
      </c>
      <c r="V80" s="262">
        <v>17.435258642898962</v>
      </c>
      <c r="W80" s="262">
        <v>17.361164191661562</v>
      </c>
      <c r="X80" s="262">
        <v>14.275268995848849</v>
      </c>
      <c r="Y80" s="262">
        <v>13.74722314521577</v>
      </c>
      <c r="DA80" s="72" t="s">
        <v>412</v>
      </c>
    </row>
    <row r="81" spans="1:105" ht="12" customHeight="1" x14ac:dyDescent="0.25">
      <c r="A81" s="59" t="s">
        <v>31</v>
      </c>
      <c r="B81" s="230">
        <v>3.317831963271185</v>
      </c>
      <c r="C81" s="230">
        <v>4.2312151627615453</v>
      </c>
      <c r="D81" s="230">
        <v>3.4715412642469352</v>
      </c>
      <c r="E81" s="230">
        <v>1.709352757576317</v>
      </c>
      <c r="F81" s="230">
        <v>1.7021205264470549</v>
      </c>
      <c r="G81" s="230">
        <v>0.8385758050284593</v>
      </c>
      <c r="H81" s="230">
        <v>1.71449755633588</v>
      </c>
      <c r="I81" s="230">
        <v>1.759689611037643</v>
      </c>
      <c r="J81" s="230">
        <v>0.85446039128222084</v>
      </c>
      <c r="K81" s="230">
        <v>0.86659669411979001</v>
      </c>
      <c r="L81" s="230">
        <v>0.8642962523480775</v>
      </c>
      <c r="M81" s="230">
        <v>0.83670455823715573</v>
      </c>
      <c r="N81" s="230">
        <v>0.82097695849060093</v>
      </c>
      <c r="O81" s="230">
        <v>0.82322383259873977</v>
      </c>
      <c r="P81" s="230">
        <v>0.8174084869619247</v>
      </c>
      <c r="Q81" s="230">
        <v>0.50832635602485121</v>
      </c>
      <c r="R81" s="230">
        <v>0.98545090516181399</v>
      </c>
      <c r="S81" s="230">
        <v>1.054096073009537</v>
      </c>
      <c r="T81" s="230">
        <v>0.58804258985707203</v>
      </c>
      <c r="U81" s="230">
        <v>0.62027323520718425</v>
      </c>
      <c r="V81" s="230">
        <v>0.63955685430565035</v>
      </c>
      <c r="W81" s="230">
        <v>0.73559996811955419</v>
      </c>
      <c r="X81" s="230">
        <v>1.1021437486658729</v>
      </c>
      <c r="Y81" s="230">
        <v>1.2345475363351519</v>
      </c>
      <c r="DA81" s="71" t="s">
        <v>413</v>
      </c>
    </row>
    <row r="82" spans="1:105" ht="12" customHeight="1" x14ac:dyDescent="0.25">
      <c r="A82" s="59" t="s">
        <v>159</v>
      </c>
      <c r="B82" s="230">
        <v>4.5113723304729323</v>
      </c>
      <c r="C82" s="230">
        <v>4.6022994989962891</v>
      </c>
      <c r="D82" s="230">
        <v>4.7205393529972506</v>
      </c>
      <c r="E82" s="230">
        <v>6.5072190991729526</v>
      </c>
      <c r="F82" s="230">
        <v>6.4798086629731309</v>
      </c>
      <c r="G82" s="230">
        <v>2.737048228244872</v>
      </c>
      <c r="H82" s="230">
        <v>2.798061673325654</v>
      </c>
      <c r="I82" s="230">
        <v>3.8289913992915618</v>
      </c>
      <c r="J82" s="230">
        <v>1.8597135681820309</v>
      </c>
      <c r="K82" s="230">
        <v>0.94331676700117184</v>
      </c>
      <c r="L82" s="230">
        <v>0.94084140304978459</v>
      </c>
      <c r="M82" s="230">
        <v>0.91090536240033704</v>
      </c>
      <c r="N82" s="230">
        <v>0.89397596719949746</v>
      </c>
      <c r="O82" s="230">
        <v>0.89649755167525103</v>
      </c>
      <c r="P82" s="230">
        <v>0.89022419433341515</v>
      </c>
      <c r="Q82" s="230">
        <v>0.99292967675432231</v>
      </c>
      <c r="R82" s="230">
        <v>1.029888107269588</v>
      </c>
      <c r="S82" s="230">
        <v>0.91487452322752749</v>
      </c>
      <c r="T82" s="230">
        <v>1.3200734911671399</v>
      </c>
      <c r="U82" s="230">
        <v>1.1056744636992071</v>
      </c>
      <c r="V82" s="230">
        <v>0.93314810251731062</v>
      </c>
      <c r="W82" s="230">
        <v>1.859385532319368</v>
      </c>
      <c r="X82" s="230">
        <v>2.5440513944066421</v>
      </c>
      <c r="Y82" s="230">
        <v>1.9006397176872489</v>
      </c>
      <c r="DA82" s="71" t="s">
        <v>414</v>
      </c>
    </row>
    <row r="83" spans="1:105" ht="12" customHeight="1" x14ac:dyDescent="0.25">
      <c r="A83" s="59" t="s">
        <v>35</v>
      </c>
      <c r="B83" s="230">
        <v>18.320645138098701</v>
      </c>
      <c r="C83" s="230">
        <v>19.994374430269168</v>
      </c>
      <c r="D83" s="230">
        <v>11.558496680963691</v>
      </c>
      <c r="E83" s="230">
        <v>17.44534029875598</v>
      </c>
      <c r="F83" s="230">
        <v>16.53246579079342</v>
      </c>
      <c r="G83" s="230">
        <v>17.32786775663034</v>
      </c>
      <c r="H83" s="230">
        <v>19.897152510594889</v>
      </c>
      <c r="I83" s="230">
        <v>22.470057002826799</v>
      </c>
      <c r="J83" s="230">
        <v>21.870976045043509</v>
      </c>
      <c r="K83" s="230">
        <v>10.81101004982186</v>
      </c>
      <c r="L83" s="230">
        <v>11.88691596831544</v>
      </c>
      <c r="M83" s="230">
        <v>13.825384626460989</v>
      </c>
      <c r="N83" s="230">
        <v>15.00556958101645</v>
      </c>
      <c r="O83" s="230">
        <v>16.148691933580071</v>
      </c>
      <c r="P83" s="230">
        <v>17.25145444690461</v>
      </c>
      <c r="Q83" s="230">
        <v>16.438676928029309</v>
      </c>
      <c r="R83" s="230">
        <v>17.237582810739791</v>
      </c>
      <c r="S83" s="230">
        <v>18.638019744032889</v>
      </c>
      <c r="T83" s="230">
        <v>18.956895934138291</v>
      </c>
      <c r="U83" s="230">
        <v>17.67014427356235</v>
      </c>
      <c r="V83" s="230">
        <v>15.862553686076</v>
      </c>
      <c r="W83" s="230">
        <v>14.76617869122264</v>
      </c>
      <c r="X83" s="230">
        <v>10.62907385277633</v>
      </c>
      <c r="Y83" s="230">
        <v>10.61203589119336</v>
      </c>
      <c r="DA83" s="71" t="s">
        <v>415</v>
      </c>
    </row>
    <row r="84" spans="1:105" ht="12" customHeight="1" x14ac:dyDescent="0.25">
      <c r="A84" s="60" t="s">
        <v>195</v>
      </c>
      <c r="B84" s="262">
        <v>11.052837856708649</v>
      </c>
      <c r="C84" s="262">
        <v>10.100423927685661</v>
      </c>
      <c r="D84" s="262">
        <v>5.4360084559954629</v>
      </c>
      <c r="E84" s="262">
        <v>7.1713135792997642</v>
      </c>
      <c r="F84" s="262">
        <v>7.2664371748569181</v>
      </c>
      <c r="G84" s="262">
        <v>8.00732683068229</v>
      </c>
      <c r="H84" s="262">
        <v>7.4213646117742087</v>
      </c>
      <c r="I84" s="262">
        <v>7.0100937497385916</v>
      </c>
      <c r="J84" s="262">
        <v>8.1648337668960771</v>
      </c>
      <c r="K84" s="262">
        <v>4.2133089055438546</v>
      </c>
      <c r="L84" s="262">
        <v>4.5973933206712294</v>
      </c>
      <c r="M84" s="262">
        <v>5.6043537028574661</v>
      </c>
      <c r="N84" s="262">
        <v>6.9495388137481866</v>
      </c>
      <c r="O84" s="262">
        <v>7.2542067475962089</v>
      </c>
      <c r="P84" s="262">
        <v>8.1725854948139869</v>
      </c>
      <c r="Q84" s="262">
        <v>8.0599182781150738</v>
      </c>
      <c r="R84" s="262">
        <v>8.5981745899402551</v>
      </c>
      <c r="S84" s="262">
        <v>8.9597116992065278</v>
      </c>
      <c r="T84" s="262">
        <v>9.2006362712425176</v>
      </c>
      <c r="U84" s="262">
        <v>8.4030979832219828</v>
      </c>
      <c r="V84" s="262">
        <v>7.4014110481482014</v>
      </c>
      <c r="W84" s="262">
        <v>7.4195537425221687</v>
      </c>
      <c r="X84" s="262">
        <v>6.1394147563211181</v>
      </c>
      <c r="Y84" s="262">
        <v>5.7854249460543548</v>
      </c>
      <c r="DA84" s="72" t="s">
        <v>416</v>
      </c>
    </row>
    <row r="85" spans="1:105" ht="12" customHeight="1" x14ac:dyDescent="0.25">
      <c r="A85" s="64" t="s">
        <v>28</v>
      </c>
      <c r="B85" s="229">
        <v>0.38487733349361658</v>
      </c>
      <c r="C85" s="229">
        <v>0.33292578247654459</v>
      </c>
      <c r="D85" s="229">
        <v>0.23572333340653481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1.3237570226070561</v>
      </c>
      <c r="C87" s="229">
        <v>1.3922202176041221</v>
      </c>
      <c r="D87" s="229">
        <v>0.87385119469940187</v>
      </c>
      <c r="E87" s="229">
        <v>0.47216136675130449</v>
      </c>
      <c r="F87" s="229">
        <v>0.49472575437786659</v>
      </c>
      <c r="G87" s="229">
        <v>0.31131486455998558</v>
      </c>
      <c r="H87" s="229">
        <v>0.50669307265954655</v>
      </c>
      <c r="I87" s="229">
        <v>0.4174397882122744</v>
      </c>
      <c r="J87" s="229">
        <v>0.26433772548343148</v>
      </c>
      <c r="K87" s="229">
        <v>0.25189554079280241</v>
      </c>
      <c r="L87" s="229">
        <v>0.25551078081822659</v>
      </c>
      <c r="M87" s="229">
        <v>0.2921523323561383</v>
      </c>
      <c r="N87" s="229">
        <v>0.3412220662323765</v>
      </c>
      <c r="O87" s="229">
        <v>0.33421187292845711</v>
      </c>
      <c r="P87" s="229">
        <v>0.35235561178188057</v>
      </c>
      <c r="Q87" s="229">
        <v>0.22705586615955181</v>
      </c>
      <c r="R87" s="229">
        <v>0.43921627256283458</v>
      </c>
      <c r="S87" s="229">
        <v>0.45738022717378618</v>
      </c>
      <c r="T87" s="229">
        <v>0.25893918466406168</v>
      </c>
      <c r="U87" s="229">
        <v>0.26842196157706899</v>
      </c>
      <c r="V87" s="229">
        <v>0.27147458997091239</v>
      </c>
      <c r="W87" s="229">
        <v>0.31435735363793998</v>
      </c>
      <c r="X87" s="229">
        <v>0.47398103638969918</v>
      </c>
      <c r="Y87" s="229">
        <v>0.51952555378740062</v>
      </c>
      <c r="DA87" s="73" t="s">
        <v>419</v>
      </c>
    </row>
    <row r="88" spans="1:105" ht="12" customHeight="1" x14ac:dyDescent="0.25">
      <c r="A88" s="64" t="s">
        <v>159</v>
      </c>
      <c r="B88" s="229">
        <v>1.7999587894049669</v>
      </c>
      <c r="C88" s="229">
        <v>1.514320157094089</v>
      </c>
      <c r="D88" s="229">
        <v>1.188247132685895</v>
      </c>
      <c r="E88" s="229">
        <v>1.797439089150983</v>
      </c>
      <c r="F88" s="229">
        <v>1.8833732272209529</v>
      </c>
      <c r="G88" s="229">
        <v>1.0161082556409831</v>
      </c>
      <c r="H88" s="229">
        <v>0.8269235855770104</v>
      </c>
      <c r="I88" s="229">
        <v>0.90832687126246725</v>
      </c>
      <c r="J88" s="229">
        <v>0.575325035167775</v>
      </c>
      <c r="K88" s="229">
        <v>0.27419593078880622</v>
      </c>
      <c r="L88" s="229">
        <v>0.27813972450565749</v>
      </c>
      <c r="M88" s="229">
        <v>0.31806104503800497</v>
      </c>
      <c r="N88" s="229">
        <v>0.3715625920254037</v>
      </c>
      <c r="O88" s="229">
        <v>0.36395948945662299</v>
      </c>
      <c r="P88" s="229">
        <v>0.38374386322219978</v>
      </c>
      <c r="Q88" s="229">
        <v>0.44351528327985129</v>
      </c>
      <c r="R88" s="229">
        <v>0.45902196980321902</v>
      </c>
      <c r="S88" s="229">
        <v>0.39697094788961451</v>
      </c>
      <c r="T88" s="229">
        <v>0.58128230743038856</v>
      </c>
      <c r="U88" s="229">
        <v>0.4784783407794177</v>
      </c>
      <c r="V88" s="229">
        <v>0.39609613564074958</v>
      </c>
      <c r="W88" s="229">
        <v>0.79460513956627965</v>
      </c>
      <c r="X88" s="229">
        <v>1.0940788059716899</v>
      </c>
      <c r="Y88" s="229">
        <v>0.79983222421151989</v>
      </c>
      <c r="DA88" s="73" t="s">
        <v>420</v>
      </c>
    </row>
    <row r="89" spans="1:105" ht="12" customHeight="1" x14ac:dyDescent="0.25">
      <c r="A89" s="64" t="s">
        <v>32</v>
      </c>
      <c r="B89" s="229">
        <v>0.23462718725256099</v>
      </c>
      <c r="C89" s="229">
        <v>0.19911256138367781</v>
      </c>
      <c r="D89" s="229">
        <v>0.14557347449447541</v>
      </c>
      <c r="E89" s="229">
        <v>0</v>
      </c>
      <c r="F89" s="229">
        <v>0</v>
      </c>
      <c r="G89" s="229">
        <v>0.2470651150657977</v>
      </c>
      <c r="H89" s="229">
        <v>0.20745415812679971</v>
      </c>
      <c r="I89" s="229">
        <v>0.35390075965281109</v>
      </c>
      <c r="J89" s="229">
        <v>0.22892770807075541</v>
      </c>
      <c r="K89" s="229">
        <v>0.21483534016717409</v>
      </c>
      <c r="L89" s="229">
        <v>0.2197209960903253</v>
      </c>
      <c r="M89" s="229">
        <v>0</v>
      </c>
      <c r="N89" s="229">
        <v>0</v>
      </c>
      <c r="O89" s="229">
        <v>0</v>
      </c>
      <c r="P89" s="229">
        <v>0</v>
      </c>
      <c r="Q89" s="229">
        <v>3.0428661021806979E-2</v>
      </c>
      <c r="R89" s="229">
        <v>1.471144639911046E-2</v>
      </c>
      <c r="S89" s="229">
        <v>1.5862332342291389E-2</v>
      </c>
      <c r="T89" s="229">
        <v>1.2918761656674761E-2</v>
      </c>
      <c r="U89" s="229">
        <v>9.4792380245130002E-3</v>
      </c>
      <c r="V89" s="229">
        <v>6.1523265101081422E-4</v>
      </c>
      <c r="W89" s="229">
        <v>2.9073559733536691E-4</v>
      </c>
      <c r="X89" s="229">
        <v>2.8199656580673172E-4</v>
      </c>
      <c r="Y89" s="229">
        <v>2.8220561451756281E-4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7.3096175239504504</v>
      </c>
      <c r="C91" s="229">
        <v>6.5788600317833579</v>
      </c>
      <c r="D91" s="229">
        <v>2.9094875632366222</v>
      </c>
      <c r="E91" s="229">
        <v>4.8187921904320437</v>
      </c>
      <c r="F91" s="229">
        <v>4.8052041456483536</v>
      </c>
      <c r="G91" s="229">
        <v>6.4328385954155216</v>
      </c>
      <c r="H91" s="229">
        <v>5.8802937954108518</v>
      </c>
      <c r="I91" s="229">
        <v>5.33042633061104</v>
      </c>
      <c r="J91" s="229">
        <v>6.7660527285224363</v>
      </c>
      <c r="K91" s="229">
        <v>3.1424597410705841</v>
      </c>
      <c r="L91" s="229">
        <v>3.514113560406531</v>
      </c>
      <c r="M91" s="229">
        <v>4.8274128837677868</v>
      </c>
      <c r="N91" s="229">
        <v>6.2367541554904067</v>
      </c>
      <c r="O91" s="229">
        <v>6.5560353852111293</v>
      </c>
      <c r="P91" s="229">
        <v>7.4364860198099061</v>
      </c>
      <c r="Q91" s="229">
        <v>7.3427198573749708</v>
      </c>
      <c r="R91" s="229">
        <v>7.6828047246890829</v>
      </c>
      <c r="S91" s="229">
        <v>8.0871771775570878</v>
      </c>
      <c r="T91" s="229">
        <v>8.3474960174913928</v>
      </c>
      <c r="U91" s="229">
        <v>7.6467184428409833</v>
      </c>
      <c r="V91" s="229">
        <v>6.7332250898855284</v>
      </c>
      <c r="W91" s="229">
        <v>6.3103005137206134</v>
      </c>
      <c r="X91" s="229">
        <v>4.5710729173939217</v>
      </c>
      <c r="Y91" s="229">
        <v>4.4657849624409156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8.2985177343868413E-2</v>
      </c>
      <c r="D93" s="229">
        <v>8.3125757472533521E-2</v>
      </c>
      <c r="E93" s="229">
        <v>8.2920932965432251E-2</v>
      </c>
      <c r="F93" s="229">
        <v>8.3134047609745118E-2</v>
      </c>
      <c r="G93" s="229">
        <v>0</v>
      </c>
      <c r="H93" s="229">
        <v>0</v>
      </c>
      <c r="I93" s="229">
        <v>0</v>
      </c>
      <c r="J93" s="229">
        <v>0.33019056965167859</v>
      </c>
      <c r="K93" s="229">
        <v>0.32992235272448839</v>
      </c>
      <c r="L93" s="229">
        <v>0.32990825885048952</v>
      </c>
      <c r="M93" s="229">
        <v>0.16672744169553569</v>
      </c>
      <c r="N93" s="229">
        <v>0</v>
      </c>
      <c r="O93" s="229">
        <v>0</v>
      </c>
      <c r="P93" s="229">
        <v>0</v>
      </c>
      <c r="Q93" s="229">
        <v>1.6198610278893522E-2</v>
      </c>
      <c r="R93" s="229">
        <v>2.4201764860065549E-3</v>
      </c>
      <c r="S93" s="229">
        <v>2.3210142437477869E-3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40.725999999999999</v>
      </c>
      <c r="C96" s="279">
        <v>46.932000000000002</v>
      </c>
      <c r="D96" s="279">
        <v>11.242176872179201</v>
      </c>
      <c r="E96" s="279">
        <v>8.8904970162641632</v>
      </c>
      <c r="F96" s="279">
        <v>8.8904970162641632</v>
      </c>
      <c r="G96" s="279">
        <v>16.175999999999998</v>
      </c>
      <c r="H96" s="279">
        <v>11.61500416640963</v>
      </c>
      <c r="I96" s="279">
        <v>14.13182973488262</v>
      </c>
      <c r="J96" s="279">
        <v>13.569682010647981</v>
      </c>
      <c r="K96" s="279">
        <v>7.1899237788085806</v>
      </c>
      <c r="L96" s="279">
        <v>9.0646376839483889</v>
      </c>
      <c r="M96" s="279">
        <v>10.67097073274722</v>
      </c>
      <c r="N96" s="279">
        <v>10.555463204471369</v>
      </c>
      <c r="O96" s="279">
        <v>11.014855191763409</v>
      </c>
      <c r="P96" s="279">
        <v>11.24433134159181</v>
      </c>
      <c r="Q96" s="279">
        <v>13.19487861513325</v>
      </c>
      <c r="R96" s="279">
        <v>14.112783214446869</v>
      </c>
      <c r="S96" s="279">
        <v>13.53909283987586</v>
      </c>
      <c r="T96" s="279">
        <v>15.03068781376048</v>
      </c>
      <c r="U96" s="279">
        <v>13.38809733863766</v>
      </c>
      <c r="V96" s="279">
        <v>12.247553284105861</v>
      </c>
      <c r="W96" s="279">
        <v>15.756138493896421</v>
      </c>
      <c r="X96" s="279">
        <v>14.742224999999999</v>
      </c>
      <c r="Y96" s="279">
        <v>14.72823181443723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1.0000000000000002</v>
      </c>
      <c r="C117" s="232">
        <f t="shared" si="20"/>
        <v>1</v>
      </c>
      <c r="D117" s="232">
        <f t="shared" si="20"/>
        <v>0.99999999999999989</v>
      </c>
      <c r="E117" s="232">
        <f t="shared" si="20"/>
        <v>1</v>
      </c>
      <c r="F117" s="232">
        <f t="shared" si="20"/>
        <v>1.0000000000000002</v>
      </c>
      <c r="G117" s="232">
        <f t="shared" si="20"/>
        <v>1.0000000000000002</v>
      </c>
      <c r="H117" s="232">
        <f t="shared" si="20"/>
        <v>1.0000000000000002</v>
      </c>
      <c r="I117" s="232">
        <f t="shared" si="20"/>
        <v>1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1.0000000000000002</v>
      </c>
      <c r="O117" s="232">
        <f t="shared" si="20"/>
        <v>1</v>
      </c>
      <c r="P117" s="232">
        <f t="shared" si="20"/>
        <v>0.99999999999999978</v>
      </c>
      <c r="Q117" s="232">
        <f t="shared" si="20"/>
        <v>1</v>
      </c>
      <c r="R117" s="232">
        <f t="shared" si="20"/>
        <v>1.0000000000000002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1.0000000000000002</v>
      </c>
      <c r="W117" s="232">
        <f t="shared" si="20"/>
        <v>1.0000000000000002</v>
      </c>
      <c r="X117" s="232">
        <f t="shared" si="20"/>
        <v>0.99999999999999989</v>
      </c>
      <c r="Y117" s="232">
        <f t="shared" si="20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8.863259738615734E-4</v>
      </c>
      <c r="C122" s="268">
        <f t="shared" si="25"/>
        <v>8.9087550590888397E-4</v>
      </c>
      <c r="D122" s="268">
        <f t="shared" si="25"/>
        <v>9.4864993971106718E-4</v>
      </c>
      <c r="E122" s="268">
        <f t="shared" si="25"/>
        <v>1.3029192346745919E-3</v>
      </c>
      <c r="F122" s="268">
        <f t="shared" si="25"/>
        <v>1.2792099746526085E-3</v>
      </c>
      <c r="G122" s="268">
        <f t="shared" si="25"/>
        <v>1.0116186952956849E-3</v>
      </c>
      <c r="H122" s="268">
        <f t="shared" si="25"/>
        <v>1.0404272300523986E-3</v>
      </c>
      <c r="I122" s="268">
        <f t="shared" si="25"/>
        <v>1.0607067118554889E-3</v>
      </c>
      <c r="J122" s="268">
        <f t="shared" si="25"/>
        <v>9.5502742922689502E-4</v>
      </c>
      <c r="K122" s="268">
        <f t="shared" si="25"/>
        <v>7.5079084772325866E-4</v>
      </c>
      <c r="L122" s="268">
        <f t="shared" si="25"/>
        <v>7.3146052615719135E-4</v>
      </c>
      <c r="M122" s="268">
        <f t="shared" si="25"/>
        <v>7.0594083253443837E-4</v>
      </c>
      <c r="N122" s="268">
        <f t="shared" si="25"/>
        <v>5.8128662729716319E-4</v>
      </c>
      <c r="O122" s="268">
        <f t="shared" si="25"/>
        <v>5.4146093252272073E-4</v>
      </c>
      <c r="P122" s="268">
        <f t="shared" si="25"/>
        <v>5.0658374554935317E-4</v>
      </c>
      <c r="Q122" s="268">
        <f t="shared" si="25"/>
        <v>4.6523314424377145E-4</v>
      </c>
      <c r="R122" s="268">
        <f t="shared" si="25"/>
        <v>4.629437707520909E-4</v>
      </c>
      <c r="S122" s="268">
        <f t="shared" si="25"/>
        <v>4.975260827413166E-4</v>
      </c>
      <c r="T122" s="268">
        <f t="shared" si="25"/>
        <v>4.6354204336186602E-4</v>
      </c>
      <c r="U122" s="268">
        <f t="shared" si="25"/>
        <v>4.2920116139286472E-4</v>
      </c>
      <c r="V122" s="268">
        <f t="shared" si="25"/>
        <v>3.9232440554939961E-4</v>
      </c>
      <c r="W122" s="268">
        <f t="shared" si="25"/>
        <v>3.6969585683044163E-4</v>
      </c>
      <c r="X122" s="268">
        <f t="shared" si="25"/>
        <v>3.0160954228446933E-4</v>
      </c>
      <c r="Y122" s="268">
        <f t="shared" si="25"/>
        <v>2.5631653170875957E-4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0.29677653695980877</v>
      </c>
      <c r="C123" s="269">
        <f t="shared" si="26"/>
        <v>0.28811737631014434</v>
      </c>
      <c r="D123" s="269">
        <f t="shared" si="26"/>
        <v>0.33854386195576797</v>
      </c>
      <c r="E123" s="269">
        <f t="shared" si="26"/>
        <v>0.30063550963248747</v>
      </c>
      <c r="F123" s="269">
        <f t="shared" si="26"/>
        <v>0.30359859416358492</v>
      </c>
      <c r="G123" s="269">
        <f t="shared" si="26"/>
        <v>0.31110452938412247</v>
      </c>
      <c r="H123" s="269">
        <f t="shared" si="26"/>
        <v>0.31006172632617751</v>
      </c>
      <c r="I123" s="269">
        <f t="shared" si="26"/>
        <v>0.29422813833450456</v>
      </c>
      <c r="J123" s="269">
        <f t="shared" si="26"/>
        <v>0.29390876351720036</v>
      </c>
      <c r="K123" s="269">
        <f t="shared" si="26"/>
        <v>0.2963749986132152</v>
      </c>
      <c r="L123" s="269">
        <f t="shared" si="26"/>
        <v>0.28992027586145963</v>
      </c>
      <c r="M123" s="269">
        <f t="shared" si="26"/>
        <v>0.28750040883451461</v>
      </c>
      <c r="N123" s="269">
        <f t="shared" si="26"/>
        <v>0.30815474144124433</v>
      </c>
      <c r="O123" s="269">
        <f t="shared" si="26"/>
        <v>0.3037825150235634</v>
      </c>
      <c r="P123" s="269">
        <f t="shared" si="26"/>
        <v>0.30650561704830004</v>
      </c>
      <c r="Q123" s="269">
        <f t="shared" si="26"/>
        <v>0.30186426139787398</v>
      </c>
      <c r="R123" s="269">
        <f t="shared" si="26"/>
        <v>0.29274341981023105</v>
      </c>
      <c r="S123" s="269">
        <f t="shared" si="26"/>
        <v>0.29231997030800499</v>
      </c>
      <c r="T123" s="269">
        <f t="shared" si="26"/>
        <v>0.29204163151304291</v>
      </c>
      <c r="U123" s="269">
        <f t="shared" si="26"/>
        <v>0.2898482868117383</v>
      </c>
      <c r="V123" s="269">
        <f t="shared" si="26"/>
        <v>0.28671183136863215</v>
      </c>
      <c r="W123" s="269">
        <f t="shared" si="26"/>
        <v>0.27200686152153786</v>
      </c>
      <c r="X123" s="269">
        <f t="shared" si="26"/>
        <v>0.25651580199845969</v>
      </c>
      <c r="Y123" s="269">
        <f t="shared" si="26"/>
        <v>0.25352369247897194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0.29415918704644783</v>
      </c>
      <c r="C125" s="269">
        <f t="shared" si="28"/>
        <v>0.29767489928932633</v>
      </c>
      <c r="D125" s="269">
        <f t="shared" si="28"/>
        <v>0.35582221626376892</v>
      </c>
      <c r="E125" s="269">
        <f t="shared" si="28"/>
        <v>0.3950673955408654</v>
      </c>
      <c r="F125" s="269">
        <f t="shared" si="28"/>
        <v>0.39050105359627024</v>
      </c>
      <c r="G125" s="269">
        <f t="shared" si="28"/>
        <v>0.34392628960629285</v>
      </c>
      <c r="H125" s="269">
        <f t="shared" si="28"/>
        <v>0.376937349809636</v>
      </c>
      <c r="I125" s="269">
        <f t="shared" si="28"/>
        <v>0.38987743430615751</v>
      </c>
      <c r="J125" s="269">
        <f t="shared" si="28"/>
        <v>0.37585507301043397</v>
      </c>
      <c r="K125" s="269">
        <f t="shared" si="28"/>
        <v>0.37518179675008195</v>
      </c>
      <c r="L125" s="269">
        <f t="shared" si="28"/>
        <v>0.36971375706208726</v>
      </c>
      <c r="M125" s="269">
        <f t="shared" si="28"/>
        <v>0.3622948876693769</v>
      </c>
      <c r="N125" s="269">
        <f t="shared" si="28"/>
        <v>0.3516920100803097</v>
      </c>
      <c r="O125" s="269">
        <f t="shared" si="28"/>
        <v>0.35602962743016964</v>
      </c>
      <c r="P125" s="269">
        <f t="shared" si="28"/>
        <v>0.35450613913334439</v>
      </c>
      <c r="Q125" s="269">
        <f t="shared" si="28"/>
        <v>0.34394142289728485</v>
      </c>
      <c r="R125" s="269">
        <f t="shared" si="28"/>
        <v>0.34865583369104086</v>
      </c>
      <c r="S125" s="269">
        <f t="shared" si="28"/>
        <v>0.35612275278513561</v>
      </c>
      <c r="T125" s="269">
        <f t="shared" si="28"/>
        <v>0.35046585369138772</v>
      </c>
      <c r="U125" s="269">
        <f t="shared" si="28"/>
        <v>0.35467884750301726</v>
      </c>
      <c r="V125" s="269">
        <f t="shared" si="28"/>
        <v>0.35586978766713123</v>
      </c>
      <c r="W125" s="269">
        <f t="shared" si="28"/>
        <v>0.34626275871019396</v>
      </c>
      <c r="X125" s="269">
        <f t="shared" si="28"/>
        <v>0.34380020118907562</v>
      </c>
      <c r="Y125" s="269">
        <f t="shared" si="28"/>
        <v>0.34300391496991023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0.29415918704644783</v>
      </c>
      <c r="C126" s="270">
        <f t="shared" si="29"/>
        <v>0.29767489928932633</v>
      </c>
      <c r="D126" s="270">
        <f t="shared" si="29"/>
        <v>0.35582221626376892</v>
      </c>
      <c r="E126" s="270">
        <f t="shared" si="29"/>
        <v>0.3950673955408654</v>
      </c>
      <c r="F126" s="270">
        <f t="shared" si="29"/>
        <v>0.39050105359627024</v>
      </c>
      <c r="G126" s="270">
        <f t="shared" si="29"/>
        <v>0.34392628960629285</v>
      </c>
      <c r="H126" s="270">
        <f t="shared" si="29"/>
        <v>0.376937349809636</v>
      </c>
      <c r="I126" s="270">
        <f t="shared" si="29"/>
        <v>0.38987743430615751</v>
      </c>
      <c r="J126" s="270">
        <f t="shared" si="29"/>
        <v>0.37585507301043397</v>
      </c>
      <c r="K126" s="270">
        <f t="shared" si="29"/>
        <v>0.37518179675008195</v>
      </c>
      <c r="L126" s="270">
        <f t="shared" si="29"/>
        <v>0.36971375706208726</v>
      </c>
      <c r="M126" s="270">
        <f t="shared" si="29"/>
        <v>0.3622948876693769</v>
      </c>
      <c r="N126" s="270">
        <f t="shared" si="29"/>
        <v>0.3516920100803097</v>
      </c>
      <c r="O126" s="270">
        <f t="shared" si="29"/>
        <v>0.35602962743016964</v>
      </c>
      <c r="P126" s="270">
        <f t="shared" si="29"/>
        <v>0.35450613913334439</v>
      </c>
      <c r="Q126" s="270">
        <f t="shared" si="29"/>
        <v>0.34394142289728485</v>
      </c>
      <c r="R126" s="270">
        <f t="shared" si="29"/>
        <v>0.34865583369104086</v>
      </c>
      <c r="S126" s="270">
        <f t="shared" si="29"/>
        <v>0.35612275278513561</v>
      </c>
      <c r="T126" s="270">
        <f t="shared" si="29"/>
        <v>0.35046585369138772</v>
      </c>
      <c r="U126" s="270">
        <f t="shared" si="29"/>
        <v>0.35467884750301726</v>
      </c>
      <c r="V126" s="270">
        <f t="shared" si="29"/>
        <v>0.35586978766713123</v>
      </c>
      <c r="W126" s="270">
        <f t="shared" si="29"/>
        <v>0.34626275871019396</v>
      </c>
      <c r="X126" s="270">
        <f t="shared" si="29"/>
        <v>0.34380020118907562</v>
      </c>
      <c r="Y126" s="270">
        <f t="shared" si="29"/>
        <v>0.34300391496991023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0.19486170191015831</v>
      </c>
      <c r="C128" s="269">
        <f t="shared" si="31"/>
        <v>0.18739423494061835</v>
      </c>
      <c r="D128" s="269">
        <f t="shared" si="31"/>
        <v>0.21065721627619002</v>
      </c>
      <c r="E128" s="269">
        <f t="shared" si="31"/>
        <v>0.23843213183290216</v>
      </c>
      <c r="F128" s="269">
        <f t="shared" si="31"/>
        <v>0.23835871793744345</v>
      </c>
      <c r="G128" s="269">
        <f t="shared" si="31"/>
        <v>0.22055436603164949</v>
      </c>
      <c r="H128" s="269">
        <f t="shared" si="31"/>
        <v>0.22856005118721393</v>
      </c>
      <c r="I128" s="269">
        <f t="shared" si="31"/>
        <v>0.22440451909719791</v>
      </c>
      <c r="J128" s="269">
        <f t="shared" si="31"/>
        <v>0.23281583922440199</v>
      </c>
      <c r="K128" s="269">
        <f t="shared" si="31"/>
        <v>0.22962097856837582</v>
      </c>
      <c r="L128" s="269">
        <f t="shared" si="31"/>
        <v>0.22708591321677246</v>
      </c>
      <c r="M128" s="269">
        <f t="shared" si="31"/>
        <v>0.23239710120571652</v>
      </c>
      <c r="N128" s="269">
        <f t="shared" si="31"/>
        <v>0.23484487882340679</v>
      </c>
      <c r="O128" s="269">
        <f t="shared" si="31"/>
        <v>0.23612073942611783</v>
      </c>
      <c r="P128" s="269">
        <f t="shared" si="31"/>
        <v>0.23930510322178639</v>
      </c>
      <c r="Q128" s="269">
        <f t="shared" si="31"/>
        <v>0.2346464323061159</v>
      </c>
      <c r="R128" s="269">
        <f t="shared" si="31"/>
        <v>0.23769323907807427</v>
      </c>
      <c r="S128" s="269">
        <f t="shared" si="31"/>
        <v>0.24079544478233059</v>
      </c>
      <c r="T128" s="269">
        <f t="shared" si="31"/>
        <v>0.23803059075535307</v>
      </c>
      <c r="U128" s="269">
        <f t="shared" si="31"/>
        <v>0.23963525934911958</v>
      </c>
      <c r="V128" s="269">
        <f t="shared" si="31"/>
        <v>0.23911349696571729</v>
      </c>
      <c r="W128" s="269">
        <f t="shared" si="31"/>
        <v>0.23313084367959006</v>
      </c>
      <c r="X128" s="269">
        <f t="shared" si="31"/>
        <v>0.23191075159030192</v>
      </c>
      <c r="Y128" s="269">
        <f t="shared" si="31"/>
        <v>0.22987961019407244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0.1369687121110568</v>
      </c>
      <c r="C129" s="270">
        <f t="shared" si="32"/>
        <v>0.13877252319199707</v>
      </c>
      <c r="D129" s="270">
        <f t="shared" si="32"/>
        <v>0.16519117255874313</v>
      </c>
      <c r="E129" s="270">
        <f t="shared" si="32"/>
        <v>0.18635465401925785</v>
      </c>
      <c r="F129" s="270">
        <f t="shared" si="32"/>
        <v>0.18420069476363857</v>
      </c>
      <c r="G129" s="270">
        <f t="shared" si="32"/>
        <v>0.1594682060053183</v>
      </c>
      <c r="H129" s="270">
        <f t="shared" si="32"/>
        <v>0.17527164030261366</v>
      </c>
      <c r="I129" s="270">
        <f t="shared" si="32"/>
        <v>0.17954711616537816</v>
      </c>
      <c r="J129" s="270">
        <f t="shared" si="32"/>
        <v>0.17477298220083765</v>
      </c>
      <c r="K129" s="270">
        <f t="shared" si="32"/>
        <v>0.17215093241680063</v>
      </c>
      <c r="L129" s="270">
        <f t="shared" si="32"/>
        <v>0.17000363709240554</v>
      </c>
      <c r="M129" s="270">
        <f t="shared" si="32"/>
        <v>0.17089574894466056</v>
      </c>
      <c r="N129" s="270">
        <f t="shared" si="32"/>
        <v>0.16589433499093725</v>
      </c>
      <c r="O129" s="270">
        <f t="shared" si="32"/>
        <v>0.16794040406579597</v>
      </c>
      <c r="P129" s="270">
        <f t="shared" si="32"/>
        <v>0.16722176937798885</v>
      </c>
      <c r="Q129" s="270">
        <f t="shared" si="32"/>
        <v>0.16190635963188257</v>
      </c>
      <c r="R129" s="270">
        <f t="shared" si="32"/>
        <v>0.16431271796223168</v>
      </c>
      <c r="S129" s="270">
        <f t="shared" si="32"/>
        <v>0.16782627287904153</v>
      </c>
      <c r="T129" s="270">
        <f t="shared" si="32"/>
        <v>0.16518889227917996</v>
      </c>
      <c r="U129" s="270">
        <f t="shared" si="32"/>
        <v>0.16719866793206473</v>
      </c>
      <c r="V129" s="270">
        <f t="shared" si="32"/>
        <v>0.16785687116933043</v>
      </c>
      <c r="W129" s="270">
        <f t="shared" si="32"/>
        <v>0.16332952362444414</v>
      </c>
      <c r="X129" s="270">
        <f t="shared" si="32"/>
        <v>0.16216701674985018</v>
      </c>
      <c r="Y129" s="270">
        <f t="shared" si="32"/>
        <v>0.16179098108492246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5.7892989799101513E-2</v>
      </c>
      <c r="C130" s="270">
        <f t="shared" si="33"/>
        <v>4.8621711748621267E-2</v>
      </c>
      <c r="D130" s="270">
        <f t="shared" si="33"/>
        <v>4.5466043717446884E-2</v>
      </c>
      <c r="E130" s="270">
        <f t="shared" si="33"/>
        <v>5.2077477813644288E-2</v>
      </c>
      <c r="F130" s="270">
        <f t="shared" si="33"/>
        <v>5.4158023173804887E-2</v>
      </c>
      <c r="G130" s="270">
        <f t="shared" si="33"/>
        <v>6.1086160026331202E-2</v>
      </c>
      <c r="H130" s="270">
        <f t="shared" si="33"/>
        <v>5.3288410884600249E-2</v>
      </c>
      <c r="I130" s="270">
        <f t="shared" si="33"/>
        <v>4.4857402931819751E-2</v>
      </c>
      <c r="J130" s="270">
        <f t="shared" si="33"/>
        <v>5.8042857023564348E-2</v>
      </c>
      <c r="K130" s="270">
        <f t="shared" si="33"/>
        <v>5.7470046151575194E-2</v>
      </c>
      <c r="L130" s="270">
        <f t="shared" si="33"/>
        <v>5.7082276124366893E-2</v>
      </c>
      <c r="M130" s="270">
        <f t="shared" si="33"/>
        <v>6.1501352261055985E-2</v>
      </c>
      <c r="N130" s="270">
        <f t="shared" si="33"/>
        <v>6.8950543832469513E-2</v>
      </c>
      <c r="O130" s="270">
        <f t="shared" si="33"/>
        <v>6.818033536032185E-2</v>
      </c>
      <c r="P130" s="270">
        <f t="shared" si="33"/>
        <v>7.2083333843797517E-2</v>
      </c>
      <c r="Q130" s="270">
        <f t="shared" si="33"/>
        <v>7.2740072674233339E-2</v>
      </c>
      <c r="R130" s="270">
        <f t="shared" si="33"/>
        <v>7.3380521115842604E-2</v>
      </c>
      <c r="S130" s="270">
        <f t="shared" si="33"/>
        <v>7.2969171903289054E-2</v>
      </c>
      <c r="T130" s="270">
        <f t="shared" si="33"/>
        <v>7.2841698476173125E-2</v>
      </c>
      <c r="U130" s="270">
        <f t="shared" si="33"/>
        <v>7.243659141705483E-2</v>
      </c>
      <c r="V130" s="270">
        <f t="shared" si="33"/>
        <v>7.1256625796386877E-2</v>
      </c>
      <c r="W130" s="270">
        <f t="shared" si="33"/>
        <v>6.980132005514593E-2</v>
      </c>
      <c r="X130" s="270">
        <f t="shared" si="33"/>
        <v>6.9743734840451752E-2</v>
      </c>
      <c r="Y130" s="270">
        <f t="shared" si="33"/>
        <v>6.8088629109149965E-2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0.21331624810972363</v>
      </c>
      <c r="C132" s="281">
        <f t="shared" si="35"/>
        <v>0.22592261395400212</v>
      </c>
      <c r="D132" s="281">
        <f t="shared" si="35"/>
        <v>9.402805556456191E-2</v>
      </c>
      <c r="E132" s="281">
        <f t="shared" si="35"/>
        <v>6.4562043759070473E-2</v>
      </c>
      <c r="F132" s="281">
        <f t="shared" si="35"/>
        <v>6.6262424328048866E-2</v>
      </c>
      <c r="G132" s="281">
        <f t="shared" si="35"/>
        <v>0.12340319628263964</v>
      </c>
      <c r="H132" s="281">
        <f t="shared" si="35"/>
        <v>8.3400445446920352E-2</v>
      </c>
      <c r="I132" s="281">
        <f t="shared" si="35"/>
        <v>9.0429201550284569E-2</v>
      </c>
      <c r="J132" s="281">
        <f t="shared" si="35"/>
        <v>9.6465296818736682E-2</v>
      </c>
      <c r="K132" s="281">
        <f t="shared" si="35"/>
        <v>9.8071435220603756E-2</v>
      </c>
      <c r="L132" s="281">
        <f t="shared" si="35"/>
        <v>0.11254859333352353</v>
      </c>
      <c r="M132" s="281">
        <f t="shared" si="35"/>
        <v>0.11710166145785757</v>
      </c>
      <c r="N132" s="281">
        <f t="shared" si="35"/>
        <v>0.10472708302774204</v>
      </c>
      <c r="O132" s="281">
        <f t="shared" si="35"/>
        <v>0.10352565718762641</v>
      </c>
      <c r="P132" s="281">
        <f t="shared" si="35"/>
        <v>9.917655685101967E-2</v>
      </c>
      <c r="Q132" s="281">
        <f t="shared" si="35"/>
        <v>0.11908265025448148</v>
      </c>
      <c r="R132" s="281">
        <f t="shared" si="35"/>
        <v>0.12044456364990182</v>
      </c>
      <c r="S132" s="281">
        <f t="shared" si="35"/>
        <v>0.1102643060417874</v>
      </c>
      <c r="T132" s="281">
        <f t="shared" si="35"/>
        <v>0.11899838199685435</v>
      </c>
      <c r="U132" s="281">
        <f t="shared" si="35"/>
        <v>0.11540840517473194</v>
      </c>
      <c r="V132" s="281">
        <f t="shared" si="35"/>
        <v>0.11791255959296988</v>
      </c>
      <c r="W132" s="281">
        <f t="shared" si="35"/>
        <v>0.14822984023184774</v>
      </c>
      <c r="X132" s="281">
        <f t="shared" si="35"/>
        <v>0.16747163567987824</v>
      </c>
      <c r="Y132" s="281">
        <f t="shared" si="35"/>
        <v>0.17333646582533641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1.0181242765178267</v>
      </c>
      <c r="C147" s="272">
        <f>IF(C$54=0,0,(C$54-C$96)/ISI_fec!C$54)</f>
        <v>1.0386601530217128</v>
      </c>
      <c r="D147" s="272">
        <f>IF(D$54=0,0,(D$54-D$96)/ISI_fec!D$54)</f>
        <v>1.0102685665983981</v>
      </c>
      <c r="E147" s="272">
        <f>IF(E$54=0,0,(E$54-E$96)/ISI_fec!E$54)</f>
        <v>1.2639440112925828</v>
      </c>
      <c r="F147" s="272">
        <f>IF(F$54=0,0,(F$54-F$96)/ISI_fec!F$54)</f>
        <v>1.2305299738020707</v>
      </c>
      <c r="G147" s="272">
        <f>IF(G$54=0,0,(G$54-G$96)/ISI_fec!G$54)</f>
        <v>1.1359566020094094</v>
      </c>
      <c r="H147" s="272">
        <f>IF(H$54=0,0,(H$54-H$96)/ISI_fec!H$54)</f>
        <v>1.2351288165997178</v>
      </c>
      <c r="I147" s="272">
        <f>IF(I$54=0,0,(I$54-I$96)/ISI_fec!I$54)</f>
        <v>1.3548000137563758</v>
      </c>
      <c r="J147" s="272">
        <f>IF(J$54=0,0,(J$54-J$96)/ISI_fec!J$54)</f>
        <v>1.3600317702945983</v>
      </c>
      <c r="K147" s="272">
        <f>IF(K$54=0,0,(K$54-K$96)/ISI_fec!K$54)</f>
        <v>1.3332756707060212</v>
      </c>
      <c r="L147" s="272">
        <f>IF(L$54=0,0,(L$54-L$96)/ISI_fec!L$54)</f>
        <v>1.3506335309652944</v>
      </c>
      <c r="M147" s="272">
        <f>IF(M$54=0,0,(M$54-M$96)/ISI_fec!M$54)</f>
        <v>1.3315662573736293</v>
      </c>
      <c r="N147" s="272">
        <f>IF(N$54=0,0,(N$54-N$96)/ISI_fec!N$54)</f>
        <v>1.1969923184022797</v>
      </c>
      <c r="O147" s="272">
        <f>IF(O$54=0,0,(O$54-O$96)/ISI_fec!O$54)</f>
        <v>1.2331870626693799</v>
      </c>
      <c r="P147" s="272">
        <f>IF(P$54=0,0,(P$54-P$96)/ISI_fec!P$54)</f>
        <v>1.2178242193271109</v>
      </c>
      <c r="Q147" s="272">
        <f>IF(Q$54=0,0,(Q$54-Q$96)/ISI_fec!Q$54)</f>
        <v>1.1942636125717669</v>
      </c>
      <c r="R147" s="272">
        <f>IF(R$54=0,0,(R$54-R$96)/ISI_fec!R$54)</f>
        <v>1.2250416850344736</v>
      </c>
      <c r="S147" s="272">
        <f>IF(S$54=0,0,(S$54-S$96)/ISI_fec!S$54)</f>
        <v>1.2339122259884836</v>
      </c>
      <c r="T147" s="272">
        <f>IF(T$54=0,0,(T$54-T$96)/ISI_fec!T$54)</f>
        <v>1.1850400929653089</v>
      </c>
      <c r="U147" s="272">
        <f>IF(U$54=0,0,(U$54-U$96)/ISI_fec!U$54)</f>
        <v>1.1705401750696907</v>
      </c>
      <c r="V147" s="272">
        <f>IF(V$54=0,0,(V$54-V$96)/ISI_fec!V$54)</f>
        <v>1.0917280965860079</v>
      </c>
      <c r="W147" s="272">
        <f>IF(W$54=0,0,(W$54-W$96)/ISI_fec!W$54)</f>
        <v>1.0382199240627608</v>
      </c>
      <c r="X147" s="272">
        <f>IF(X$54=0,0,(X$54-X$96)/ISI_fec!X$54)</f>
        <v>0.89817374342144651</v>
      </c>
      <c r="Y147" s="272">
        <f>IF(Y$54=0,0,(Y$54-Y$96)/ISI_fec!Y$54)</f>
        <v>0.86003588577537882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0.14398721650304844</v>
      </c>
      <c r="C152" s="275">
        <f>IF(C$59=0,0,C$59/ISI_fec!C$59)</f>
        <v>0.15043402964491542</v>
      </c>
      <c r="D152" s="275">
        <f>IF(D$59=0,0,D$59/ISI_fec!D$59)</f>
        <v>0.12486522315387041</v>
      </c>
      <c r="E152" s="275">
        <f>IF(E$59=0,0,E$59/ISI_fec!E$59)</f>
        <v>0.20301588322650929</v>
      </c>
      <c r="F152" s="275">
        <f>IF(F$59=0,0,F$59/ISI_fec!F$59)</f>
        <v>0.19659138699074033</v>
      </c>
      <c r="G152" s="275">
        <f>IF(G$59=0,0,G$59/ISI_fec!G$59)</f>
        <v>0.1432946263915833</v>
      </c>
      <c r="H152" s="275">
        <f>IF(H$59=0,0,H$59/ISI_fec!H$59)</f>
        <v>0.14006301924310932</v>
      </c>
      <c r="I152" s="275">
        <f>IF(I$59=0,0,I$59/ISI_fec!I$59)</f>
        <v>0.14795854972408015</v>
      </c>
      <c r="J152" s="275">
        <f>IF(J$59=0,0,J$59/ISI_fec!J$59)</f>
        <v>0.12144333944757899</v>
      </c>
      <c r="K152" s="275">
        <f>IF(K$59=0,0,K$59/ISI_fec!K$59)</f>
        <v>7.8601080062416492E-2</v>
      </c>
      <c r="L152" s="275">
        <f>IF(L$59=0,0,L$59/ISI_fec!L$59)</f>
        <v>7.6700506493491041E-2</v>
      </c>
      <c r="M152" s="275">
        <f>IF(M$59=0,0,M$59/ISI_fec!M$59)</f>
        <v>6.9717486131334896E-2</v>
      </c>
      <c r="N152" s="275">
        <f>IF(N$59=0,0,N$59/ISI_fec!N$59)</f>
        <v>4.6121431368663889E-2</v>
      </c>
      <c r="O152" s="275">
        <f>IF(O$59=0,0,O$59/ISI_fec!O$59)</f>
        <v>3.9990763378833477E-2</v>
      </c>
      <c r="P152" s="275">
        <f>IF(P$59=0,0,P$59/ISI_fec!P$59)</f>
        <v>3.4750669186049285E-2</v>
      </c>
      <c r="Q152" s="275">
        <f>IF(Q$59=0,0,Q$59/ISI_fec!Q$59)</f>
        <v>3.0365438619049428E-2</v>
      </c>
      <c r="R152" s="275">
        <f>IF(R$59=0,0,R$59/ISI_fec!R$59)</f>
        <v>3.0188577812519005E-2</v>
      </c>
      <c r="S152" s="275">
        <f>IF(S$59=0,0,S$59/ISI_fec!S$59)</f>
        <v>3.3352130452693168E-2</v>
      </c>
      <c r="T152" s="275">
        <f>IF(T$59=0,0,T$59/ISI_fec!T$59)</f>
        <v>2.8497423146150246E-2</v>
      </c>
      <c r="U152" s="275">
        <f>IF(U$59=0,0,U$59/ISI_fec!U$59)</f>
        <v>2.3594232362924704E-2</v>
      </c>
      <c r="V152" s="275">
        <f>IF(V$59=0,0,V$59/ISI_fec!V$59)</f>
        <v>1.8402450324265258E-2</v>
      </c>
      <c r="W152" s="275">
        <f>IF(W$59=0,0,W$59/ISI_fec!W$59)</f>
        <v>1.6734315305261503E-2</v>
      </c>
      <c r="X152" s="275">
        <f>IF(X$59=0,0,X$59/ISI_fec!X$59)</f>
        <v>1.0507490347760429E-2</v>
      </c>
      <c r="Y152" s="275">
        <f>IF(Y$59=0,0,Y$59/ISI_fec!Y$59)</f>
        <v>7.3883506792852844E-3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2.4245211487973068</v>
      </c>
      <c r="C153" s="276">
        <f>IF(C$65=0,0,C$65/ISI_fec!C$65)</f>
        <v>2.4213820149575058</v>
      </c>
      <c r="D153" s="276">
        <f>IF(D$65=0,0,D$65/ISI_fec!D$65)</f>
        <v>2.4626912391308222</v>
      </c>
      <c r="E153" s="276">
        <f>IF(E$65=0,0,E$65/ISI_fec!E$65)</f>
        <v>2.3487947999999998</v>
      </c>
      <c r="F153" s="276">
        <f>IF(F$65=0,0,F$65/ISI_fec!F$65)</f>
        <v>2.3487947999999998</v>
      </c>
      <c r="G153" s="276">
        <f>IF(G$65=0,0,G$65/ISI_fec!G$65)</f>
        <v>2.3729476298903989</v>
      </c>
      <c r="H153" s="276">
        <f>IF(H$65=0,0,H$65/ISI_fec!H$65)</f>
        <v>2.3710300068384971</v>
      </c>
      <c r="I153" s="276">
        <f>IF(I$65=0,0,I$65/ISI_fec!I$65)</f>
        <v>2.3897389192858305</v>
      </c>
      <c r="J153" s="276">
        <f>IF(J$65=0,0,J$65/ISI_fec!J$65)</f>
        <v>2.3701412037362322</v>
      </c>
      <c r="K153" s="276">
        <f>IF(K$65=0,0,K$65/ISI_fec!K$65)</f>
        <v>2.3908980785593079</v>
      </c>
      <c r="L153" s="276">
        <f>IF(L$65=0,0,L$65/ISI_fec!L$65)</f>
        <v>2.3874573733945499</v>
      </c>
      <c r="M153" s="276">
        <f>IF(M$65=0,0,M$65/ISI_fec!M$65)</f>
        <v>2.3487947999999998</v>
      </c>
      <c r="N153" s="276">
        <f>IF(N$65=0,0,N$65/ISI_fec!N$65)</f>
        <v>2.3487948000000012</v>
      </c>
      <c r="O153" s="276">
        <f>IF(O$65=0,0,O$65/ISI_fec!O$65)</f>
        <v>2.3487948000000012</v>
      </c>
      <c r="P153" s="276">
        <f>IF(P$65=0,0,P$65/ISI_fec!P$65)</f>
        <v>2.3406209337476325</v>
      </c>
      <c r="Q153" s="276">
        <f>IF(Q$65=0,0,Q$65/ISI_fec!Q$65)</f>
        <v>2.3272739020366244</v>
      </c>
      <c r="R153" s="276">
        <f>IF(R$65=0,0,R$65/ISI_fec!R$65)</f>
        <v>2.2789523927179567</v>
      </c>
      <c r="S153" s="276">
        <f>IF(S$65=0,0,S$65/ISI_fec!S$65)</f>
        <v>2.2298124587632984</v>
      </c>
      <c r="T153" s="276">
        <f>IF(T$65=0,0,T$65/ISI_fec!T$65)</f>
        <v>2.1824436519053112</v>
      </c>
      <c r="U153" s="276">
        <f>IF(U$65=0,0,U$65/ISI_fec!U$65)</f>
        <v>2.1113428975673858</v>
      </c>
      <c r="V153" s="276">
        <f>IF(V$65=0,0,V$65/ISI_fec!V$65)</f>
        <v>1.9465292416998192</v>
      </c>
      <c r="W153" s="276">
        <f>IF(W$65=0,0,W$65/ISI_fec!W$65)</f>
        <v>1.8392060937465227</v>
      </c>
      <c r="X153" s="276">
        <f>IF(X$65=0,0,X$65/ISI_fec!X$65)</f>
        <v>1.5807888825950291</v>
      </c>
      <c r="Y153" s="276">
        <f>IF(Y$65=0,0,Y$65/ISI_fec!Y$65)</f>
        <v>1.4895364257632135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1.7000406958448955</v>
      </c>
      <c r="C155" s="276">
        <f>IF(C$72=0,0,C$72/ISI_fec!C$72)</f>
        <v>1.7732368705317978</v>
      </c>
      <c r="D155" s="276">
        <f>IF(D$72=0,0,D$72/ISI_fec!D$72)</f>
        <v>1.7949450628696364</v>
      </c>
      <c r="E155" s="276">
        <f>IF(E$72=0,0,E$72/ISI_fec!E$72)</f>
        <v>2.1515100785673531</v>
      </c>
      <c r="F155" s="276">
        <f>IF(F$72=0,0,F$72/ISI_fec!F$72)</f>
        <v>2.1067083640748683</v>
      </c>
      <c r="G155" s="276">
        <f>IF(G$72=0,0,G$72/ISI_fec!G$72)</f>
        <v>1.8986983591250968</v>
      </c>
      <c r="H155" s="276">
        <f>IF(H$72=0,0,H$72/ISI_fec!H$72)</f>
        <v>2.0686275114524246</v>
      </c>
      <c r="I155" s="276">
        <f>IF(I$72=0,0,I$72/ISI_fec!I$72)</f>
        <v>2.2359396885882195</v>
      </c>
      <c r="J155" s="276">
        <f>IF(J$72=0,0,J$72/ISI_fec!J$72)</f>
        <v>2.1696738542398406</v>
      </c>
      <c r="K155" s="276">
        <f>IF(K$72=0,0,K$72/ISI_fec!K$72)</f>
        <v>2.1657867537034705</v>
      </c>
      <c r="L155" s="276">
        <f>IF(L$72=0,0,L$72/ISI_fec!L$72)</f>
        <v>2.1765710557249038</v>
      </c>
      <c r="M155" s="276">
        <f>IF(M$72=0,0,M$72/ISI_fec!M$72)</f>
        <v>2.1219496710088137</v>
      </c>
      <c r="N155" s="276">
        <f>IF(N$72=0,0,N$72/ISI_fec!N$72)</f>
        <v>1.9497060808906954</v>
      </c>
      <c r="O155" s="276">
        <f>IF(O$72=0,0,O$72/ISI_fec!O$72)</f>
        <v>1.9985758808850593</v>
      </c>
      <c r="P155" s="276">
        <f>IF(P$72=0,0,P$72/ISI_fec!P$72)</f>
        <v>1.9687485212356886</v>
      </c>
      <c r="Q155" s="276">
        <f>IF(Q$72=0,0,Q$72/ISI_fec!Q$72)</f>
        <v>1.9330464799146498</v>
      </c>
      <c r="R155" s="276">
        <f>IF(R$72=0,0,R$72/ISI_fec!R$72)</f>
        <v>1.9640655600243055</v>
      </c>
      <c r="S155" s="276">
        <f>IF(S$72=0,0,S$72/ISI_fec!S$72)</f>
        <v>1.9618586616194518</v>
      </c>
      <c r="T155" s="276">
        <f>IF(T$72=0,0,T$72/ISI_fec!T$72)</f>
        <v>1.8987238787198426</v>
      </c>
      <c r="U155" s="276">
        <f>IF(U$72=0,0,U$72/ISI_fec!U$72)</f>
        <v>1.8687802766200767</v>
      </c>
      <c r="V155" s="276">
        <f>IF(V$72=0,0,V$72/ISI_fec!V$72)</f>
        <v>1.7459094314136512</v>
      </c>
      <c r="W155" s="276">
        <f>IF(W$72=0,0,W$72/ISI_fec!W$72)</f>
        <v>1.6837029414907707</v>
      </c>
      <c r="X155" s="276">
        <f>IF(X$72=0,0,X$72/ISI_fec!X$72)</f>
        <v>1.5130263531570136</v>
      </c>
      <c r="Y155" s="276">
        <f>IF(Y$72=0,0,Y$72/ISI_fec!Y$72)</f>
        <v>1.441593630606941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1.4665472077994277</v>
      </c>
      <c r="C156" s="277">
        <f>IF(C$79=0,0,C$79/ISI_fec!C$79)</f>
        <v>1.3793810566824969</v>
      </c>
      <c r="D156" s="277">
        <f>IF(D$79=0,0,D$79/ISI_fec!D$79)</f>
        <v>1.1867876706466902</v>
      </c>
      <c r="E156" s="277">
        <f>IF(E$79=0,0,E$79/ISI_fec!E$79)</f>
        <v>1.6058890152425382</v>
      </c>
      <c r="F156" s="277">
        <f>IF(F$79=0,0,F$79/ISI_fec!F$79)</f>
        <v>1.6014945209317832</v>
      </c>
      <c r="G156" s="277">
        <f>IF(G$79=0,0,G$79/ISI_fec!G$79)</f>
        <v>1.6127949653411036</v>
      </c>
      <c r="H156" s="277">
        <f>IF(H$79=0,0,H$79/ISI_fec!H$79)</f>
        <v>1.5924930524234326</v>
      </c>
      <c r="I156" s="277">
        <f>IF(I$79=0,0,I$79/ISI_fec!I$79)</f>
        <v>1.5778839213152416</v>
      </c>
      <c r="J156" s="277">
        <f>IF(J$79=0,0,J$79/ISI_fec!J$79)</f>
        <v>1.7861894364333497</v>
      </c>
      <c r="K156" s="277">
        <f>IF(K$79=0,0,K$79/ISI_fec!K$79)</f>
        <v>1.726630678997662</v>
      </c>
      <c r="L156" s="277">
        <f>IF(L$79=0,0,L$79/ISI_fec!L$79)</f>
        <v>1.7571001631299465</v>
      </c>
      <c r="M156" s="277">
        <f>IF(M$79=0,0,M$79/ISI_fec!M$79)</f>
        <v>1.8530381414395636</v>
      </c>
      <c r="N156" s="277">
        <f>IF(N$79=0,0,N$79/ISI_fec!N$79)</f>
        <v>1.8060560727272288</v>
      </c>
      <c r="O156" s="277">
        <f>IF(O$79=0,0,O$79/ISI_fec!O$79)</f>
        <v>1.8432013923175632</v>
      </c>
      <c r="P156" s="277">
        <f>IF(P$79=0,0,P$79/ISI_fec!P$79)</f>
        <v>1.8733386565837964</v>
      </c>
      <c r="Q156" s="277">
        <f>IF(Q$79=0,0,Q$79/ISI_fec!Q$79)</f>
        <v>1.8709434866007393</v>
      </c>
      <c r="R156" s="277">
        <f>IF(R$79=0,0,R$79/ISI_fec!R$79)</f>
        <v>1.9192579262391416</v>
      </c>
      <c r="S156" s="277">
        <f>IF(S$79=0,0,S$79/ISI_fec!S$79)</f>
        <v>1.9027863896260833</v>
      </c>
      <c r="T156" s="277">
        <f>IF(T$79=0,0,T$79/ISI_fec!T$79)</f>
        <v>1.8469954865383462</v>
      </c>
      <c r="U156" s="277">
        <f>IF(U$79=0,0,U$79/ISI_fec!U$79)</f>
        <v>1.8108255742797477</v>
      </c>
      <c r="V156" s="277">
        <f>IF(V$79=0,0,V$79/ISI_fec!V$79)</f>
        <v>1.678567599570792</v>
      </c>
      <c r="W156" s="277">
        <f>IF(W$79=0,0,W$79/ISI_fec!W$79)</f>
        <v>1.6197319716840393</v>
      </c>
      <c r="X156" s="277">
        <f>IF(X$79=0,0,X$79/ISI_fec!X$79)</f>
        <v>1.4472456636677207</v>
      </c>
      <c r="Y156" s="277">
        <f>IF(Y$79=0,0,Y$79/ISI_fec!Y$79)</f>
        <v>1.3720599187758182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DK: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0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0</v>
      </c>
      <c r="Q40" s="242">
        <f t="shared" si="14"/>
        <v>0</v>
      </c>
      <c r="R40" s="242">
        <f t="shared" si="14"/>
        <v>0</v>
      </c>
      <c r="S40" s="242">
        <f t="shared" si="14"/>
        <v>0</v>
      </c>
      <c r="T40" s="242">
        <f t="shared" si="14"/>
        <v>0</v>
      </c>
      <c r="U40" s="242">
        <f t="shared" si="14"/>
        <v>0</v>
      </c>
      <c r="V40" s="242">
        <f t="shared" si="14"/>
        <v>0</v>
      </c>
      <c r="W40" s="242">
        <f t="shared" si="14"/>
        <v>0</v>
      </c>
      <c r="X40" s="242">
        <f t="shared" si="14"/>
        <v>0</v>
      </c>
      <c r="Y40" s="242">
        <f t="shared" si="14"/>
        <v>0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</v>
      </c>
      <c r="C43" s="210">
        <v>0</v>
      </c>
      <c r="D43" s="210">
        <v>0</v>
      </c>
      <c r="E43" s="210">
        <v>0</v>
      </c>
      <c r="F43" s="210">
        <v>0</v>
      </c>
      <c r="G43" s="210">
        <v>0</v>
      </c>
      <c r="H43" s="210">
        <v>0</v>
      </c>
      <c r="I43" s="210">
        <v>0</v>
      </c>
      <c r="J43" s="210">
        <v>0</v>
      </c>
      <c r="K43" s="210">
        <v>0</v>
      </c>
      <c r="L43" s="210">
        <v>0</v>
      </c>
      <c r="M43" s="210">
        <v>0</v>
      </c>
      <c r="N43" s="210">
        <v>0</v>
      </c>
      <c r="O43" s="210">
        <v>0</v>
      </c>
      <c r="P43" s="210">
        <v>0</v>
      </c>
      <c r="Q43" s="210">
        <v>0</v>
      </c>
      <c r="R43" s="210">
        <v>0</v>
      </c>
      <c r="S43" s="210">
        <v>0</v>
      </c>
      <c r="T43" s="210">
        <v>0</v>
      </c>
      <c r="U43" s="210">
        <v>0</v>
      </c>
      <c r="V43" s="210">
        <v>0</v>
      </c>
      <c r="W43" s="210">
        <v>0</v>
      </c>
      <c r="X43" s="210">
        <v>0</v>
      </c>
      <c r="Y43" s="210">
        <v>0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0</v>
      </c>
      <c r="C51" s="204">
        <f t="shared" si="16"/>
        <v>0</v>
      </c>
      <c r="D51" s="204">
        <f t="shared" si="16"/>
        <v>0</v>
      </c>
      <c r="E51" s="204">
        <f t="shared" si="16"/>
        <v>0</v>
      </c>
      <c r="F51" s="204">
        <f t="shared" si="16"/>
        <v>0</v>
      </c>
      <c r="G51" s="204">
        <f t="shared" si="16"/>
        <v>0</v>
      </c>
      <c r="H51" s="204">
        <f t="shared" si="16"/>
        <v>0</v>
      </c>
      <c r="I51" s="204">
        <f t="shared" si="16"/>
        <v>0</v>
      </c>
      <c r="J51" s="204">
        <f t="shared" si="16"/>
        <v>0</v>
      </c>
      <c r="K51" s="204">
        <f t="shared" si="16"/>
        <v>0</v>
      </c>
      <c r="L51" s="204">
        <f t="shared" si="16"/>
        <v>0</v>
      </c>
      <c r="M51" s="204">
        <f t="shared" si="16"/>
        <v>0</v>
      </c>
      <c r="N51" s="204">
        <f t="shared" si="16"/>
        <v>0</v>
      </c>
      <c r="O51" s="204">
        <f t="shared" si="16"/>
        <v>0</v>
      </c>
      <c r="P51" s="204">
        <f t="shared" si="16"/>
        <v>0</v>
      </c>
      <c r="Q51" s="204">
        <f t="shared" si="16"/>
        <v>0</v>
      </c>
      <c r="R51" s="204">
        <f t="shared" si="16"/>
        <v>0</v>
      </c>
      <c r="S51" s="204">
        <f t="shared" si="16"/>
        <v>0</v>
      </c>
      <c r="T51" s="204">
        <f t="shared" si="16"/>
        <v>0</v>
      </c>
      <c r="U51" s="204">
        <f t="shared" si="16"/>
        <v>0</v>
      </c>
      <c r="V51" s="204">
        <f t="shared" si="16"/>
        <v>0</v>
      </c>
      <c r="W51" s="204">
        <f t="shared" si="16"/>
        <v>0</v>
      </c>
      <c r="X51" s="204">
        <f t="shared" si="16"/>
        <v>0</v>
      </c>
      <c r="Y51" s="204">
        <f t="shared" si="16"/>
        <v>0</v>
      </c>
      <c r="DA51" s="71"/>
    </row>
    <row r="52" spans="1:105" ht="12" customHeight="1" x14ac:dyDescent="0.25">
      <c r="A52" s="18" t="s">
        <v>73</v>
      </c>
      <c r="B52" s="204">
        <v>0</v>
      </c>
      <c r="C52" s="204">
        <v>0</v>
      </c>
      <c r="D52" s="204">
        <v>0</v>
      </c>
      <c r="E52" s="204">
        <v>0</v>
      </c>
      <c r="F52" s="204">
        <v>0</v>
      </c>
      <c r="G52" s="204">
        <v>0</v>
      </c>
      <c r="H52" s="204">
        <v>0</v>
      </c>
      <c r="I52" s="204">
        <v>0</v>
      </c>
      <c r="J52" s="204">
        <v>0</v>
      </c>
      <c r="K52" s="204">
        <v>0</v>
      </c>
      <c r="L52" s="204">
        <v>0</v>
      </c>
      <c r="M52" s="204">
        <v>0</v>
      </c>
      <c r="N52" s="204">
        <v>0</v>
      </c>
      <c r="O52" s="204">
        <v>0</v>
      </c>
      <c r="P52" s="204">
        <v>0</v>
      </c>
      <c r="Q52" s="204">
        <v>0</v>
      </c>
      <c r="R52" s="204">
        <v>0</v>
      </c>
      <c r="S52" s="204">
        <v>0</v>
      </c>
      <c r="T52" s="204">
        <v>0</v>
      </c>
      <c r="U52" s="204">
        <v>0</v>
      </c>
      <c r="V52" s="204">
        <v>0</v>
      </c>
      <c r="W52" s="204">
        <v>0</v>
      </c>
      <c r="X52" s="204">
        <v>0</v>
      </c>
      <c r="Y52" s="204">
        <v>0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0</v>
      </c>
      <c r="C62" s="207">
        <v>0</v>
      </c>
      <c r="D62" s="207">
        <v>0</v>
      </c>
      <c r="E62" s="207">
        <v>0</v>
      </c>
      <c r="F62" s="207">
        <v>0</v>
      </c>
      <c r="G62" s="207">
        <v>0</v>
      </c>
      <c r="H62" s="207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07">
        <v>0</v>
      </c>
      <c r="O62" s="207">
        <v>0</v>
      </c>
      <c r="P62" s="207">
        <v>0</v>
      </c>
      <c r="Q62" s="207">
        <v>0</v>
      </c>
      <c r="R62" s="207">
        <v>0</v>
      </c>
      <c r="S62" s="207">
        <v>0</v>
      </c>
      <c r="T62" s="207">
        <v>0</v>
      </c>
      <c r="U62" s="207">
        <v>0</v>
      </c>
      <c r="V62" s="207">
        <v>0</v>
      </c>
      <c r="W62" s="207">
        <v>0</v>
      </c>
      <c r="X62" s="207">
        <v>0</v>
      </c>
      <c r="Y62" s="207">
        <v>0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</v>
      </c>
      <c r="C63" s="284">
        <f t="shared" si="18"/>
        <v>0</v>
      </c>
      <c r="D63" s="284">
        <f t="shared" si="18"/>
        <v>0</v>
      </c>
      <c r="E63" s="284">
        <f t="shared" si="18"/>
        <v>0</v>
      </c>
      <c r="F63" s="284">
        <f t="shared" si="18"/>
        <v>0</v>
      </c>
      <c r="G63" s="284">
        <f t="shared" si="18"/>
        <v>0</v>
      </c>
      <c r="H63" s="284">
        <f t="shared" si="18"/>
        <v>0</v>
      </c>
      <c r="I63" s="284">
        <f t="shared" si="18"/>
        <v>0</v>
      </c>
      <c r="J63" s="284">
        <f t="shared" si="18"/>
        <v>0</v>
      </c>
      <c r="K63" s="284">
        <f t="shared" si="18"/>
        <v>0</v>
      </c>
      <c r="L63" s="284">
        <f t="shared" si="18"/>
        <v>0</v>
      </c>
      <c r="M63" s="284">
        <f t="shared" si="18"/>
        <v>0</v>
      </c>
      <c r="N63" s="284">
        <f t="shared" si="18"/>
        <v>0</v>
      </c>
      <c r="O63" s="284">
        <f t="shared" si="18"/>
        <v>0</v>
      </c>
      <c r="P63" s="284">
        <f t="shared" si="18"/>
        <v>0</v>
      </c>
      <c r="Q63" s="284">
        <f t="shared" si="18"/>
        <v>0</v>
      </c>
      <c r="R63" s="284">
        <f t="shared" si="18"/>
        <v>0</v>
      </c>
      <c r="S63" s="284">
        <f t="shared" si="18"/>
        <v>0</v>
      </c>
      <c r="T63" s="284">
        <f t="shared" si="18"/>
        <v>0</v>
      </c>
      <c r="U63" s="284">
        <f t="shared" si="18"/>
        <v>0</v>
      </c>
      <c r="V63" s="284">
        <f t="shared" si="18"/>
        <v>0</v>
      </c>
      <c r="W63" s="284">
        <f t="shared" si="18"/>
        <v>0</v>
      </c>
      <c r="X63" s="284">
        <f t="shared" si="18"/>
        <v>0</v>
      </c>
      <c r="Y63" s="284">
        <f t="shared" si="18"/>
        <v>0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</v>
      </c>
      <c r="Q68" s="242">
        <f>NFM_fec!Q115</f>
        <v>0</v>
      </c>
      <c r="R68" s="242">
        <f>NFM_fec!R115</f>
        <v>0</v>
      </c>
      <c r="S68" s="242">
        <f>NFM_fec!S115</f>
        <v>0</v>
      </c>
      <c r="T68" s="242">
        <f>NFM_fec!T115</f>
        <v>0</v>
      </c>
      <c r="U68" s="242">
        <f>NFM_fec!U115</f>
        <v>0</v>
      </c>
      <c r="V68" s="242">
        <f>NFM_fec!V115</f>
        <v>0</v>
      </c>
      <c r="W68" s="242">
        <f>NFM_fec!W115</f>
        <v>0</v>
      </c>
      <c r="X68" s="242">
        <f>NFM_fec!X115</f>
        <v>0</v>
      </c>
      <c r="Y68" s="242">
        <f>NFM_fec!Y115</f>
        <v>0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0</v>
      </c>
      <c r="C70" s="203">
        <f t="shared" si="20"/>
        <v>0</v>
      </c>
      <c r="D70" s="203">
        <f t="shared" si="20"/>
        <v>0</v>
      </c>
      <c r="E70" s="203">
        <f t="shared" si="20"/>
        <v>0</v>
      </c>
      <c r="F70" s="203">
        <f t="shared" si="20"/>
        <v>0</v>
      </c>
      <c r="G70" s="203">
        <f t="shared" si="20"/>
        <v>0</v>
      </c>
      <c r="H70" s="203">
        <f t="shared" si="20"/>
        <v>0</v>
      </c>
      <c r="I70" s="203">
        <f t="shared" si="20"/>
        <v>0</v>
      </c>
      <c r="J70" s="203">
        <f t="shared" si="20"/>
        <v>0</v>
      </c>
      <c r="K70" s="203">
        <f t="shared" si="20"/>
        <v>0</v>
      </c>
      <c r="L70" s="203">
        <f t="shared" si="20"/>
        <v>0</v>
      </c>
      <c r="M70" s="203">
        <f t="shared" si="20"/>
        <v>0</v>
      </c>
      <c r="N70" s="203">
        <f t="shared" si="20"/>
        <v>0</v>
      </c>
      <c r="O70" s="203">
        <f t="shared" si="20"/>
        <v>0</v>
      </c>
      <c r="P70" s="203">
        <f t="shared" si="20"/>
        <v>0</v>
      </c>
      <c r="Q70" s="203">
        <f t="shared" si="20"/>
        <v>0</v>
      </c>
      <c r="R70" s="203">
        <f t="shared" si="20"/>
        <v>0</v>
      </c>
      <c r="S70" s="203">
        <f t="shared" si="20"/>
        <v>0</v>
      </c>
      <c r="T70" s="203">
        <f t="shared" si="20"/>
        <v>0</v>
      </c>
      <c r="U70" s="203">
        <f t="shared" si="20"/>
        <v>0</v>
      </c>
      <c r="V70" s="203">
        <f t="shared" si="20"/>
        <v>0</v>
      </c>
      <c r="W70" s="203">
        <f t="shared" si="20"/>
        <v>0</v>
      </c>
      <c r="X70" s="203">
        <f t="shared" si="20"/>
        <v>0</v>
      </c>
      <c r="Y70" s="203">
        <f t="shared" si="20"/>
        <v>0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</v>
      </c>
      <c r="C71" s="213">
        <f>NFM_emi!C5+(NFM_emi!C34-NFM_emi!C70)+NFM_emi!C72+(NFM_emi!C115-NFM_emi!C158)</f>
        <v>0</v>
      </c>
      <c r="D71" s="213">
        <f>NFM_emi!D5+(NFM_emi!D34-NFM_emi!D70)+NFM_emi!D72+(NFM_emi!D115-NFM_emi!D158)</f>
        <v>0</v>
      </c>
      <c r="E71" s="213">
        <f>NFM_emi!E5+(NFM_emi!E34-NFM_emi!E70)+NFM_emi!E72+(NFM_emi!E115-NFM_emi!E158)</f>
        <v>0</v>
      </c>
      <c r="F71" s="213">
        <f>NFM_emi!F5+(NFM_emi!F34-NFM_emi!F70)+NFM_emi!F72+(NFM_emi!F115-NFM_emi!F158)</f>
        <v>0</v>
      </c>
      <c r="G71" s="213">
        <f>NFM_emi!G5+(NFM_emi!G34-NFM_emi!G70)+NFM_emi!G72+(NFM_emi!G115-NFM_emi!G158)</f>
        <v>0</v>
      </c>
      <c r="H71" s="213">
        <f>NFM_emi!H5+(NFM_emi!H34-NFM_emi!H70)+NFM_emi!H72+(NFM_emi!H115-NFM_emi!H158)</f>
        <v>0</v>
      </c>
      <c r="I71" s="213">
        <f>NFM_emi!I5+(NFM_emi!I34-NFM_emi!I70)+NFM_emi!I72+(NFM_emi!I115-NFM_emi!I158)</f>
        <v>0</v>
      </c>
      <c r="J71" s="213">
        <f>NFM_emi!J5+(NFM_emi!J34-NFM_emi!J70)+NFM_emi!J72+(NFM_emi!J115-NFM_emi!J158)</f>
        <v>0</v>
      </c>
      <c r="K71" s="213">
        <f>NFM_emi!K5+(NFM_emi!K34-NFM_emi!K70)+NFM_emi!K72+(NFM_emi!K115-NFM_emi!K158)</f>
        <v>0</v>
      </c>
      <c r="L71" s="213">
        <f>NFM_emi!L5+(NFM_emi!L34-NFM_emi!L70)+NFM_emi!L72+(NFM_emi!L115-NFM_emi!L158)</f>
        <v>0</v>
      </c>
      <c r="M71" s="213">
        <f>NFM_emi!M5+(NFM_emi!M34-NFM_emi!M70)+NFM_emi!M72+(NFM_emi!M115-NFM_emi!M158)</f>
        <v>0</v>
      </c>
      <c r="N71" s="213">
        <f>NFM_emi!N5+(NFM_emi!N34-NFM_emi!N70)+NFM_emi!N72+(NFM_emi!N115-NFM_emi!N158)</f>
        <v>0</v>
      </c>
      <c r="O71" s="213">
        <f>NFM_emi!O5+(NFM_emi!O34-NFM_emi!O70)+NFM_emi!O72+(NFM_emi!O115-NFM_emi!O158)</f>
        <v>0</v>
      </c>
      <c r="P71" s="213">
        <f>NFM_emi!P5+(NFM_emi!P34-NFM_emi!P70)+NFM_emi!P72+(NFM_emi!P115-NFM_emi!P158)</f>
        <v>0</v>
      </c>
      <c r="Q71" s="213">
        <f>NFM_emi!Q5+(NFM_emi!Q34-NFM_emi!Q70)+NFM_emi!Q72+(NFM_emi!Q115-NFM_emi!Q158)</f>
        <v>0</v>
      </c>
      <c r="R71" s="213">
        <f>NFM_emi!R5+(NFM_emi!R34-NFM_emi!R70)+NFM_emi!R72+(NFM_emi!R115-NFM_emi!R158)</f>
        <v>0</v>
      </c>
      <c r="S71" s="213">
        <f>NFM_emi!S5+(NFM_emi!S34-NFM_emi!S70)+NFM_emi!S72+(NFM_emi!S115-NFM_emi!S158)</f>
        <v>0</v>
      </c>
      <c r="T71" s="213">
        <f>NFM_emi!T5+(NFM_emi!T34-NFM_emi!T70)+NFM_emi!T72+(NFM_emi!T115-NFM_emi!T158)</f>
        <v>0</v>
      </c>
      <c r="U71" s="213">
        <f>NFM_emi!U5+(NFM_emi!U34-NFM_emi!U70)+NFM_emi!U72+(NFM_emi!U115-NFM_emi!U158)</f>
        <v>0</v>
      </c>
      <c r="V71" s="213">
        <f>NFM_emi!V5+(NFM_emi!V34-NFM_emi!V70)+NFM_emi!V72+(NFM_emi!V115-NFM_emi!V158)</f>
        <v>0</v>
      </c>
      <c r="W71" s="213">
        <f>NFM_emi!W5+(NFM_emi!W34-NFM_emi!W70)+NFM_emi!W72+(NFM_emi!W115-NFM_emi!W158)</f>
        <v>0</v>
      </c>
      <c r="X71" s="213">
        <f>NFM_emi!X5+(NFM_emi!X34-NFM_emi!X70)+NFM_emi!X72+(NFM_emi!X115-NFM_emi!X158)</f>
        <v>0</v>
      </c>
      <c r="Y71" s="213">
        <f>NFM_emi!Y5+(NFM_emi!Y34-NFM_emi!Y70)+NFM_emi!Y72+(NFM_emi!Y115-NFM_emi!Y158)</f>
        <v>0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0</v>
      </c>
      <c r="C73" s="210">
        <f t="shared" si="21"/>
        <v>0</v>
      </c>
      <c r="D73" s="210">
        <f t="shared" si="21"/>
        <v>0</v>
      </c>
      <c r="E73" s="210">
        <f t="shared" si="21"/>
        <v>0</v>
      </c>
      <c r="F73" s="210">
        <f t="shared" si="21"/>
        <v>0</v>
      </c>
      <c r="G73" s="210">
        <f t="shared" si="21"/>
        <v>0</v>
      </c>
      <c r="H73" s="210">
        <f t="shared" si="21"/>
        <v>0</v>
      </c>
      <c r="I73" s="210">
        <f t="shared" si="21"/>
        <v>0</v>
      </c>
      <c r="J73" s="210">
        <f t="shared" si="21"/>
        <v>0</v>
      </c>
      <c r="K73" s="210">
        <f t="shared" si="21"/>
        <v>0</v>
      </c>
      <c r="L73" s="210">
        <f t="shared" si="21"/>
        <v>0</v>
      </c>
      <c r="M73" s="210">
        <f t="shared" si="21"/>
        <v>0</v>
      </c>
      <c r="N73" s="210">
        <f t="shared" si="21"/>
        <v>0</v>
      </c>
      <c r="O73" s="210">
        <f t="shared" si="21"/>
        <v>0</v>
      </c>
      <c r="P73" s="210">
        <f t="shared" si="21"/>
        <v>0</v>
      </c>
      <c r="Q73" s="210">
        <f t="shared" si="21"/>
        <v>0</v>
      </c>
      <c r="R73" s="210">
        <f t="shared" si="21"/>
        <v>0</v>
      </c>
      <c r="S73" s="210">
        <f t="shared" si="21"/>
        <v>0</v>
      </c>
      <c r="T73" s="210">
        <f t="shared" si="21"/>
        <v>0</v>
      </c>
      <c r="U73" s="210">
        <f t="shared" si="21"/>
        <v>0</v>
      </c>
      <c r="V73" s="210">
        <f t="shared" si="21"/>
        <v>0</v>
      </c>
      <c r="W73" s="210">
        <f t="shared" si="21"/>
        <v>0</v>
      </c>
      <c r="X73" s="210">
        <f t="shared" si="21"/>
        <v>0</v>
      </c>
      <c r="Y73" s="210">
        <f t="shared" si="21"/>
        <v>0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</v>
      </c>
      <c r="Q78" s="242">
        <f>NFM_emi!Q$115</f>
        <v>0</v>
      </c>
      <c r="R78" s="242">
        <f>NFM_emi!R$115</f>
        <v>0</v>
      </c>
      <c r="S78" s="242">
        <f>NFM_emi!S$115</f>
        <v>0</v>
      </c>
      <c r="T78" s="242">
        <f>NFM_emi!T$115</f>
        <v>0</v>
      </c>
      <c r="U78" s="242">
        <f>NFM_emi!U$115</f>
        <v>0</v>
      </c>
      <c r="V78" s="242">
        <f>NFM_emi!V$115</f>
        <v>0</v>
      </c>
      <c r="W78" s="242">
        <f>NFM_emi!W$115</f>
        <v>0</v>
      </c>
      <c r="X78" s="242">
        <f>NFM_emi!X$115</f>
        <v>0</v>
      </c>
      <c r="Y78" s="242">
        <f>NFM_emi!Y$115</f>
        <v>0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 t="str">
        <f t="shared" si="25"/>
        <v/>
      </c>
      <c r="Q83" s="289" t="str">
        <f t="shared" si="25"/>
        <v/>
      </c>
      <c r="R83" s="289" t="str">
        <f t="shared" si="25"/>
        <v/>
      </c>
      <c r="S83" s="289" t="str">
        <f t="shared" si="25"/>
        <v/>
      </c>
      <c r="T83" s="289" t="str">
        <f t="shared" si="25"/>
        <v/>
      </c>
      <c r="U83" s="289" t="str">
        <f t="shared" si="25"/>
        <v/>
      </c>
      <c r="V83" s="289" t="str">
        <f t="shared" si="25"/>
        <v/>
      </c>
      <c r="W83" s="289" t="str">
        <f t="shared" si="25"/>
        <v/>
      </c>
      <c r="X83" s="289" t="str">
        <f t="shared" si="25"/>
        <v/>
      </c>
      <c r="Y83" s="289" t="str">
        <f t="shared" si="25"/>
        <v/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 t="str">
        <f t="shared" si="30"/>
        <v/>
      </c>
      <c r="Q89" s="253" t="str">
        <f t="shared" si="30"/>
        <v/>
      </c>
      <c r="R89" s="253" t="str">
        <f t="shared" si="30"/>
        <v/>
      </c>
      <c r="S89" s="253" t="str">
        <f t="shared" si="30"/>
        <v/>
      </c>
      <c r="T89" s="253" t="str">
        <f t="shared" si="30"/>
        <v/>
      </c>
      <c r="U89" s="253" t="str">
        <f t="shared" si="30"/>
        <v/>
      </c>
      <c r="V89" s="253" t="str">
        <f t="shared" si="30"/>
        <v/>
      </c>
      <c r="W89" s="253" t="str">
        <f t="shared" si="30"/>
        <v/>
      </c>
      <c r="X89" s="253" t="str">
        <f t="shared" si="30"/>
        <v/>
      </c>
      <c r="Y89" s="253" t="str">
        <f t="shared" si="30"/>
        <v/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 t="str">
        <f>IF(NFM_ued!P$115=0,"",NFM_ued!P$115/P$15)</f>
        <v/>
      </c>
      <c r="Q95" s="253" t="str">
        <f>IF(NFM_ued!Q$115=0,"",NFM_ued!Q$115/Q$15)</f>
        <v/>
      </c>
      <c r="R95" s="253" t="str">
        <f>IF(NFM_ued!R$115=0,"",NFM_ued!R$115/R$15)</f>
        <v/>
      </c>
      <c r="S95" s="253" t="str">
        <f>IF(NFM_ued!S$115=0,"",NFM_ued!S$115/S$15)</f>
        <v/>
      </c>
      <c r="T95" s="253" t="str">
        <f>IF(NFM_ued!T$115=0,"",NFM_ued!T$115/T$15)</f>
        <v/>
      </c>
      <c r="U95" s="253" t="str">
        <f>IF(NFM_ued!U$115=0,"",NFM_ued!U$115/U$15)</f>
        <v/>
      </c>
      <c r="V95" s="253" t="str">
        <f>IF(NFM_ued!V$115=0,"",NFM_ued!V$115/V$15)</f>
        <v/>
      </c>
      <c r="W95" s="253" t="str">
        <f>IF(NFM_ued!W$115=0,"",NFM_ued!W$115/W$15)</f>
        <v/>
      </c>
      <c r="X95" s="253" t="str">
        <f>IF(NFM_ued!X$115=0,"",NFM_ued!X$115/X$15)</f>
        <v/>
      </c>
      <c r="Y95" s="253" t="str">
        <f>IF(NFM_ued!Y$115=0,"",NFM_ued!Y$115/Y$15)</f>
        <v/>
      </c>
      <c r="DA95" s="84"/>
    </row>
    <row r="96" spans="1:105" ht="12" customHeight="1" x14ac:dyDescent="0.25">
      <c r="A96" s="110" t="s">
        <v>87</v>
      </c>
      <c r="B96" s="292" t="str">
        <f t="shared" ref="B96:Y96" si="31">IF(B$63=0,"",B$73/B$63)</f>
        <v/>
      </c>
      <c r="C96" s="292" t="str">
        <f t="shared" si="31"/>
        <v/>
      </c>
      <c r="D96" s="292" t="str">
        <f t="shared" si="31"/>
        <v/>
      </c>
      <c r="E96" s="292" t="str">
        <f t="shared" si="31"/>
        <v/>
      </c>
      <c r="F96" s="292" t="str">
        <f t="shared" si="31"/>
        <v/>
      </c>
      <c r="G96" s="292" t="str">
        <f t="shared" si="31"/>
        <v/>
      </c>
      <c r="H96" s="292" t="str">
        <f t="shared" si="31"/>
        <v/>
      </c>
      <c r="I96" s="292" t="str">
        <f t="shared" si="31"/>
        <v/>
      </c>
      <c r="J96" s="292" t="str">
        <f t="shared" si="31"/>
        <v/>
      </c>
      <c r="K96" s="292" t="str">
        <f t="shared" si="31"/>
        <v/>
      </c>
      <c r="L96" s="292" t="str">
        <f t="shared" si="31"/>
        <v/>
      </c>
      <c r="M96" s="292" t="str">
        <f t="shared" si="31"/>
        <v/>
      </c>
      <c r="N96" s="292" t="str">
        <f t="shared" si="31"/>
        <v/>
      </c>
      <c r="O96" s="292" t="str">
        <f t="shared" si="31"/>
        <v/>
      </c>
      <c r="P96" s="292" t="str">
        <f t="shared" si="31"/>
        <v/>
      </c>
      <c r="Q96" s="292" t="str">
        <f t="shared" si="31"/>
        <v/>
      </c>
      <c r="R96" s="292" t="str">
        <f t="shared" si="31"/>
        <v/>
      </c>
      <c r="S96" s="292" t="str">
        <f t="shared" si="31"/>
        <v/>
      </c>
      <c r="T96" s="292" t="str">
        <f t="shared" si="31"/>
        <v/>
      </c>
      <c r="U96" s="292" t="str">
        <f t="shared" si="31"/>
        <v/>
      </c>
      <c r="V96" s="292" t="str">
        <f t="shared" si="31"/>
        <v/>
      </c>
      <c r="W96" s="292" t="str">
        <f t="shared" si="31"/>
        <v/>
      </c>
      <c r="X96" s="292" t="str">
        <f t="shared" si="31"/>
        <v/>
      </c>
      <c r="Y96" s="292" t="str">
        <f t="shared" si="31"/>
        <v/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 t="str">
        <f t="shared" si="36"/>
        <v/>
      </c>
      <c r="Q101" s="256" t="str">
        <f t="shared" si="36"/>
        <v/>
      </c>
      <c r="R101" s="256" t="str">
        <f t="shared" si="36"/>
        <v/>
      </c>
      <c r="S101" s="256" t="str">
        <f t="shared" si="36"/>
        <v/>
      </c>
      <c r="T101" s="256" t="str">
        <f t="shared" si="36"/>
        <v/>
      </c>
      <c r="U101" s="256" t="str">
        <f t="shared" si="36"/>
        <v/>
      </c>
      <c r="V101" s="256" t="str">
        <f t="shared" si="36"/>
        <v/>
      </c>
      <c r="W101" s="256" t="str">
        <f t="shared" si="36"/>
        <v/>
      </c>
      <c r="X101" s="256" t="str">
        <f t="shared" si="36"/>
        <v/>
      </c>
      <c r="Y101" s="256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DK: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0</v>
      </c>
      <c r="Q253" s="272">
        <f t="shared" si="60"/>
        <v>0</v>
      </c>
      <c r="R253" s="272">
        <f t="shared" si="60"/>
        <v>0</v>
      </c>
      <c r="S253" s="272">
        <f t="shared" si="60"/>
        <v>0</v>
      </c>
      <c r="T253" s="272">
        <f t="shared" si="60"/>
        <v>0</v>
      </c>
      <c r="U253" s="272">
        <f t="shared" si="60"/>
        <v>0</v>
      </c>
      <c r="V253" s="272">
        <f t="shared" si="60"/>
        <v>0</v>
      </c>
      <c r="W253" s="272">
        <f t="shared" si="60"/>
        <v>0</v>
      </c>
      <c r="X253" s="272">
        <f t="shared" si="60"/>
        <v>0</v>
      </c>
      <c r="Y253" s="272">
        <f t="shared" si="60"/>
        <v>0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</v>
      </c>
      <c r="Q254" s="273">
        <f>IF(Q$116=0,0,Q$116/NFM!Q$15*1000)</f>
        <v>0</v>
      </c>
      <c r="R254" s="273">
        <f>IF(R$116=0,0,R$116/NFM!R$15*1000)</f>
        <v>0</v>
      </c>
      <c r="S254" s="273">
        <f>IF(S$116=0,0,S$116/NFM!S$15*1000)</f>
        <v>0</v>
      </c>
      <c r="T254" s="273">
        <f>IF(T$116=0,0,T$116/NFM!T$15*1000)</f>
        <v>0</v>
      </c>
      <c r="U254" s="273">
        <f>IF(U$116=0,0,U$116/NFM!U$15*1000)</f>
        <v>0</v>
      </c>
      <c r="V254" s="273">
        <f>IF(V$116=0,0,V$116/NFM!V$15*1000)</f>
        <v>0</v>
      </c>
      <c r="W254" s="273">
        <f>IF(W$116=0,0,W$116/NFM!W$15*1000)</f>
        <v>0</v>
      </c>
      <c r="X254" s="273">
        <f>IF(X$116=0,0,X$116/NFM!X$15*1000)</f>
        <v>0</v>
      </c>
      <c r="Y254" s="273">
        <f>IF(Y$116=0,0,Y$116/NFM!Y$15*1000)</f>
        <v>0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</v>
      </c>
      <c r="Q255" s="274">
        <f>IF(Q$117=0,0,Q$117/NFM!Q$15*1000)</f>
        <v>0</v>
      </c>
      <c r="R255" s="274">
        <f>IF(R$117=0,0,R$117/NFM!R$15*1000)</f>
        <v>0</v>
      </c>
      <c r="S255" s="274">
        <f>IF(S$117=0,0,S$117/NFM!S$15*1000)</f>
        <v>0</v>
      </c>
      <c r="T255" s="274">
        <f>IF(T$117=0,0,T$117/NFM!T$15*1000)</f>
        <v>0</v>
      </c>
      <c r="U255" s="274">
        <f>IF(U$117=0,0,U$117/NFM!U$15*1000)</f>
        <v>0</v>
      </c>
      <c r="V255" s="274">
        <f>IF(V$117=0,0,V$117/NFM!V$15*1000)</f>
        <v>0</v>
      </c>
      <c r="W255" s="274">
        <f>IF(W$117=0,0,W$117/NFM!W$15*1000)</f>
        <v>0</v>
      </c>
      <c r="X255" s="274">
        <f>IF(X$117=0,0,X$117/NFM!X$15*1000)</f>
        <v>0</v>
      </c>
      <c r="Y255" s="274">
        <f>IF(Y$117=0,0,Y$117/NFM!Y$15*1000)</f>
        <v>0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0</v>
      </c>
      <c r="Q256" s="274">
        <f>IF(Q$118=0,0,Q$118/NFM!Q$15*1000)</f>
        <v>0</v>
      </c>
      <c r="R256" s="274">
        <f>IF(R$118=0,0,R$118/NFM!R$15*1000)</f>
        <v>0</v>
      </c>
      <c r="S256" s="274">
        <f>IF(S$118=0,0,S$118/NFM!S$15*1000)</f>
        <v>0</v>
      </c>
      <c r="T256" s="274">
        <f>IF(T$118=0,0,T$118/NFM!T$15*1000)</f>
        <v>0</v>
      </c>
      <c r="U256" s="274">
        <f>IF(U$118=0,0,U$118/NFM!U$15*1000)</f>
        <v>0</v>
      </c>
      <c r="V256" s="274">
        <f>IF(V$118=0,0,V$118/NFM!V$15*1000)</f>
        <v>0</v>
      </c>
      <c r="W256" s="274">
        <f>IF(W$118=0,0,W$118/NFM!W$15*1000)</f>
        <v>0</v>
      </c>
      <c r="X256" s="274">
        <f>IF(X$118=0,0,X$118/NFM!X$15*1000)</f>
        <v>0</v>
      </c>
      <c r="Y256" s="274">
        <f>IF(Y$118=0,0,Y$118/NFM!Y$15*1000)</f>
        <v>0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</v>
      </c>
      <c r="Q257" s="274">
        <f>IF(Q$119=0,0,Q$119/NFM!Q$15*1000)</f>
        <v>0</v>
      </c>
      <c r="R257" s="274">
        <f>IF(R$119=0,0,R$119/NFM!R$15*1000)</f>
        <v>0</v>
      </c>
      <c r="S257" s="274">
        <f>IF(S$119=0,0,S$119/NFM!S$15*1000)</f>
        <v>0</v>
      </c>
      <c r="T257" s="274">
        <f>IF(T$119=0,0,T$119/NFM!T$15*1000)</f>
        <v>0</v>
      </c>
      <c r="U257" s="274">
        <f>IF(U$119=0,0,U$119/NFM!U$15*1000)</f>
        <v>0</v>
      </c>
      <c r="V257" s="274">
        <f>IF(V$119=0,0,V$119/NFM!V$15*1000)</f>
        <v>0</v>
      </c>
      <c r="W257" s="274">
        <f>IF(W$119=0,0,W$119/NFM!W$15*1000)</f>
        <v>0</v>
      </c>
      <c r="X257" s="274">
        <f>IF(X$119=0,0,X$119/NFM!X$15*1000)</f>
        <v>0</v>
      </c>
      <c r="Y257" s="274">
        <f>IF(Y$119=0,0,Y$119/NFM!Y$15*1000)</f>
        <v>0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0</v>
      </c>
      <c r="Q258" s="275">
        <f>IF(Q$120=0,0,Q$120/NFM!Q$15*1000)</f>
        <v>0</v>
      </c>
      <c r="R258" s="275">
        <f>IF(R$120=0,0,R$120/NFM!R$15*1000)</f>
        <v>0</v>
      </c>
      <c r="S258" s="275">
        <f>IF(S$120=0,0,S$120/NFM!S$15*1000)</f>
        <v>0</v>
      </c>
      <c r="T258" s="275">
        <f>IF(T$120=0,0,T$120/NFM!T$15*1000)</f>
        <v>0</v>
      </c>
      <c r="U258" s="275">
        <f>IF(U$120=0,0,U$120/NFM!U$15*1000)</f>
        <v>0</v>
      </c>
      <c r="V258" s="275">
        <f>IF(V$120=0,0,V$120/NFM!V$15*1000)</f>
        <v>0</v>
      </c>
      <c r="W258" s="275">
        <f>IF(W$120=0,0,W$120/NFM!W$15*1000)</f>
        <v>0</v>
      </c>
      <c r="X258" s="275">
        <f>IF(X$120=0,0,X$120/NFM!X$15*1000)</f>
        <v>0</v>
      </c>
      <c r="Y258" s="275">
        <f>IF(Y$120=0,0,Y$120/NFM!Y$15*1000)</f>
        <v>0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0</v>
      </c>
      <c r="Q259" s="276">
        <f>IF(Q$126=0,0,Q$126/NFM!Q$15*1000)</f>
        <v>0</v>
      </c>
      <c r="R259" s="276">
        <f>IF(R$126=0,0,R$126/NFM!R$15*1000)</f>
        <v>0</v>
      </c>
      <c r="S259" s="276">
        <f>IF(S$126=0,0,S$126/NFM!S$15*1000)</f>
        <v>0</v>
      </c>
      <c r="T259" s="276">
        <f>IF(T$126=0,0,T$126/NFM!T$15*1000)</f>
        <v>0</v>
      </c>
      <c r="U259" s="276">
        <f>IF(U$126=0,0,U$126/NFM!U$15*1000)</f>
        <v>0</v>
      </c>
      <c r="V259" s="276">
        <f>IF(V$126=0,0,V$126/NFM!V$15*1000)</f>
        <v>0</v>
      </c>
      <c r="W259" s="276">
        <f>IF(W$126=0,0,W$126/NFM!W$15*1000)</f>
        <v>0</v>
      </c>
      <c r="X259" s="276">
        <f>IF(X$126=0,0,X$126/NFM!X$15*1000)</f>
        <v>0</v>
      </c>
      <c r="Y259" s="276">
        <f>IF(Y$126=0,0,Y$126/NFM!Y$15*1000)</f>
        <v>0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0</v>
      </c>
      <c r="Q260" s="276">
        <f>IF(Q$134=0,0,Q$134/NFM!Q$15*1000)</f>
        <v>0</v>
      </c>
      <c r="R260" s="276">
        <f>IF(R$134=0,0,R$134/NFM!R$15*1000)</f>
        <v>0</v>
      </c>
      <c r="S260" s="276">
        <f>IF(S$134=0,0,S$134/NFM!S$15*1000)</f>
        <v>0</v>
      </c>
      <c r="T260" s="276">
        <f>IF(T$134=0,0,T$134/NFM!T$15*1000)</f>
        <v>0</v>
      </c>
      <c r="U260" s="276">
        <f>IF(U$134=0,0,U$134/NFM!U$15*1000)</f>
        <v>0</v>
      </c>
      <c r="V260" s="276">
        <f>IF(V$134=0,0,V$134/NFM!V$15*1000)</f>
        <v>0</v>
      </c>
      <c r="W260" s="276">
        <f>IF(W$134=0,0,W$134/NFM!W$15*1000)</f>
        <v>0</v>
      </c>
      <c r="X260" s="276">
        <f>IF(X$134=0,0,X$134/NFM!X$15*1000)</f>
        <v>0</v>
      </c>
      <c r="Y260" s="276">
        <f>IF(Y$134=0,0,Y$134/NFM!Y$15*1000)</f>
        <v>0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0</v>
      </c>
      <c r="Q261" s="277">
        <f>IF(Q$141=0,0,Q$141/NFM!Q$15*1000)</f>
        <v>0</v>
      </c>
      <c r="R261" s="277">
        <f>IF(R$141=0,0,R$141/NFM!R$15*1000)</f>
        <v>0</v>
      </c>
      <c r="S261" s="277">
        <f>IF(S$141=0,0,S$141/NFM!S$15*1000)</f>
        <v>0</v>
      </c>
      <c r="T261" s="277">
        <f>IF(T$141=0,0,T$141/NFM!T$15*1000)</f>
        <v>0</v>
      </c>
      <c r="U261" s="277">
        <f>IF(U$141=0,0,U$141/NFM!U$15*1000)</f>
        <v>0</v>
      </c>
      <c r="V261" s="277">
        <f>IF(V$141=0,0,V$141/NFM!V$15*1000)</f>
        <v>0</v>
      </c>
      <c r="W261" s="277">
        <f>IF(W$141=0,0,W$141/NFM!W$15*1000)</f>
        <v>0</v>
      </c>
      <c r="X261" s="277">
        <f>IF(X$141=0,0,X$141/NFM!X$15*1000)</f>
        <v>0</v>
      </c>
      <c r="Y261" s="277">
        <f>IF(Y$141=0,0,Y$141/NFM!Y$15*1000)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DK: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</v>
      </c>
      <c r="Q115" s="223">
        <v>0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>
        <v>0</v>
      </c>
      <c r="Y115" s="223">
        <v>0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0</v>
      </c>
      <c r="Q141" s="261">
        <f t="shared" si="2"/>
        <v>0</v>
      </c>
      <c r="R141" s="261">
        <f t="shared" si="2"/>
        <v>0</v>
      </c>
      <c r="S141" s="261">
        <f t="shared" si="2"/>
        <v>0</v>
      </c>
      <c r="T141" s="261">
        <f t="shared" si="2"/>
        <v>0</v>
      </c>
      <c r="U141" s="261">
        <f t="shared" si="2"/>
        <v>0</v>
      </c>
      <c r="V141" s="261">
        <f t="shared" si="2"/>
        <v>0</v>
      </c>
      <c r="W141" s="261">
        <f t="shared" si="2"/>
        <v>0</v>
      </c>
      <c r="X141" s="261">
        <f t="shared" si="2"/>
        <v>0</v>
      </c>
      <c r="Y141" s="261">
        <f t="shared" si="2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0</v>
      </c>
      <c r="Q157" s="263">
        <v>0</v>
      </c>
      <c r="R157" s="263">
        <v>0</v>
      </c>
      <c r="S157" s="263">
        <v>0</v>
      </c>
      <c r="T157" s="263">
        <v>0</v>
      </c>
      <c r="U157" s="263">
        <v>0</v>
      </c>
      <c r="V157" s="263">
        <v>0</v>
      </c>
      <c r="W157" s="263">
        <v>0</v>
      </c>
      <c r="X157" s="263">
        <v>0</v>
      </c>
      <c r="Y157" s="263">
        <v>0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</v>
      </c>
      <c r="Q204" s="232">
        <f t="shared" si="41"/>
        <v>0</v>
      </c>
      <c r="R204" s="232">
        <f t="shared" si="41"/>
        <v>0</v>
      </c>
      <c r="S204" s="232">
        <f t="shared" si="41"/>
        <v>0</v>
      </c>
      <c r="T204" s="232">
        <f t="shared" si="41"/>
        <v>0</v>
      </c>
      <c r="U204" s="232">
        <f t="shared" si="41"/>
        <v>0</v>
      </c>
      <c r="V204" s="232">
        <f t="shared" si="41"/>
        <v>0</v>
      </c>
      <c r="W204" s="232">
        <f t="shared" si="41"/>
        <v>0</v>
      </c>
      <c r="X204" s="232">
        <f t="shared" si="41"/>
        <v>0</v>
      </c>
      <c r="Y204" s="232">
        <f t="shared" si="41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0</v>
      </c>
      <c r="Q205" s="299">
        <f t="shared" si="42"/>
        <v>0</v>
      </c>
      <c r="R205" s="299">
        <f t="shared" si="42"/>
        <v>0</v>
      </c>
      <c r="S205" s="299">
        <f t="shared" si="42"/>
        <v>0</v>
      </c>
      <c r="T205" s="299">
        <f t="shared" si="42"/>
        <v>0</v>
      </c>
      <c r="U205" s="299">
        <f t="shared" si="42"/>
        <v>0</v>
      </c>
      <c r="V205" s="299">
        <f t="shared" si="42"/>
        <v>0</v>
      </c>
      <c r="W205" s="299">
        <f t="shared" si="42"/>
        <v>0</v>
      </c>
      <c r="X205" s="299">
        <f t="shared" si="42"/>
        <v>0</v>
      </c>
      <c r="Y205" s="299">
        <f t="shared" si="42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0</v>
      </c>
      <c r="Q206" s="233">
        <f t="shared" si="43"/>
        <v>0</v>
      </c>
      <c r="R206" s="233">
        <f t="shared" si="43"/>
        <v>0</v>
      </c>
      <c r="S206" s="233">
        <f t="shared" si="43"/>
        <v>0</v>
      </c>
      <c r="T206" s="233">
        <f t="shared" si="43"/>
        <v>0</v>
      </c>
      <c r="U206" s="233">
        <f t="shared" si="43"/>
        <v>0</v>
      </c>
      <c r="V206" s="233">
        <f t="shared" si="43"/>
        <v>0</v>
      </c>
      <c r="W206" s="233">
        <f t="shared" si="43"/>
        <v>0</v>
      </c>
      <c r="X206" s="233">
        <f t="shared" si="43"/>
        <v>0</v>
      </c>
      <c r="Y206" s="233">
        <f t="shared" si="43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0</v>
      </c>
      <c r="Q207" s="233">
        <f t="shared" si="44"/>
        <v>0</v>
      </c>
      <c r="R207" s="233">
        <f t="shared" si="44"/>
        <v>0</v>
      </c>
      <c r="S207" s="233">
        <f t="shared" si="44"/>
        <v>0</v>
      </c>
      <c r="T207" s="233">
        <f t="shared" si="44"/>
        <v>0</v>
      </c>
      <c r="U207" s="233">
        <f t="shared" si="44"/>
        <v>0</v>
      </c>
      <c r="V207" s="233">
        <f t="shared" si="44"/>
        <v>0</v>
      </c>
      <c r="W207" s="233">
        <f t="shared" si="44"/>
        <v>0</v>
      </c>
      <c r="X207" s="233">
        <f t="shared" si="44"/>
        <v>0</v>
      </c>
      <c r="Y207" s="233">
        <f t="shared" si="44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0</v>
      </c>
      <c r="Q208" s="233">
        <f t="shared" si="45"/>
        <v>0</v>
      </c>
      <c r="R208" s="233">
        <f t="shared" si="45"/>
        <v>0</v>
      </c>
      <c r="S208" s="233">
        <f t="shared" si="45"/>
        <v>0</v>
      </c>
      <c r="T208" s="233">
        <f t="shared" si="45"/>
        <v>0</v>
      </c>
      <c r="U208" s="233">
        <f t="shared" si="45"/>
        <v>0</v>
      </c>
      <c r="V208" s="233">
        <f t="shared" si="45"/>
        <v>0</v>
      </c>
      <c r="W208" s="233">
        <f t="shared" si="45"/>
        <v>0</v>
      </c>
      <c r="X208" s="233">
        <f t="shared" si="45"/>
        <v>0</v>
      </c>
      <c r="Y208" s="233">
        <f t="shared" si="45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0</v>
      </c>
      <c r="Q209" s="300">
        <f t="shared" si="46"/>
        <v>0</v>
      </c>
      <c r="R209" s="300">
        <f t="shared" si="46"/>
        <v>0</v>
      </c>
      <c r="S209" s="300">
        <f t="shared" si="46"/>
        <v>0</v>
      </c>
      <c r="T209" s="300">
        <f t="shared" si="46"/>
        <v>0</v>
      </c>
      <c r="U209" s="300">
        <f t="shared" si="46"/>
        <v>0</v>
      </c>
      <c r="V209" s="300">
        <f t="shared" si="46"/>
        <v>0</v>
      </c>
      <c r="W209" s="300">
        <f t="shared" si="46"/>
        <v>0</v>
      </c>
      <c r="X209" s="300">
        <f t="shared" si="46"/>
        <v>0</v>
      </c>
      <c r="Y209" s="300">
        <f t="shared" si="46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</v>
      </c>
      <c r="Q210" s="301">
        <f t="shared" si="47"/>
        <v>0</v>
      </c>
      <c r="R210" s="301">
        <f t="shared" si="47"/>
        <v>0</v>
      </c>
      <c r="S210" s="301">
        <f t="shared" si="47"/>
        <v>0</v>
      </c>
      <c r="T210" s="301">
        <f t="shared" si="47"/>
        <v>0</v>
      </c>
      <c r="U210" s="301">
        <f t="shared" si="47"/>
        <v>0</v>
      </c>
      <c r="V210" s="301">
        <f t="shared" si="47"/>
        <v>0</v>
      </c>
      <c r="W210" s="301">
        <f t="shared" si="47"/>
        <v>0</v>
      </c>
      <c r="X210" s="301">
        <f t="shared" si="47"/>
        <v>0</v>
      </c>
      <c r="Y210" s="301">
        <f t="shared" si="47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</v>
      </c>
      <c r="Q211" s="302">
        <f t="shared" si="48"/>
        <v>0</v>
      </c>
      <c r="R211" s="302">
        <f t="shared" si="48"/>
        <v>0</v>
      </c>
      <c r="S211" s="302">
        <f t="shared" si="48"/>
        <v>0</v>
      </c>
      <c r="T211" s="302">
        <f t="shared" si="48"/>
        <v>0</v>
      </c>
      <c r="U211" s="302">
        <f t="shared" si="48"/>
        <v>0</v>
      </c>
      <c r="V211" s="302">
        <f t="shared" si="48"/>
        <v>0</v>
      </c>
      <c r="W211" s="302">
        <f t="shared" si="48"/>
        <v>0</v>
      </c>
      <c r="X211" s="302">
        <f t="shared" si="48"/>
        <v>0</v>
      </c>
      <c r="Y211" s="302">
        <f t="shared" si="48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</v>
      </c>
      <c r="Q212" s="302">
        <f t="shared" si="49"/>
        <v>0</v>
      </c>
      <c r="R212" s="302">
        <f t="shared" si="49"/>
        <v>0</v>
      </c>
      <c r="S212" s="302">
        <f t="shared" si="49"/>
        <v>0</v>
      </c>
      <c r="T212" s="302">
        <f t="shared" si="49"/>
        <v>0</v>
      </c>
      <c r="U212" s="302">
        <f t="shared" si="49"/>
        <v>0</v>
      </c>
      <c r="V212" s="302">
        <f t="shared" si="49"/>
        <v>0</v>
      </c>
      <c r="W212" s="302">
        <f t="shared" si="49"/>
        <v>0</v>
      </c>
      <c r="X212" s="302">
        <f t="shared" si="49"/>
        <v>0</v>
      </c>
      <c r="Y212" s="302">
        <f t="shared" si="49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</v>
      </c>
      <c r="Q213" s="301">
        <f t="shared" si="50"/>
        <v>0</v>
      </c>
      <c r="R213" s="301">
        <f t="shared" si="50"/>
        <v>0</v>
      </c>
      <c r="S213" s="301">
        <f t="shared" si="50"/>
        <v>0</v>
      </c>
      <c r="T213" s="301">
        <f t="shared" si="50"/>
        <v>0</v>
      </c>
      <c r="U213" s="301">
        <f t="shared" si="50"/>
        <v>0</v>
      </c>
      <c r="V213" s="301">
        <f t="shared" si="50"/>
        <v>0</v>
      </c>
      <c r="W213" s="301">
        <f t="shared" si="50"/>
        <v>0</v>
      </c>
      <c r="X213" s="301">
        <f t="shared" si="50"/>
        <v>0</v>
      </c>
      <c r="Y213" s="301">
        <f t="shared" si="50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</v>
      </c>
      <c r="Q214" s="302">
        <f t="shared" si="51"/>
        <v>0</v>
      </c>
      <c r="R214" s="302">
        <f t="shared" si="51"/>
        <v>0</v>
      </c>
      <c r="S214" s="302">
        <f t="shared" si="51"/>
        <v>0</v>
      </c>
      <c r="T214" s="302">
        <f t="shared" si="51"/>
        <v>0</v>
      </c>
      <c r="U214" s="302">
        <f t="shared" si="51"/>
        <v>0</v>
      </c>
      <c r="V214" s="302">
        <f t="shared" si="51"/>
        <v>0</v>
      </c>
      <c r="W214" s="302">
        <f t="shared" si="51"/>
        <v>0</v>
      </c>
      <c r="X214" s="302">
        <f t="shared" si="51"/>
        <v>0</v>
      </c>
      <c r="Y214" s="302">
        <f t="shared" si="51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</v>
      </c>
      <c r="Q215" s="302">
        <f t="shared" si="52"/>
        <v>0</v>
      </c>
      <c r="R215" s="302">
        <f t="shared" si="52"/>
        <v>0</v>
      </c>
      <c r="S215" s="302">
        <f t="shared" si="52"/>
        <v>0</v>
      </c>
      <c r="T215" s="302">
        <f t="shared" si="52"/>
        <v>0</v>
      </c>
      <c r="U215" s="302">
        <f t="shared" si="52"/>
        <v>0</v>
      </c>
      <c r="V215" s="302">
        <f t="shared" si="52"/>
        <v>0</v>
      </c>
      <c r="W215" s="302">
        <f t="shared" si="52"/>
        <v>0</v>
      </c>
      <c r="X215" s="302">
        <f t="shared" si="52"/>
        <v>0</v>
      </c>
      <c r="Y215" s="302">
        <f t="shared" si="52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</v>
      </c>
      <c r="Q216" s="301">
        <f t="shared" si="53"/>
        <v>0</v>
      </c>
      <c r="R216" s="301">
        <f t="shared" si="53"/>
        <v>0</v>
      </c>
      <c r="S216" s="301">
        <f t="shared" si="53"/>
        <v>0</v>
      </c>
      <c r="T216" s="301">
        <f t="shared" si="53"/>
        <v>0</v>
      </c>
      <c r="U216" s="301">
        <f t="shared" si="53"/>
        <v>0</v>
      </c>
      <c r="V216" s="301">
        <f t="shared" si="53"/>
        <v>0</v>
      </c>
      <c r="W216" s="301">
        <f t="shared" si="53"/>
        <v>0</v>
      </c>
      <c r="X216" s="301">
        <f t="shared" si="53"/>
        <v>0</v>
      </c>
      <c r="Y216" s="301">
        <f t="shared" si="53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0</v>
      </c>
      <c r="Q217" s="302">
        <f t="shared" si="54"/>
        <v>0</v>
      </c>
      <c r="R217" s="302">
        <f t="shared" si="54"/>
        <v>0</v>
      </c>
      <c r="S217" s="302">
        <f t="shared" si="54"/>
        <v>0</v>
      </c>
      <c r="T217" s="302">
        <f t="shared" si="54"/>
        <v>0</v>
      </c>
      <c r="U217" s="302">
        <f t="shared" si="54"/>
        <v>0</v>
      </c>
      <c r="V217" s="302">
        <f t="shared" si="54"/>
        <v>0</v>
      </c>
      <c r="W217" s="302">
        <f t="shared" si="54"/>
        <v>0</v>
      </c>
      <c r="X217" s="302">
        <f t="shared" si="54"/>
        <v>0</v>
      </c>
      <c r="Y217" s="302">
        <f t="shared" si="54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</v>
      </c>
      <c r="Q218" s="302">
        <f t="shared" si="55"/>
        <v>0</v>
      </c>
      <c r="R218" s="302">
        <f t="shared" si="55"/>
        <v>0</v>
      </c>
      <c r="S218" s="302">
        <f t="shared" si="55"/>
        <v>0</v>
      </c>
      <c r="T218" s="302">
        <f t="shared" si="55"/>
        <v>0</v>
      </c>
      <c r="U218" s="302">
        <f t="shared" si="55"/>
        <v>0</v>
      </c>
      <c r="V218" s="302">
        <f t="shared" si="55"/>
        <v>0</v>
      </c>
      <c r="W218" s="302">
        <f t="shared" si="55"/>
        <v>0</v>
      </c>
      <c r="X218" s="302">
        <f t="shared" si="55"/>
        <v>0</v>
      </c>
      <c r="Y218" s="302">
        <f t="shared" si="55"/>
        <v>0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0</v>
      </c>
      <c r="Q219" s="303">
        <f t="shared" si="56"/>
        <v>0</v>
      </c>
      <c r="R219" s="303">
        <f t="shared" si="56"/>
        <v>0</v>
      </c>
      <c r="S219" s="303">
        <f t="shared" si="56"/>
        <v>0</v>
      </c>
      <c r="T219" s="303">
        <f t="shared" si="56"/>
        <v>0</v>
      </c>
      <c r="U219" s="303">
        <f t="shared" si="56"/>
        <v>0</v>
      </c>
      <c r="V219" s="303">
        <f t="shared" si="56"/>
        <v>0</v>
      </c>
      <c r="W219" s="303">
        <f t="shared" si="56"/>
        <v>0</v>
      </c>
      <c r="X219" s="303">
        <f t="shared" si="56"/>
        <v>0</v>
      </c>
      <c r="Y219" s="303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</v>
      </c>
      <c r="Q253" s="304">
        <f>IF(Q$115=0,0,Q$115/NFM_fec!Q$115)</f>
        <v>0</v>
      </c>
      <c r="R253" s="304">
        <f>IF(R$115=0,0,R$115/NFM_fec!R$115)</f>
        <v>0</v>
      </c>
      <c r="S253" s="304">
        <f>IF(S$115=0,0,S$115/NFM_fec!S$115)</f>
        <v>0</v>
      </c>
      <c r="T253" s="304">
        <f>IF(T$115=0,0,T$115/NFM_fec!T$115)</f>
        <v>0</v>
      </c>
      <c r="U253" s="304">
        <f>IF(U$115=0,0,U$115/NFM_fec!U$115)</f>
        <v>0</v>
      </c>
      <c r="V253" s="304">
        <f>IF(V$115=0,0,V$115/NFM_fec!V$115)</f>
        <v>0</v>
      </c>
      <c r="W253" s="304">
        <f>IF(W$115=0,0,W$115/NFM_fec!W$115)</f>
        <v>0</v>
      </c>
      <c r="X253" s="304">
        <f>IF(X$115=0,0,X$115/NFM_fec!X$115)</f>
        <v>0</v>
      </c>
      <c r="Y253" s="304">
        <f>IF(Y$115=0,0,Y$115/NFM_fec!Y$115)</f>
        <v>0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</v>
      </c>
      <c r="Q254" s="305">
        <f>IF(Q$116=0,0,Q$116/NFM_fec!Q$116)</f>
        <v>0</v>
      </c>
      <c r="R254" s="305">
        <f>IF(R$116=0,0,R$116/NFM_fec!R$116)</f>
        <v>0</v>
      </c>
      <c r="S254" s="305">
        <f>IF(S$116=0,0,S$116/NFM_fec!S$116)</f>
        <v>0</v>
      </c>
      <c r="T254" s="305">
        <f>IF(T$116=0,0,T$116/NFM_fec!T$116)</f>
        <v>0</v>
      </c>
      <c r="U254" s="305">
        <f>IF(U$116=0,0,U$116/NFM_fec!U$116)</f>
        <v>0</v>
      </c>
      <c r="V254" s="305">
        <f>IF(V$116=0,0,V$116/NFM_fec!V$116)</f>
        <v>0</v>
      </c>
      <c r="W254" s="305">
        <f>IF(W$116=0,0,W$116/NFM_fec!W$116)</f>
        <v>0</v>
      </c>
      <c r="X254" s="305">
        <f>IF(X$116=0,0,X$116/NFM_fec!X$116)</f>
        <v>0</v>
      </c>
      <c r="Y254" s="305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</v>
      </c>
      <c r="Q255" s="306">
        <f>IF(Q$117=0,0,Q$117/NFM_fec!Q$117)</f>
        <v>0</v>
      </c>
      <c r="R255" s="306">
        <f>IF(R$117=0,0,R$117/NFM_fec!R$117)</f>
        <v>0</v>
      </c>
      <c r="S255" s="306">
        <f>IF(S$117=0,0,S$117/NFM_fec!S$117)</f>
        <v>0</v>
      </c>
      <c r="T255" s="306">
        <f>IF(T$117=0,0,T$117/NFM_fec!T$117)</f>
        <v>0</v>
      </c>
      <c r="U255" s="306">
        <f>IF(U$117=0,0,U$117/NFM_fec!U$117)</f>
        <v>0</v>
      </c>
      <c r="V255" s="306">
        <f>IF(V$117=0,0,V$117/NFM_fec!V$117)</f>
        <v>0</v>
      </c>
      <c r="W255" s="306">
        <f>IF(W$117=0,0,W$117/NFM_fec!W$117)</f>
        <v>0</v>
      </c>
      <c r="X255" s="306">
        <f>IF(X$117=0,0,X$117/NFM_fec!X$117)</f>
        <v>0</v>
      </c>
      <c r="Y255" s="306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</v>
      </c>
      <c r="Q256" s="306">
        <f>IF(Q$118=0,0,Q$118/NFM_fec!Q$118)</f>
        <v>0</v>
      </c>
      <c r="R256" s="306">
        <f>IF(R$118=0,0,R$118/NFM_fec!R$118)</f>
        <v>0</v>
      </c>
      <c r="S256" s="306">
        <f>IF(S$118=0,0,S$118/NFM_fec!S$118)</f>
        <v>0</v>
      </c>
      <c r="T256" s="306">
        <f>IF(T$118=0,0,T$118/NFM_fec!T$118)</f>
        <v>0</v>
      </c>
      <c r="U256" s="306">
        <f>IF(U$118=0,0,U$118/NFM_fec!U$118)</f>
        <v>0</v>
      </c>
      <c r="V256" s="306">
        <f>IF(V$118=0,0,V$118/NFM_fec!V$118)</f>
        <v>0</v>
      </c>
      <c r="W256" s="306">
        <f>IF(W$118=0,0,W$118/NFM_fec!W$118)</f>
        <v>0</v>
      </c>
      <c r="X256" s="306">
        <f>IF(X$118=0,0,X$118/NFM_fec!X$118)</f>
        <v>0</v>
      </c>
      <c r="Y256" s="306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</v>
      </c>
      <c r="Q257" s="306">
        <f>IF(Q$119=0,0,Q$119/NFM_fec!Q$119)</f>
        <v>0</v>
      </c>
      <c r="R257" s="306">
        <f>IF(R$119=0,0,R$119/NFM_fec!R$119)</f>
        <v>0</v>
      </c>
      <c r="S257" s="306">
        <f>IF(S$119=0,0,S$119/NFM_fec!S$119)</f>
        <v>0</v>
      </c>
      <c r="T257" s="306">
        <f>IF(T$119=0,0,T$119/NFM_fec!T$119)</f>
        <v>0</v>
      </c>
      <c r="U257" s="306">
        <f>IF(U$119=0,0,U$119/NFM_fec!U$119)</f>
        <v>0</v>
      </c>
      <c r="V257" s="306">
        <f>IF(V$119=0,0,V$119/NFM_fec!V$119)</f>
        <v>0</v>
      </c>
      <c r="W257" s="306">
        <f>IF(W$119=0,0,W$119/NFM_fec!W$119)</f>
        <v>0</v>
      </c>
      <c r="X257" s="306">
        <f>IF(X$119=0,0,X$119/NFM_fec!X$119)</f>
        <v>0</v>
      </c>
      <c r="Y257" s="306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</v>
      </c>
      <c r="Q258" s="307">
        <f>IF(Q$120=0,0,Q$120/NFM_fec!Q$120)</f>
        <v>0</v>
      </c>
      <c r="R258" s="307">
        <f>IF(R$120=0,0,R$120/NFM_fec!R$120)</f>
        <v>0</v>
      </c>
      <c r="S258" s="307">
        <f>IF(S$120=0,0,S$120/NFM_fec!S$120)</f>
        <v>0</v>
      </c>
      <c r="T258" s="307">
        <f>IF(T$120=0,0,T$120/NFM_fec!T$120)</f>
        <v>0</v>
      </c>
      <c r="U258" s="307">
        <f>IF(U$120=0,0,U$120/NFM_fec!U$120)</f>
        <v>0</v>
      </c>
      <c r="V258" s="307">
        <f>IF(V$120=0,0,V$120/NFM_fec!V$120)</f>
        <v>0</v>
      </c>
      <c r="W258" s="307">
        <f>IF(W$120=0,0,W$120/NFM_fec!W$120)</f>
        <v>0</v>
      </c>
      <c r="X258" s="307">
        <f>IF(X$120=0,0,X$120/NFM_fec!X$120)</f>
        <v>0</v>
      </c>
      <c r="Y258" s="307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</v>
      </c>
      <c r="Q259" s="308">
        <f>IF(Q$126=0,0,Q$126/NFM_fec!Q$126)</f>
        <v>0</v>
      </c>
      <c r="R259" s="308">
        <f>IF(R$126=0,0,R$126/NFM_fec!R$126)</f>
        <v>0</v>
      </c>
      <c r="S259" s="308">
        <f>IF(S$126=0,0,S$126/NFM_fec!S$126)</f>
        <v>0</v>
      </c>
      <c r="T259" s="308">
        <f>IF(T$126=0,0,T$126/NFM_fec!T$126)</f>
        <v>0</v>
      </c>
      <c r="U259" s="308">
        <f>IF(U$126=0,0,U$126/NFM_fec!U$126)</f>
        <v>0</v>
      </c>
      <c r="V259" s="308">
        <f>IF(V$126=0,0,V$126/NFM_fec!V$126)</f>
        <v>0</v>
      </c>
      <c r="W259" s="308">
        <f>IF(W$126=0,0,W$126/NFM_fec!W$126)</f>
        <v>0</v>
      </c>
      <c r="X259" s="308">
        <f>IF(X$126=0,0,X$126/NFM_fec!X$126)</f>
        <v>0</v>
      </c>
      <c r="Y259" s="308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</v>
      </c>
      <c r="Q260" s="308">
        <f>IF(Q$134=0,0,Q$134/NFM_fec!Q$134)</f>
        <v>0</v>
      </c>
      <c r="R260" s="308">
        <f>IF(R$134=0,0,R$134/NFM_fec!R$134)</f>
        <v>0</v>
      </c>
      <c r="S260" s="308">
        <f>IF(S$134=0,0,S$134/NFM_fec!S$134)</f>
        <v>0</v>
      </c>
      <c r="T260" s="308">
        <f>IF(T$134=0,0,T$134/NFM_fec!T$134)</f>
        <v>0</v>
      </c>
      <c r="U260" s="308">
        <f>IF(U$134=0,0,U$134/NFM_fec!U$134)</f>
        <v>0</v>
      </c>
      <c r="V260" s="308">
        <f>IF(V$134=0,0,V$134/NFM_fec!V$134)</f>
        <v>0</v>
      </c>
      <c r="W260" s="308">
        <f>IF(W$134=0,0,W$134/NFM_fec!W$134)</f>
        <v>0</v>
      </c>
      <c r="X260" s="308">
        <f>IF(X$134=0,0,X$134/NFM_fec!X$134)</f>
        <v>0</v>
      </c>
      <c r="Y260" s="308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</v>
      </c>
      <c r="Q261" s="309">
        <f>IF(Q$141=0,0,Q$141/NFM_fec!Q$141)</f>
        <v>0</v>
      </c>
      <c r="R261" s="309">
        <f>IF(R$141=0,0,R$141/NFM_fec!R$141)</f>
        <v>0</v>
      </c>
      <c r="S261" s="309">
        <f>IF(S$141=0,0,S$141/NFM_fec!S$141)</f>
        <v>0</v>
      </c>
      <c r="T261" s="309">
        <f>IF(T$141=0,0,T$141/NFM_fec!T$141)</f>
        <v>0</v>
      </c>
      <c r="U261" s="309">
        <f>IF(U$141=0,0,U$141/NFM_fec!U$141)</f>
        <v>0</v>
      </c>
      <c r="V261" s="309">
        <f>IF(V$141=0,0,V$141/NFM_fec!V$141)</f>
        <v>0</v>
      </c>
      <c r="W261" s="309">
        <f>IF(W$141=0,0,W$141/NFM_fec!W$141)</f>
        <v>0</v>
      </c>
      <c r="X261" s="309">
        <f>IF(X$141=0,0,X$141/NFM_fec!X$141)</f>
        <v>0</v>
      </c>
      <c r="Y261" s="309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DK: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</v>
      </c>
      <c r="Q115" s="223">
        <f t="shared" si="3"/>
        <v>0</v>
      </c>
      <c r="R115" s="223">
        <f t="shared" si="3"/>
        <v>0</v>
      </c>
      <c r="S115" s="223">
        <f t="shared" si="3"/>
        <v>0</v>
      </c>
      <c r="T115" s="223">
        <f t="shared" si="3"/>
        <v>0</v>
      </c>
      <c r="U115" s="223">
        <f t="shared" si="3"/>
        <v>0</v>
      </c>
      <c r="V115" s="223">
        <f t="shared" si="3"/>
        <v>0</v>
      </c>
      <c r="W115" s="223">
        <f t="shared" si="3"/>
        <v>0</v>
      </c>
      <c r="X115" s="223">
        <f t="shared" si="3"/>
        <v>0</v>
      </c>
      <c r="Y115" s="223">
        <f t="shared" si="3"/>
        <v>0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0</v>
      </c>
      <c r="Q120" s="260">
        <v>0</v>
      </c>
      <c r="R120" s="260">
        <v>0</v>
      </c>
      <c r="S120" s="260">
        <v>0</v>
      </c>
      <c r="T120" s="260">
        <v>0</v>
      </c>
      <c r="U120" s="260">
        <v>0</v>
      </c>
      <c r="V120" s="260">
        <v>0</v>
      </c>
      <c r="W120" s="260">
        <v>0</v>
      </c>
      <c r="X120" s="260">
        <v>0</v>
      </c>
      <c r="Y120" s="260">
        <v>0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0</v>
      </c>
      <c r="Q122" s="226">
        <v>0</v>
      </c>
      <c r="R122" s="226">
        <v>0</v>
      </c>
      <c r="S122" s="226">
        <v>0</v>
      </c>
      <c r="T122" s="226">
        <v>0</v>
      </c>
      <c r="U122" s="226">
        <v>0</v>
      </c>
      <c r="V122" s="226">
        <v>0</v>
      </c>
      <c r="W122" s="226">
        <v>0</v>
      </c>
      <c r="X122" s="226">
        <v>0</v>
      </c>
      <c r="Y122" s="226">
        <v>0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</v>
      </c>
      <c r="Q126" s="294">
        <v>0</v>
      </c>
      <c r="R126" s="294">
        <v>0</v>
      </c>
      <c r="S126" s="294">
        <v>0</v>
      </c>
      <c r="T126" s="294">
        <v>0</v>
      </c>
      <c r="U126" s="294">
        <v>0</v>
      </c>
      <c r="V126" s="294">
        <v>0</v>
      </c>
      <c r="W126" s="294">
        <v>0</v>
      </c>
      <c r="X126" s="294">
        <v>0</v>
      </c>
      <c r="Y126" s="294">
        <v>0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</v>
      </c>
      <c r="Q127" s="262">
        <v>0</v>
      </c>
      <c r="R127" s="262">
        <v>0</v>
      </c>
      <c r="S127" s="262">
        <v>0</v>
      </c>
      <c r="T127" s="262">
        <v>0</v>
      </c>
      <c r="U127" s="262">
        <v>0</v>
      </c>
      <c r="V127" s="262">
        <v>0</v>
      </c>
      <c r="W127" s="262">
        <v>0</v>
      </c>
      <c r="X127" s="262">
        <v>0</v>
      </c>
      <c r="Y127" s="262">
        <v>0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0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0</v>
      </c>
      <c r="X132" s="230">
        <v>0</v>
      </c>
      <c r="Y132" s="230">
        <v>0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0</v>
      </c>
      <c r="Q134" s="294">
        <v>0</v>
      </c>
      <c r="R134" s="294">
        <v>0</v>
      </c>
      <c r="S134" s="294">
        <v>0</v>
      </c>
      <c r="T134" s="294">
        <v>0</v>
      </c>
      <c r="U134" s="294">
        <v>0</v>
      </c>
      <c r="V134" s="294">
        <v>0</v>
      </c>
      <c r="W134" s="294">
        <v>0</v>
      </c>
      <c r="X134" s="294">
        <v>0</v>
      </c>
      <c r="Y134" s="294">
        <v>0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0</v>
      </c>
      <c r="Q135" s="262">
        <v>0</v>
      </c>
      <c r="R135" s="262">
        <v>0</v>
      </c>
      <c r="S135" s="262">
        <v>0</v>
      </c>
      <c r="T135" s="262">
        <v>0</v>
      </c>
      <c r="U135" s="262">
        <v>0</v>
      </c>
      <c r="V135" s="262">
        <v>0</v>
      </c>
      <c r="W135" s="262">
        <v>0</v>
      </c>
      <c r="X135" s="262">
        <v>0</v>
      </c>
      <c r="Y135" s="262">
        <v>0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</v>
      </c>
      <c r="T139" s="297">
        <v>0</v>
      </c>
      <c r="U139" s="297">
        <v>0</v>
      </c>
      <c r="V139" s="297">
        <v>0</v>
      </c>
      <c r="W139" s="297">
        <v>0</v>
      </c>
      <c r="X139" s="297">
        <v>0</v>
      </c>
      <c r="Y139" s="297">
        <v>0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0</v>
      </c>
      <c r="Q141" s="261">
        <f t="shared" si="4"/>
        <v>0</v>
      </c>
      <c r="R141" s="261">
        <f t="shared" si="4"/>
        <v>0</v>
      </c>
      <c r="S141" s="261">
        <f t="shared" si="4"/>
        <v>0</v>
      </c>
      <c r="T141" s="261">
        <f t="shared" si="4"/>
        <v>0</v>
      </c>
      <c r="U141" s="261">
        <f t="shared" si="4"/>
        <v>0</v>
      </c>
      <c r="V141" s="261">
        <f t="shared" si="4"/>
        <v>0</v>
      </c>
      <c r="W141" s="261">
        <f t="shared" si="4"/>
        <v>0</v>
      </c>
      <c r="X141" s="261">
        <f t="shared" si="4"/>
        <v>0</v>
      </c>
      <c r="Y141" s="261">
        <f t="shared" si="4"/>
        <v>0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0</v>
      </c>
      <c r="Q142" s="262">
        <v>0</v>
      </c>
      <c r="R142" s="262">
        <v>0</v>
      </c>
      <c r="S142" s="262">
        <v>0</v>
      </c>
      <c r="T142" s="262">
        <v>0</v>
      </c>
      <c r="U142" s="262">
        <v>0</v>
      </c>
      <c r="V142" s="262">
        <v>0</v>
      </c>
      <c r="W142" s="262">
        <v>0</v>
      </c>
      <c r="X142" s="262">
        <v>0</v>
      </c>
      <c r="Y142" s="262">
        <v>0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0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0</v>
      </c>
      <c r="Q146" s="262">
        <v>0</v>
      </c>
      <c r="R146" s="262">
        <v>0</v>
      </c>
      <c r="S146" s="262">
        <v>0</v>
      </c>
      <c r="T146" s="262">
        <v>0</v>
      </c>
      <c r="U146" s="262">
        <v>0</v>
      </c>
      <c r="V146" s="262">
        <v>0</v>
      </c>
      <c r="W146" s="262">
        <v>0</v>
      </c>
      <c r="X146" s="262">
        <v>0</v>
      </c>
      <c r="Y146" s="262">
        <v>0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0</v>
      </c>
      <c r="Q204" s="232">
        <f t="shared" si="44"/>
        <v>0</v>
      </c>
      <c r="R204" s="232">
        <f t="shared" si="44"/>
        <v>0</v>
      </c>
      <c r="S204" s="232">
        <f t="shared" si="44"/>
        <v>0</v>
      </c>
      <c r="T204" s="232">
        <f t="shared" si="44"/>
        <v>0</v>
      </c>
      <c r="U204" s="232">
        <f t="shared" si="44"/>
        <v>0</v>
      </c>
      <c r="V204" s="232">
        <f t="shared" si="44"/>
        <v>0</v>
      </c>
      <c r="W204" s="232">
        <f t="shared" si="44"/>
        <v>0</v>
      </c>
      <c r="X204" s="232">
        <f t="shared" si="44"/>
        <v>0</v>
      </c>
      <c r="Y204" s="232">
        <f t="shared" si="44"/>
        <v>0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0</v>
      </c>
      <c r="Q209" s="300">
        <f t="shared" si="49"/>
        <v>0</v>
      </c>
      <c r="R209" s="300">
        <f t="shared" si="49"/>
        <v>0</v>
      </c>
      <c r="S209" s="300">
        <f t="shared" si="49"/>
        <v>0</v>
      </c>
      <c r="T209" s="300">
        <f t="shared" si="49"/>
        <v>0</v>
      </c>
      <c r="U209" s="300">
        <f t="shared" si="49"/>
        <v>0</v>
      </c>
      <c r="V209" s="300">
        <f t="shared" si="49"/>
        <v>0</v>
      </c>
      <c r="W209" s="300">
        <f t="shared" si="49"/>
        <v>0</v>
      </c>
      <c r="X209" s="300">
        <f t="shared" si="49"/>
        <v>0</v>
      </c>
      <c r="Y209" s="300">
        <f t="shared" si="49"/>
        <v>0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</v>
      </c>
      <c r="Q210" s="301">
        <f t="shared" si="50"/>
        <v>0</v>
      </c>
      <c r="R210" s="301">
        <f t="shared" si="50"/>
        <v>0</v>
      </c>
      <c r="S210" s="301">
        <f t="shared" si="50"/>
        <v>0</v>
      </c>
      <c r="T210" s="301">
        <f t="shared" si="50"/>
        <v>0</v>
      </c>
      <c r="U210" s="301">
        <f t="shared" si="50"/>
        <v>0</v>
      </c>
      <c r="V210" s="301">
        <f t="shared" si="50"/>
        <v>0</v>
      </c>
      <c r="W210" s="301">
        <f t="shared" si="50"/>
        <v>0</v>
      </c>
      <c r="X210" s="301">
        <f t="shared" si="50"/>
        <v>0</v>
      </c>
      <c r="Y210" s="301">
        <f t="shared" si="50"/>
        <v>0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</v>
      </c>
      <c r="Q211" s="302">
        <f t="shared" si="51"/>
        <v>0</v>
      </c>
      <c r="R211" s="302">
        <f t="shared" si="51"/>
        <v>0</v>
      </c>
      <c r="S211" s="302">
        <f t="shared" si="51"/>
        <v>0</v>
      </c>
      <c r="T211" s="302">
        <f t="shared" si="51"/>
        <v>0</v>
      </c>
      <c r="U211" s="302">
        <f t="shared" si="51"/>
        <v>0</v>
      </c>
      <c r="V211" s="302">
        <f t="shared" si="51"/>
        <v>0</v>
      </c>
      <c r="W211" s="302">
        <f t="shared" si="51"/>
        <v>0</v>
      </c>
      <c r="X211" s="302">
        <f t="shared" si="51"/>
        <v>0</v>
      </c>
      <c r="Y211" s="302">
        <f t="shared" si="51"/>
        <v>0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</v>
      </c>
      <c r="Q213" s="301">
        <f t="shared" si="53"/>
        <v>0</v>
      </c>
      <c r="R213" s="301">
        <f t="shared" si="53"/>
        <v>0</v>
      </c>
      <c r="S213" s="301">
        <f t="shared" si="53"/>
        <v>0</v>
      </c>
      <c r="T213" s="301">
        <f t="shared" si="53"/>
        <v>0</v>
      </c>
      <c r="U213" s="301">
        <f t="shared" si="53"/>
        <v>0</v>
      </c>
      <c r="V213" s="301">
        <f t="shared" si="53"/>
        <v>0</v>
      </c>
      <c r="W213" s="301">
        <f t="shared" si="53"/>
        <v>0</v>
      </c>
      <c r="X213" s="301">
        <f t="shared" si="53"/>
        <v>0</v>
      </c>
      <c r="Y213" s="301">
        <f t="shared" si="53"/>
        <v>0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</v>
      </c>
      <c r="Q214" s="302">
        <f t="shared" si="54"/>
        <v>0</v>
      </c>
      <c r="R214" s="302">
        <f t="shared" si="54"/>
        <v>0</v>
      </c>
      <c r="S214" s="302">
        <f t="shared" si="54"/>
        <v>0</v>
      </c>
      <c r="T214" s="302">
        <f t="shared" si="54"/>
        <v>0</v>
      </c>
      <c r="U214" s="302">
        <f t="shared" si="54"/>
        <v>0</v>
      </c>
      <c r="V214" s="302">
        <f t="shared" si="54"/>
        <v>0</v>
      </c>
      <c r="W214" s="302">
        <f t="shared" si="54"/>
        <v>0</v>
      </c>
      <c r="X214" s="302">
        <f t="shared" si="54"/>
        <v>0</v>
      </c>
      <c r="Y214" s="302">
        <f t="shared" si="54"/>
        <v>0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</v>
      </c>
      <c r="Q216" s="301">
        <f t="shared" si="56"/>
        <v>0</v>
      </c>
      <c r="R216" s="301">
        <f t="shared" si="56"/>
        <v>0</v>
      </c>
      <c r="S216" s="301">
        <f t="shared" si="56"/>
        <v>0</v>
      </c>
      <c r="T216" s="301">
        <f t="shared" si="56"/>
        <v>0</v>
      </c>
      <c r="U216" s="301">
        <f t="shared" si="56"/>
        <v>0</v>
      </c>
      <c r="V216" s="301">
        <f t="shared" si="56"/>
        <v>0</v>
      </c>
      <c r="W216" s="301">
        <f t="shared" si="56"/>
        <v>0</v>
      </c>
      <c r="X216" s="301">
        <f t="shared" si="56"/>
        <v>0</v>
      </c>
      <c r="Y216" s="301">
        <f t="shared" si="56"/>
        <v>0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0</v>
      </c>
      <c r="Q217" s="302">
        <f t="shared" si="57"/>
        <v>0</v>
      </c>
      <c r="R217" s="302">
        <f t="shared" si="57"/>
        <v>0</v>
      </c>
      <c r="S217" s="302">
        <f t="shared" si="57"/>
        <v>0</v>
      </c>
      <c r="T217" s="302">
        <f t="shared" si="57"/>
        <v>0</v>
      </c>
      <c r="U217" s="302">
        <f t="shared" si="57"/>
        <v>0</v>
      </c>
      <c r="V217" s="302">
        <f t="shared" si="57"/>
        <v>0</v>
      </c>
      <c r="W217" s="302">
        <f t="shared" si="57"/>
        <v>0</v>
      </c>
      <c r="X217" s="302">
        <f t="shared" si="57"/>
        <v>0</v>
      </c>
      <c r="Y217" s="302">
        <f t="shared" si="57"/>
        <v>0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</v>
      </c>
      <c r="Q218" s="302">
        <f t="shared" si="58"/>
        <v>0</v>
      </c>
      <c r="R218" s="302">
        <f t="shared" si="58"/>
        <v>0</v>
      </c>
      <c r="S218" s="302">
        <f t="shared" si="58"/>
        <v>0</v>
      </c>
      <c r="T218" s="302">
        <f t="shared" si="58"/>
        <v>0</v>
      </c>
      <c r="U218" s="302">
        <f t="shared" si="58"/>
        <v>0</v>
      </c>
      <c r="V218" s="302">
        <f t="shared" si="58"/>
        <v>0</v>
      </c>
      <c r="W218" s="302">
        <f t="shared" si="58"/>
        <v>0</v>
      </c>
      <c r="X218" s="302">
        <f t="shared" si="58"/>
        <v>0</v>
      </c>
      <c r="Y218" s="302">
        <f t="shared" si="58"/>
        <v>0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0</v>
      </c>
      <c r="Q253" s="272">
        <f>IF(Q$115=0,0,(Q$115-Q$158)/NFM_fec!Q$115)</f>
        <v>0</v>
      </c>
      <c r="R253" s="272">
        <f>IF(R$115=0,0,(R$115-R$158)/NFM_fec!R$115)</f>
        <v>0</v>
      </c>
      <c r="S253" s="272">
        <f>IF(S$115=0,0,(S$115-S$158)/NFM_fec!S$115)</f>
        <v>0</v>
      </c>
      <c r="T253" s="272">
        <f>IF(T$115=0,0,(T$115-T$158)/NFM_fec!T$115)</f>
        <v>0</v>
      </c>
      <c r="U253" s="272">
        <f>IF(U$115=0,0,(U$115-U$158)/NFM_fec!U$115)</f>
        <v>0</v>
      </c>
      <c r="V253" s="272">
        <f>IF(V$115=0,0,(V$115-V$158)/NFM_fec!V$115)</f>
        <v>0</v>
      </c>
      <c r="W253" s="272">
        <f>IF(W$115=0,0,(W$115-W$158)/NFM_fec!W$115)</f>
        <v>0</v>
      </c>
      <c r="X253" s="272">
        <f>IF(X$115=0,0,(X$115-X$158)/NFM_fec!X$115)</f>
        <v>0</v>
      </c>
      <c r="Y253" s="272">
        <f>IF(Y$115=0,0,(Y$115-Y$158)/NFM_fec!Y$115)</f>
        <v>0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</v>
      </c>
      <c r="Q258" s="275">
        <f>IF(Q$120=0,0,Q$120/NFM_fec!Q$120)</f>
        <v>0</v>
      </c>
      <c r="R258" s="275">
        <f>IF(R$120=0,0,R$120/NFM_fec!R$120)</f>
        <v>0</v>
      </c>
      <c r="S258" s="275">
        <f>IF(S$120=0,0,S$120/NFM_fec!S$120)</f>
        <v>0</v>
      </c>
      <c r="T258" s="275">
        <f>IF(T$120=0,0,T$120/NFM_fec!T$120)</f>
        <v>0</v>
      </c>
      <c r="U258" s="275">
        <f>IF(U$120=0,0,U$120/NFM_fec!U$120)</f>
        <v>0</v>
      </c>
      <c r="V258" s="275">
        <f>IF(V$120=0,0,V$120/NFM_fec!V$120)</f>
        <v>0</v>
      </c>
      <c r="W258" s="275">
        <f>IF(W$120=0,0,W$120/NFM_fec!W$120)</f>
        <v>0</v>
      </c>
      <c r="X258" s="275">
        <f>IF(X$120=0,0,X$120/NFM_fec!X$120)</f>
        <v>0</v>
      </c>
      <c r="Y258" s="275">
        <f>IF(Y$120=0,0,Y$120/NFM_fec!Y$120)</f>
        <v>0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0</v>
      </c>
      <c r="Q259" s="276">
        <f>IF(Q$126=0,0,Q$126/NFM_fec!Q$126)</f>
        <v>0</v>
      </c>
      <c r="R259" s="276">
        <f>IF(R$126=0,0,R$126/NFM_fec!R$126)</f>
        <v>0</v>
      </c>
      <c r="S259" s="276">
        <f>IF(S$126=0,0,S$126/NFM_fec!S$126)</f>
        <v>0</v>
      </c>
      <c r="T259" s="276">
        <f>IF(T$126=0,0,T$126/NFM_fec!T$126)</f>
        <v>0</v>
      </c>
      <c r="U259" s="276">
        <f>IF(U$126=0,0,U$126/NFM_fec!U$126)</f>
        <v>0</v>
      </c>
      <c r="V259" s="276">
        <f>IF(V$126=0,0,V$126/NFM_fec!V$126)</f>
        <v>0</v>
      </c>
      <c r="W259" s="276">
        <f>IF(W$126=0,0,W$126/NFM_fec!W$126)</f>
        <v>0</v>
      </c>
      <c r="X259" s="276">
        <f>IF(X$126=0,0,X$126/NFM_fec!X$126)</f>
        <v>0</v>
      </c>
      <c r="Y259" s="276">
        <f>IF(Y$126=0,0,Y$126/NFM_fec!Y$126)</f>
        <v>0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0</v>
      </c>
      <c r="Q260" s="276">
        <f>IF(Q$134=0,0,Q$134/NFM_fec!Q$134)</f>
        <v>0</v>
      </c>
      <c r="R260" s="276">
        <f>IF(R$134=0,0,R$134/NFM_fec!R$134)</f>
        <v>0</v>
      </c>
      <c r="S260" s="276">
        <f>IF(S$134=0,0,S$134/NFM_fec!S$134)</f>
        <v>0</v>
      </c>
      <c r="T260" s="276">
        <f>IF(T$134=0,0,T$134/NFM_fec!T$134)</f>
        <v>0</v>
      </c>
      <c r="U260" s="276">
        <f>IF(U$134=0,0,U$134/NFM_fec!U$134)</f>
        <v>0</v>
      </c>
      <c r="V260" s="276">
        <f>IF(V$134=0,0,V$134/NFM_fec!V$134)</f>
        <v>0</v>
      </c>
      <c r="W260" s="276">
        <f>IF(W$134=0,0,W$134/NFM_fec!W$134)</f>
        <v>0</v>
      </c>
      <c r="X260" s="276">
        <f>IF(X$134=0,0,X$134/NFM_fec!X$134)</f>
        <v>0</v>
      </c>
      <c r="Y260" s="276">
        <f>IF(Y$134=0,0,Y$134/NFM_fec!Y$134)</f>
        <v>0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0</v>
      </c>
      <c r="Q261" s="277">
        <f>IF(Q$141=0,0,Q$141/NFM_fec!Q$141)</f>
        <v>0</v>
      </c>
      <c r="R261" s="277">
        <f>IF(R$141=0,0,R$141/NFM_fec!R$141)</f>
        <v>0</v>
      </c>
      <c r="S261" s="277">
        <f>IF(S$141=0,0,S$141/NFM_fec!S$141)</f>
        <v>0</v>
      </c>
      <c r="T261" s="277">
        <f>IF(T$141=0,0,T$141/NFM_fec!T$141)</f>
        <v>0</v>
      </c>
      <c r="U261" s="277">
        <f>IF(U$141=0,0,U$141/NFM_fec!U$141)</f>
        <v>0</v>
      </c>
      <c r="V261" s="277">
        <f>IF(V$141=0,0,V$141/NFM_fec!V$141)</f>
        <v>0</v>
      </c>
      <c r="W261" s="277">
        <f>IF(W$141=0,0,W$141/NFM_fec!W$141)</f>
        <v>0</v>
      </c>
      <c r="X261" s="277">
        <f>IF(X$141=0,0,X$141/NFM_fec!X$141)</f>
        <v>0</v>
      </c>
      <c r="Y261" s="277">
        <f>IF(Y$141=0,0,Y$141/NFM_fec!Y$141)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DK: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5744.2642556599158</v>
      </c>
      <c r="C3" s="203">
        <f t="shared" si="0"/>
        <v>6179.0206592853538</v>
      </c>
      <c r="D3" s="203">
        <f t="shared" si="0"/>
        <v>5517.1679978315869</v>
      </c>
      <c r="E3" s="203">
        <f t="shared" si="0"/>
        <v>6129.1176611796982</v>
      </c>
      <c r="F3" s="203">
        <f t="shared" si="0"/>
        <v>5980.5660236836229</v>
      </c>
      <c r="G3" s="203">
        <f t="shared" si="0"/>
        <v>6157.2920107024383</v>
      </c>
      <c r="H3" s="203">
        <f t="shared" si="0"/>
        <v>5862.7371107102172</v>
      </c>
      <c r="I3" s="203">
        <f t="shared" si="0"/>
        <v>5456.2995152690255</v>
      </c>
      <c r="J3" s="203">
        <f t="shared" si="0"/>
        <v>5874.0821104808074</v>
      </c>
      <c r="K3" s="203">
        <f t="shared" si="0"/>
        <v>6454.890929965557</v>
      </c>
      <c r="L3" s="203">
        <f t="shared" si="0"/>
        <v>7860.1977513101492</v>
      </c>
      <c r="M3" s="203">
        <f t="shared" si="0"/>
        <v>8187.4545682709759</v>
      </c>
      <c r="N3" s="203">
        <f t="shared" si="0"/>
        <v>9744.9026495717699</v>
      </c>
      <c r="O3" s="203">
        <f t="shared" si="0"/>
        <v>10241.788746865637</v>
      </c>
      <c r="P3" s="203">
        <f t="shared" si="0"/>
        <v>10689.983404854029</v>
      </c>
      <c r="Q3" s="203">
        <f t="shared" si="0"/>
        <v>12512.535021</v>
      </c>
      <c r="R3" s="203">
        <f t="shared" si="0"/>
        <v>13605.102153901156</v>
      </c>
      <c r="S3" s="203">
        <f t="shared" si="0"/>
        <v>14638.776809036357</v>
      </c>
      <c r="T3" s="203">
        <f t="shared" si="0"/>
        <v>16098.113839154972</v>
      </c>
      <c r="U3" s="203">
        <f t="shared" si="0"/>
        <v>16459.136842105261</v>
      </c>
      <c r="V3" s="203">
        <f t="shared" si="0"/>
        <v>16753.879279296092</v>
      </c>
      <c r="W3" s="203">
        <f t="shared" si="0"/>
        <v>16669.065077787614</v>
      </c>
      <c r="X3" s="203">
        <f t="shared" si="0"/>
        <v>19254.940230542368</v>
      </c>
      <c r="Y3" s="203">
        <f t="shared" si="0"/>
        <v>28098.7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2006.2110402301971</v>
      </c>
      <c r="C4" s="241">
        <f t="shared" si="1"/>
        <v>1992.0198500781389</v>
      </c>
      <c r="D4" s="241">
        <f t="shared" si="1"/>
        <v>1806.217546078786</v>
      </c>
      <c r="E4" s="241">
        <f t="shared" si="1"/>
        <v>1858.8965706447191</v>
      </c>
      <c r="F4" s="241">
        <f t="shared" si="1"/>
        <v>1805.4203768526099</v>
      </c>
      <c r="G4" s="241">
        <f t="shared" si="1"/>
        <v>1844.227713746096</v>
      </c>
      <c r="H4" s="241">
        <f t="shared" si="1"/>
        <v>1776.655630459552</v>
      </c>
      <c r="I4" s="241">
        <f t="shared" si="1"/>
        <v>1671.630029083859</v>
      </c>
      <c r="J4" s="241">
        <f t="shared" si="1"/>
        <v>1817.2925108773479</v>
      </c>
      <c r="K4" s="241">
        <f t="shared" si="1"/>
        <v>1943.1177726750859</v>
      </c>
      <c r="L4" s="241">
        <f t="shared" si="1"/>
        <v>2049.3280705097668</v>
      </c>
      <c r="M4" s="241">
        <f t="shared" si="1"/>
        <v>1980.271875395453</v>
      </c>
      <c r="N4" s="241">
        <f t="shared" si="1"/>
        <v>2387.2399738847021</v>
      </c>
      <c r="O4" s="241">
        <f t="shared" si="1"/>
        <v>2294.3493425478568</v>
      </c>
      <c r="P4" s="241">
        <f t="shared" si="1"/>
        <v>2527.804199788955</v>
      </c>
      <c r="Q4" s="241">
        <f t="shared" si="1"/>
        <v>2881.655217</v>
      </c>
      <c r="R4" s="241">
        <f t="shared" si="1"/>
        <v>3016.9740370006261</v>
      </c>
      <c r="S4" s="241">
        <f t="shared" si="1"/>
        <v>3101.9173755735969</v>
      </c>
      <c r="T4" s="241">
        <f t="shared" si="1"/>
        <v>3027.1718950739009</v>
      </c>
      <c r="U4" s="241">
        <f t="shared" si="1"/>
        <v>3274.5414538822301</v>
      </c>
      <c r="V4" s="241">
        <f t="shared" si="1"/>
        <v>3329.7444850848628</v>
      </c>
      <c r="W4" s="241">
        <f t="shared" si="1"/>
        <v>3522.6259382397052</v>
      </c>
      <c r="X4" s="241">
        <f t="shared" si="1"/>
        <v>3241.2430759678782</v>
      </c>
      <c r="Y4" s="241">
        <f t="shared" si="1"/>
        <v>3509.5</v>
      </c>
      <c r="DA4" s="83"/>
    </row>
    <row r="5" spans="1:105" ht="12" customHeight="1" x14ac:dyDescent="0.25">
      <c r="A5" s="99" t="s">
        <v>59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938</v>
      </c>
    </row>
    <row r="6" spans="1:105" ht="12" customHeight="1" x14ac:dyDescent="0.25">
      <c r="A6" s="99" t="s">
        <v>49</v>
      </c>
      <c r="B6" s="282">
        <v>2006.2110402301971</v>
      </c>
      <c r="C6" s="282">
        <v>1992.0198500781389</v>
      </c>
      <c r="D6" s="282">
        <v>1806.217546078786</v>
      </c>
      <c r="E6" s="282">
        <v>1858.8965706447191</v>
      </c>
      <c r="F6" s="282">
        <v>1805.4203768526099</v>
      </c>
      <c r="G6" s="282">
        <v>1844.227713746096</v>
      </c>
      <c r="H6" s="282">
        <v>1776.655630459552</v>
      </c>
      <c r="I6" s="282">
        <v>1671.630029083859</v>
      </c>
      <c r="J6" s="282">
        <v>1817.2925108773479</v>
      </c>
      <c r="K6" s="282">
        <v>1943.1177726750859</v>
      </c>
      <c r="L6" s="282">
        <v>2049.3280705097668</v>
      </c>
      <c r="M6" s="282">
        <v>1980.271875395453</v>
      </c>
      <c r="N6" s="282">
        <v>2387.2399738847021</v>
      </c>
      <c r="O6" s="282">
        <v>2294.3493425478568</v>
      </c>
      <c r="P6" s="282">
        <v>2527.804199788955</v>
      </c>
      <c r="Q6" s="282">
        <v>2881.655217</v>
      </c>
      <c r="R6" s="282">
        <v>3016.9740370006261</v>
      </c>
      <c r="S6" s="282">
        <v>3101.9173755735969</v>
      </c>
      <c r="T6" s="282">
        <v>3027.1718950739009</v>
      </c>
      <c r="U6" s="282">
        <v>3274.5414538822301</v>
      </c>
      <c r="V6" s="282">
        <v>3329.7444850848628</v>
      </c>
      <c r="W6" s="282">
        <v>3522.6259382397052</v>
      </c>
      <c r="X6" s="282">
        <v>3241.2430759678782</v>
      </c>
      <c r="Y6" s="282">
        <v>3509.5</v>
      </c>
      <c r="DA6" s="94" t="s">
        <v>939</v>
      </c>
    </row>
    <row r="7" spans="1:105" ht="12" customHeight="1" x14ac:dyDescent="0.25">
      <c r="A7" s="49" t="s">
        <v>50</v>
      </c>
      <c r="B7" s="242">
        <v>3738.0532154297189</v>
      </c>
      <c r="C7" s="242">
        <v>4187.0008092072148</v>
      </c>
      <c r="D7" s="242">
        <v>3710.9504517528012</v>
      </c>
      <c r="E7" s="242">
        <v>4270.2210905349793</v>
      </c>
      <c r="F7" s="242">
        <v>4175.1456468310134</v>
      </c>
      <c r="G7" s="242">
        <v>4313.0642969563423</v>
      </c>
      <c r="H7" s="242">
        <v>4086.0814802506652</v>
      </c>
      <c r="I7" s="242">
        <v>3784.669486185167</v>
      </c>
      <c r="J7" s="242">
        <v>4056.789599603459</v>
      </c>
      <c r="K7" s="242">
        <v>4511.7731572904713</v>
      </c>
      <c r="L7" s="242">
        <v>5810.8696808003824</v>
      </c>
      <c r="M7" s="242">
        <v>6207.1826928755227</v>
      </c>
      <c r="N7" s="242">
        <v>7357.6626756870683</v>
      </c>
      <c r="O7" s="242">
        <v>7947.4394043177799</v>
      </c>
      <c r="P7" s="242">
        <v>8162.1792050650729</v>
      </c>
      <c r="Q7" s="242">
        <v>9630.8798040000001</v>
      </c>
      <c r="R7" s="242">
        <v>10588.128116900531</v>
      </c>
      <c r="S7" s="242">
        <v>11536.85943346276</v>
      </c>
      <c r="T7" s="242">
        <v>13070.941944081071</v>
      </c>
      <c r="U7" s="242">
        <v>13184.59538822303</v>
      </c>
      <c r="V7" s="242">
        <v>13424.13479421123</v>
      </c>
      <c r="W7" s="242">
        <v>13146.439139547911</v>
      </c>
      <c r="X7" s="242">
        <v>16013.697154574489</v>
      </c>
      <c r="Y7" s="242">
        <v>24589.200000000001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942</v>
      </c>
    </row>
    <row r="11" spans="1:105" ht="12" customHeight="1" x14ac:dyDescent="0.25">
      <c r="A11" s="107" t="s">
        <v>943</v>
      </c>
      <c r="B11" s="282">
        <v>397.31675994117109</v>
      </c>
      <c r="C11" s="282">
        <v>411.20127754118448</v>
      </c>
      <c r="D11" s="282">
        <v>400.74407532429109</v>
      </c>
      <c r="E11" s="282">
        <v>390.93071175969447</v>
      </c>
      <c r="F11" s="282">
        <v>378.30642334746318</v>
      </c>
      <c r="G11" s="282">
        <v>390.38326657780539</v>
      </c>
      <c r="H11" s="282">
        <v>377.94429106913873</v>
      </c>
      <c r="I11" s="282">
        <v>348.27071472688249</v>
      </c>
      <c r="J11" s="282">
        <v>386.60131458401878</v>
      </c>
      <c r="K11" s="282">
        <v>405.71660034454618</v>
      </c>
      <c r="L11" s="282">
        <v>438.38286097013298</v>
      </c>
      <c r="M11" s="282">
        <v>458.05026832586981</v>
      </c>
      <c r="N11" s="282">
        <v>479.60913756116918</v>
      </c>
      <c r="O11" s="282">
        <v>451.80746188835928</v>
      </c>
      <c r="P11" s="282">
        <v>507.47563327570907</v>
      </c>
      <c r="Q11" s="282">
        <v>531.44866392434017</v>
      </c>
      <c r="R11" s="282">
        <v>542.30706790713964</v>
      </c>
      <c r="S11" s="282">
        <v>529.98693694273095</v>
      </c>
      <c r="T11" s="282">
        <v>530.24768703693417</v>
      </c>
      <c r="U11" s="282">
        <v>393.57283802542099</v>
      </c>
      <c r="V11" s="282">
        <v>520.66862986450519</v>
      </c>
      <c r="W11" s="282">
        <v>619.11781490493195</v>
      </c>
      <c r="X11" s="282">
        <v>552.49433201380032</v>
      </c>
      <c r="Y11" s="282">
        <v>508.09554726089681</v>
      </c>
      <c r="DA11" s="94" t="s">
        <v>944</v>
      </c>
    </row>
    <row r="12" spans="1:105" ht="12" customHeight="1" x14ac:dyDescent="0.25">
      <c r="A12" s="49" t="s">
        <v>945</v>
      </c>
      <c r="B12" s="242">
        <v>65.465812560126608</v>
      </c>
      <c r="C12" s="242">
        <v>76.712659532900275</v>
      </c>
      <c r="D12" s="242">
        <v>71.88428378716624</v>
      </c>
      <c r="E12" s="242">
        <v>80.532820697474577</v>
      </c>
      <c r="F12" s="242">
        <v>78.988755665476162</v>
      </c>
      <c r="G12" s="242">
        <v>82.218252639153633</v>
      </c>
      <c r="H12" s="242">
        <v>78.473669543139465</v>
      </c>
      <c r="I12" s="242">
        <v>71.93181644772767</v>
      </c>
      <c r="J12" s="242">
        <v>78.687633996837107</v>
      </c>
      <c r="K12" s="242">
        <v>90.034490511909993</v>
      </c>
      <c r="L12" s="242">
        <v>107.2553884301708</v>
      </c>
      <c r="M12" s="242">
        <v>125.4536613959026</v>
      </c>
      <c r="N12" s="242">
        <v>147.76592338070711</v>
      </c>
      <c r="O12" s="242">
        <v>169.83750230246631</v>
      </c>
      <c r="P12" s="242">
        <v>167.22659756758259</v>
      </c>
      <c r="Q12" s="242">
        <v>190.49699593915881</v>
      </c>
      <c r="R12" s="242">
        <v>209.13836861199891</v>
      </c>
      <c r="S12" s="242">
        <v>226.0274344927839</v>
      </c>
      <c r="T12" s="242">
        <v>246.5334301732687</v>
      </c>
      <c r="U12" s="242">
        <v>247.8793386027759</v>
      </c>
      <c r="V12" s="242">
        <v>254.3550104006577</v>
      </c>
      <c r="W12" s="242">
        <v>256.702171985794</v>
      </c>
      <c r="X12" s="242">
        <v>295.82080672351788</v>
      </c>
      <c r="Y12" s="242">
        <v>419.85424492257079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947</v>
      </c>
    </row>
    <row r="16" spans="1:105" ht="12" customHeight="1" x14ac:dyDescent="0.25">
      <c r="A16" s="107" t="s">
        <v>943</v>
      </c>
      <c r="B16" s="282">
        <v>497.01862215685668</v>
      </c>
      <c r="C16" s="282">
        <v>451.17547442461472</v>
      </c>
      <c r="D16" s="282">
        <v>451.17547442461472</v>
      </c>
      <c r="E16" s="282">
        <v>451.17547442461472</v>
      </c>
      <c r="F16" s="282">
        <v>451.17547442461472</v>
      </c>
      <c r="G16" s="282">
        <v>451.17547442461472</v>
      </c>
      <c r="H16" s="282">
        <v>451.17547442461472</v>
      </c>
      <c r="I16" s="282">
        <v>451.17547442461472</v>
      </c>
      <c r="J16" s="282">
        <v>451.17547442461472</v>
      </c>
      <c r="K16" s="282">
        <v>451.17547442461472</v>
      </c>
      <c r="L16" s="282">
        <v>497.01862215685668</v>
      </c>
      <c r="M16" s="282">
        <v>497.01862215685668</v>
      </c>
      <c r="N16" s="282">
        <v>542.86176988909881</v>
      </c>
      <c r="O16" s="282">
        <v>542.86176988909881</v>
      </c>
      <c r="P16" s="282">
        <v>542.86176988909881</v>
      </c>
      <c r="Q16" s="282">
        <v>588.70491762134088</v>
      </c>
      <c r="R16" s="282">
        <v>588.70491762134088</v>
      </c>
      <c r="S16" s="282">
        <v>588.70491762134088</v>
      </c>
      <c r="T16" s="282">
        <v>588.70491762134088</v>
      </c>
      <c r="U16" s="282">
        <v>542.86176988909881</v>
      </c>
      <c r="V16" s="282">
        <v>588.70491762134088</v>
      </c>
      <c r="W16" s="282">
        <v>680.39121308582503</v>
      </c>
      <c r="X16" s="282">
        <v>680.39121308582503</v>
      </c>
      <c r="Y16" s="282">
        <v>680.39121308582503</v>
      </c>
      <c r="DA16" s="94" t="s">
        <v>948</v>
      </c>
    </row>
    <row r="17" spans="1:105" ht="12" customHeight="1" x14ac:dyDescent="0.25">
      <c r="A17" s="49" t="s">
        <v>945</v>
      </c>
      <c r="B17" s="242">
        <v>81.628680622362893</v>
      </c>
      <c r="C17" s="242">
        <v>81.628680622362893</v>
      </c>
      <c r="D17" s="242">
        <v>81.628680622362893</v>
      </c>
      <c r="E17" s="242">
        <v>88.210087215540668</v>
      </c>
      <c r="F17" s="242">
        <v>88.210087215540668</v>
      </c>
      <c r="G17" s="242">
        <v>88.210087215540668</v>
      </c>
      <c r="H17" s="242">
        <v>88.210087215540668</v>
      </c>
      <c r="I17" s="242">
        <v>81.628680622362893</v>
      </c>
      <c r="J17" s="242">
        <v>88.210087215540668</v>
      </c>
      <c r="K17" s="242">
        <v>94.791493808718442</v>
      </c>
      <c r="L17" s="242">
        <v>114.5357135882518</v>
      </c>
      <c r="M17" s="242">
        <v>134.27993336778511</v>
      </c>
      <c r="N17" s="242">
        <v>160.6055597404962</v>
      </c>
      <c r="O17" s="242">
        <v>180.3497795200295</v>
      </c>
      <c r="P17" s="242">
        <v>180.3497795200295</v>
      </c>
      <c r="Q17" s="242">
        <v>206.6754058927406</v>
      </c>
      <c r="R17" s="242">
        <v>226.4196256722739</v>
      </c>
      <c r="S17" s="242">
        <v>239.5824388586295</v>
      </c>
      <c r="T17" s="242">
        <v>265.90806523134057</v>
      </c>
      <c r="U17" s="242">
        <v>265.90806523134057</v>
      </c>
      <c r="V17" s="242">
        <v>272.48947182451832</v>
      </c>
      <c r="W17" s="242">
        <v>272.48947182451832</v>
      </c>
      <c r="X17" s="242">
        <v>311.97791138358502</v>
      </c>
      <c r="Y17" s="242">
        <v>443.60604324714041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45.843147732242052</v>
      </c>
      <c r="F20" s="282">
        <v>0</v>
      </c>
      <c r="G20" s="282">
        <v>45.843147732242052</v>
      </c>
      <c r="H20" s="282">
        <v>0</v>
      </c>
      <c r="I20" s="282">
        <v>0</v>
      </c>
      <c r="J20" s="282">
        <v>45.843147732242052</v>
      </c>
      <c r="K20" s="282">
        <v>0</v>
      </c>
      <c r="L20" s="282">
        <v>91.686295464484104</v>
      </c>
      <c r="M20" s="282">
        <v>0</v>
      </c>
      <c r="N20" s="282">
        <v>91.686295464484104</v>
      </c>
      <c r="O20" s="282">
        <v>0</v>
      </c>
      <c r="P20" s="282">
        <v>0</v>
      </c>
      <c r="Q20" s="282">
        <v>91.686295464484104</v>
      </c>
      <c r="R20" s="282">
        <v>0</v>
      </c>
      <c r="S20" s="282">
        <v>45.843147732242052</v>
      </c>
      <c r="T20" s="282">
        <v>0</v>
      </c>
      <c r="U20" s="282">
        <v>0</v>
      </c>
      <c r="V20" s="282">
        <v>45.843147732242052</v>
      </c>
      <c r="W20" s="282">
        <v>137.52944319672619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6.5814065931777739</v>
      </c>
      <c r="D21" s="242">
        <v>0</v>
      </c>
      <c r="E21" s="242">
        <v>13.16281318635555</v>
      </c>
      <c r="F21" s="242">
        <v>0</v>
      </c>
      <c r="G21" s="242">
        <v>6.5814065931777739</v>
      </c>
      <c r="H21" s="242">
        <v>0</v>
      </c>
      <c r="I21" s="242">
        <v>0</v>
      </c>
      <c r="J21" s="242">
        <v>6.5814065931777739</v>
      </c>
      <c r="K21" s="242">
        <v>13.16281318635555</v>
      </c>
      <c r="L21" s="242">
        <v>19.744219779533321</v>
      </c>
      <c r="M21" s="242">
        <v>26.325626372711099</v>
      </c>
      <c r="N21" s="242">
        <v>26.325626372711099</v>
      </c>
      <c r="O21" s="242">
        <v>26.325626372711099</v>
      </c>
      <c r="P21" s="242">
        <v>0</v>
      </c>
      <c r="Q21" s="242">
        <v>32.907032965888867</v>
      </c>
      <c r="R21" s="242">
        <v>19.744219779533321</v>
      </c>
      <c r="S21" s="242">
        <v>19.744219779533321</v>
      </c>
      <c r="T21" s="242">
        <v>26.325626372711099</v>
      </c>
      <c r="U21" s="242">
        <v>6.5814065931777739</v>
      </c>
      <c r="V21" s="242">
        <v>6.5814065931777739</v>
      </c>
      <c r="W21" s="242">
        <v>6.5814065931777739</v>
      </c>
      <c r="X21" s="242">
        <v>39.488439559066641</v>
      </c>
      <c r="Y21" s="242">
        <v>138.20953845673321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45.84314773224196</v>
      </c>
      <c r="D24" s="282">
        <f t="shared" si="3"/>
        <v>0</v>
      </c>
      <c r="E24" s="282">
        <f t="shared" si="3"/>
        <v>45.843147732242073</v>
      </c>
      <c r="F24" s="282">
        <f t="shared" si="3"/>
        <v>0</v>
      </c>
      <c r="G24" s="282">
        <f t="shared" si="3"/>
        <v>45.843147732242073</v>
      </c>
      <c r="H24" s="282">
        <f t="shared" si="3"/>
        <v>0</v>
      </c>
      <c r="I24" s="282">
        <f t="shared" si="3"/>
        <v>0</v>
      </c>
      <c r="J24" s="282">
        <f t="shared" si="3"/>
        <v>45.843147732242073</v>
      </c>
      <c r="K24" s="282">
        <f t="shared" si="3"/>
        <v>0</v>
      </c>
      <c r="L24" s="282">
        <f t="shared" si="3"/>
        <v>45.84314773224213</v>
      </c>
      <c r="M24" s="282">
        <f t="shared" si="3"/>
        <v>0</v>
      </c>
      <c r="N24" s="282">
        <f t="shared" si="3"/>
        <v>45.84314773224196</v>
      </c>
      <c r="O24" s="282">
        <f t="shared" si="3"/>
        <v>0</v>
      </c>
      <c r="P24" s="282">
        <f t="shared" si="3"/>
        <v>0</v>
      </c>
      <c r="Q24" s="282">
        <f t="shared" si="3"/>
        <v>45.843147732242073</v>
      </c>
      <c r="R24" s="282">
        <f t="shared" si="3"/>
        <v>0</v>
      </c>
      <c r="S24" s="282">
        <f t="shared" si="3"/>
        <v>45.843147732242073</v>
      </c>
      <c r="T24" s="282">
        <f t="shared" si="3"/>
        <v>0</v>
      </c>
      <c r="U24" s="282">
        <f t="shared" si="3"/>
        <v>45.843147732242073</v>
      </c>
      <c r="V24" s="282">
        <f t="shared" si="3"/>
        <v>0</v>
      </c>
      <c r="W24" s="282">
        <f t="shared" si="3"/>
        <v>45.843147732242073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6.5814065931777748</v>
      </c>
      <c r="D25" s="242">
        <f t="shared" si="4"/>
        <v>0</v>
      </c>
      <c r="E25" s="242">
        <f t="shared" si="4"/>
        <v>6.5814065931777748</v>
      </c>
      <c r="F25" s="242">
        <f t="shared" si="4"/>
        <v>0</v>
      </c>
      <c r="G25" s="242">
        <f t="shared" si="4"/>
        <v>6.5814065931777748</v>
      </c>
      <c r="H25" s="242">
        <f t="shared" si="4"/>
        <v>0</v>
      </c>
      <c r="I25" s="242">
        <f t="shared" si="4"/>
        <v>6.5814065931777748</v>
      </c>
      <c r="J25" s="242">
        <f t="shared" si="4"/>
        <v>0</v>
      </c>
      <c r="K25" s="242">
        <f t="shared" si="4"/>
        <v>6.5814065931777748</v>
      </c>
      <c r="L25" s="242">
        <f t="shared" si="4"/>
        <v>0</v>
      </c>
      <c r="M25" s="242">
        <f t="shared" si="4"/>
        <v>6.5814065931777748</v>
      </c>
      <c r="N25" s="242">
        <f t="shared" si="4"/>
        <v>0</v>
      </c>
      <c r="O25" s="242">
        <f t="shared" si="4"/>
        <v>6.5814065931778032</v>
      </c>
      <c r="P25" s="242">
        <f t="shared" si="4"/>
        <v>0</v>
      </c>
      <c r="Q25" s="242">
        <f t="shared" si="4"/>
        <v>6.5814065931777748</v>
      </c>
      <c r="R25" s="242">
        <f t="shared" si="4"/>
        <v>0</v>
      </c>
      <c r="S25" s="242">
        <f t="shared" si="4"/>
        <v>6.5814065931777179</v>
      </c>
      <c r="T25" s="242">
        <f t="shared" si="4"/>
        <v>0</v>
      </c>
      <c r="U25" s="242">
        <f t="shared" si="4"/>
        <v>6.5814065931777463</v>
      </c>
      <c r="V25" s="242">
        <f t="shared" si="4"/>
        <v>0</v>
      </c>
      <c r="W25" s="242">
        <f t="shared" si="4"/>
        <v>6.5814065931777463</v>
      </c>
      <c r="X25" s="242">
        <f t="shared" si="4"/>
        <v>0</v>
      </c>
      <c r="Y25" s="242">
        <f t="shared" si="4"/>
        <v>6.5814065931778032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99.701862215685594</v>
      </c>
      <c r="C28" s="282">
        <f t="shared" si="6"/>
        <v>39.974196883430238</v>
      </c>
      <c r="D28" s="282">
        <f t="shared" si="6"/>
        <v>50.431399100323631</v>
      </c>
      <c r="E28" s="282">
        <f t="shared" si="6"/>
        <v>60.244762664920245</v>
      </c>
      <c r="F28" s="282">
        <f t="shared" si="6"/>
        <v>72.869051077151539</v>
      </c>
      <c r="G28" s="282">
        <f t="shared" si="6"/>
        <v>60.792207846809333</v>
      </c>
      <c r="H28" s="282">
        <f t="shared" si="6"/>
        <v>73.231183355475991</v>
      </c>
      <c r="I28" s="282">
        <f t="shared" si="6"/>
        <v>102.90475969773223</v>
      </c>
      <c r="J28" s="282">
        <f t="shared" si="6"/>
        <v>64.574159840595939</v>
      </c>
      <c r="K28" s="282">
        <f t="shared" si="6"/>
        <v>45.45887408006854</v>
      </c>
      <c r="L28" s="282">
        <f t="shared" si="6"/>
        <v>58.635761186723698</v>
      </c>
      <c r="M28" s="282">
        <f t="shared" si="6"/>
        <v>38.968353830986871</v>
      </c>
      <c r="N28" s="282">
        <f t="shared" si="6"/>
        <v>63.252632327929632</v>
      </c>
      <c r="O28" s="282">
        <f t="shared" si="6"/>
        <v>91.054308000739525</v>
      </c>
      <c r="P28" s="282">
        <f t="shared" si="6"/>
        <v>35.386136613389738</v>
      </c>
      <c r="Q28" s="282">
        <f t="shared" si="6"/>
        <v>57.256253697000716</v>
      </c>
      <c r="R28" s="282">
        <f t="shared" si="6"/>
        <v>46.397849714201243</v>
      </c>
      <c r="S28" s="282">
        <f t="shared" si="6"/>
        <v>58.717980678609933</v>
      </c>
      <c r="T28" s="282">
        <f t="shared" si="6"/>
        <v>58.457230584406716</v>
      </c>
      <c r="U28" s="282">
        <f t="shared" si="6"/>
        <v>149.28893186367782</v>
      </c>
      <c r="V28" s="282">
        <f t="shared" si="6"/>
        <v>68.036287756835691</v>
      </c>
      <c r="W28" s="282">
        <f t="shared" si="6"/>
        <v>61.273398180893082</v>
      </c>
      <c r="X28" s="282">
        <f t="shared" si="6"/>
        <v>127.89688107202471</v>
      </c>
      <c r="Y28" s="282">
        <f t="shared" si="6"/>
        <v>172.29566582492822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16.162868062236285</v>
      </c>
      <c r="C29" s="242">
        <f t="shared" si="7"/>
        <v>4.9160210894626175</v>
      </c>
      <c r="D29" s="242">
        <f t="shared" si="7"/>
        <v>9.7443968351966532</v>
      </c>
      <c r="E29" s="242">
        <f t="shared" si="7"/>
        <v>7.6772665180660908</v>
      </c>
      <c r="F29" s="242">
        <f t="shared" si="7"/>
        <v>9.2213315500645052</v>
      </c>
      <c r="G29" s="242">
        <f t="shared" si="7"/>
        <v>5.9918345763870349</v>
      </c>
      <c r="H29" s="242">
        <f t="shared" si="7"/>
        <v>9.7364176724012026</v>
      </c>
      <c r="I29" s="242">
        <f t="shared" si="7"/>
        <v>9.6968641746352233</v>
      </c>
      <c r="J29" s="242">
        <f t="shared" si="7"/>
        <v>9.5224532187035607</v>
      </c>
      <c r="K29" s="242">
        <f t="shared" si="7"/>
        <v>4.757003296808449</v>
      </c>
      <c r="L29" s="242">
        <f t="shared" si="7"/>
        <v>7.2803251580809984</v>
      </c>
      <c r="M29" s="242">
        <f t="shared" si="7"/>
        <v>8.8262719718825053</v>
      </c>
      <c r="N29" s="242">
        <f t="shared" si="7"/>
        <v>12.839636359789097</v>
      </c>
      <c r="O29" s="242">
        <f t="shared" si="7"/>
        <v>10.512277217563195</v>
      </c>
      <c r="P29" s="242">
        <f t="shared" si="7"/>
        <v>13.123181952446913</v>
      </c>
      <c r="Q29" s="242">
        <f t="shared" si="7"/>
        <v>16.178409953581792</v>
      </c>
      <c r="R29" s="242">
        <f t="shared" si="7"/>
        <v>17.281257060274982</v>
      </c>
      <c r="S29" s="242">
        <f t="shared" si="7"/>
        <v>13.555004365845605</v>
      </c>
      <c r="T29" s="242">
        <f t="shared" si="7"/>
        <v>19.374635058071874</v>
      </c>
      <c r="U29" s="242">
        <f t="shared" si="7"/>
        <v>18.028726628564669</v>
      </c>
      <c r="V29" s="242">
        <f t="shared" si="7"/>
        <v>18.134461423860614</v>
      </c>
      <c r="W29" s="242">
        <f t="shared" si="7"/>
        <v>15.787299838724323</v>
      </c>
      <c r="X29" s="242">
        <f t="shared" si="7"/>
        <v>16.157104660067148</v>
      </c>
      <c r="Y29" s="242">
        <f t="shared" si="7"/>
        <v>23.75179832456962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283.00686118196359</v>
      </c>
      <c r="C32" s="210">
        <v>298.88922868847862</v>
      </c>
      <c r="D32" s="210">
        <v>289.77714373294549</v>
      </c>
      <c r="E32" s="210">
        <v>281.58833094987011</v>
      </c>
      <c r="F32" s="210">
        <v>265.5874680152578</v>
      </c>
      <c r="G32" s="210">
        <v>276.99253896614903</v>
      </c>
      <c r="H32" s="210">
        <v>260.46238613046393</v>
      </c>
      <c r="I32" s="210">
        <v>230.10361754927919</v>
      </c>
      <c r="J32" s="210">
        <v>248.38139922903869</v>
      </c>
      <c r="K32" s="210">
        <v>246.4959176349052</v>
      </c>
      <c r="L32" s="210">
        <v>262.61402387585929</v>
      </c>
      <c r="M32" s="210">
        <v>276.18046598822281</v>
      </c>
      <c r="N32" s="210">
        <v>293.78193207924232</v>
      </c>
      <c r="O32" s="210">
        <v>277.6018001043841</v>
      </c>
      <c r="P32" s="210">
        <v>265.52603891484091</v>
      </c>
      <c r="Q32" s="210">
        <v>260.66942595875207</v>
      </c>
      <c r="R32" s="210">
        <v>281.45462850627757</v>
      </c>
      <c r="S32" s="210">
        <v>290.741152751713</v>
      </c>
      <c r="T32" s="210">
        <v>264.39522280479082</v>
      </c>
      <c r="U32" s="210">
        <v>266.01652303380428</v>
      </c>
      <c r="V32" s="210">
        <v>281.52650664167533</v>
      </c>
      <c r="W32" s="210">
        <v>325.57588432245592</v>
      </c>
      <c r="X32" s="210">
        <v>285.01101940830438</v>
      </c>
      <c r="Y32" s="210">
        <v>280.6021015689218</v>
      </c>
      <c r="DA32" s="109" t="s">
        <v>953</v>
      </c>
    </row>
    <row r="33" spans="1:105" ht="12" customHeight="1" x14ac:dyDescent="0.25">
      <c r="A33" s="24" t="s">
        <v>28</v>
      </c>
      <c r="B33" s="213">
        <v>12.02588134135855</v>
      </c>
      <c r="C33" s="213">
        <v>10.76001719690456</v>
      </c>
      <c r="D33" s="213">
        <v>8.8612209802235586</v>
      </c>
      <c r="E33" s="213">
        <v>13.92467755803955</v>
      </c>
      <c r="F33" s="213">
        <v>15.19062768701634</v>
      </c>
      <c r="G33" s="213">
        <v>12.65881341358555</v>
      </c>
      <c r="H33" s="213">
        <v>5.0635425623387791</v>
      </c>
      <c r="I33" s="213">
        <v>0</v>
      </c>
      <c r="J33" s="213">
        <v>0</v>
      </c>
      <c r="K33" s="213">
        <v>0</v>
      </c>
      <c r="L33" s="213">
        <v>0</v>
      </c>
      <c r="M33" s="213">
        <v>11.06380051590714</v>
      </c>
      <c r="N33" s="213">
        <v>15.62553740326741</v>
      </c>
      <c r="O33" s="213">
        <v>14.038435081685289</v>
      </c>
      <c r="P33" s="213">
        <v>11.79896818572657</v>
      </c>
      <c r="Q33" s="213">
        <v>11.782373172828891</v>
      </c>
      <c r="R33" s="213">
        <v>5.3250214961306961</v>
      </c>
      <c r="S33" s="213">
        <v>6.0459157351676689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31.667411865864143</v>
      </c>
      <c r="C34" s="204">
        <f t="shared" si="8"/>
        <v>34.726999140154774</v>
      </c>
      <c r="D34" s="204">
        <f t="shared" si="8"/>
        <v>33.677300085984527</v>
      </c>
      <c r="E34" s="204">
        <f t="shared" si="8"/>
        <v>25.812123817712809</v>
      </c>
      <c r="F34" s="204">
        <f t="shared" si="8"/>
        <v>26.831986242476351</v>
      </c>
      <c r="G34" s="204">
        <f t="shared" si="8"/>
        <v>22.948323301805672</v>
      </c>
      <c r="H34" s="204">
        <f t="shared" si="8"/>
        <v>24.713413585554598</v>
      </c>
      <c r="I34" s="204">
        <f t="shared" si="8"/>
        <v>16.848237317282887</v>
      </c>
      <c r="J34" s="204">
        <f t="shared" si="8"/>
        <v>18.828202923473775</v>
      </c>
      <c r="K34" s="204">
        <f t="shared" si="8"/>
        <v>13.89372312983663</v>
      </c>
      <c r="L34" s="204">
        <f t="shared" si="8"/>
        <v>17.80834049871023</v>
      </c>
      <c r="M34" s="204">
        <f t="shared" si="8"/>
        <v>11.853998280309543</v>
      </c>
      <c r="N34" s="204">
        <f t="shared" si="8"/>
        <v>7.8293207222699905</v>
      </c>
      <c r="O34" s="204">
        <f t="shared" si="8"/>
        <v>5.8994840928632852</v>
      </c>
      <c r="P34" s="204">
        <f t="shared" si="8"/>
        <v>6.9193465176268276</v>
      </c>
      <c r="Q34" s="204">
        <f t="shared" si="8"/>
        <v>5.7672398968185723</v>
      </c>
      <c r="R34" s="204">
        <f t="shared" si="8"/>
        <v>8.2059329320722245</v>
      </c>
      <c r="S34" s="204">
        <f t="shared" si="8"/>
        <v>8.2394668959587261</v>
      </c>
      <c r="T34" s="204">
        <f t="shared" si="8"/>
        <v>6.7595872742906273</v>
      </c>
      <c r="U34" s="204">
        <f t="shared" si="8"/>
        <v>7.5361994840928634</v>
      </c>
      <c r="V34" s="204">
        <f t="shared" si="8"/>
        <v>8.056577815993121</v>
      </c>
      <c r="W34" s="204">
        <f t="shared" si="8"/>
        <v>11.428288907996558</v>
      </c>
      <c r="X34" s="204">
        <f t="shared" si="8"/>
        <v>14.281513327601033</v>
      </c>
      <c r="Y34" s="204">
        <f t="shared" si="8"/>
        <v>10.569991401547721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1.098710232158211</v>
      </c>
      <c r="C36" s="204">
        <v>1.098710232158211</v>
      </c>
      <c r="D36" s="204">
        <v>1.098710232158211</v>
      </c>
      <c r="E36" s="204">
        <v>1.098710232158211</v>
      </c>
      <c r="F36" s="204">
        <v>1.098710232158211</v>
      </c>
      <c r="G36" s="204">
        <v>1.098710232158211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6.8099742046431641E-2</v>
      </c>
      <c r="R36" s="204">
        <v>7.2484952708512462E-2</v>
      </c>
      <c r="S36" s="204">
        <v>7.6870163370593284E-2</v>
      </c>
      <c r="T36" s="204">
        <v>0.14720550300945831</v>
      </c>
      <c r="U36" s="204">
        <v>0.24720550300945829</v>
      </c>
      <c r="V36" s="204">
        <v>0.34608770421324159</v>
      </c>
      <c r="W36" s="204">
        <v>0.39879621668099741</v>
      </c>
      <c r="X36" s="204">
        <v>0.59767841788478071</v>
      </c>
      <c r="Y36" s="204">
        <v>0.66801375752364567</v>
      </c>
      <c r="DA36" s="71" t="s">
        <v>956</v>
      </c>
    </row>
    <row r="37" spans="1:105" ht="12" customHeight="1" x14ac:dyDescent="0.25">
      <c r="A37" s="18" t="s">
        <v>71</v>
      </c>
      <c r="B37" s="204">
        <v>9.1788478073946678</v>
      </c>
      <c r="C37" s="204">
        <v>12.238435081685299</v>
      </c>
      <c r="D37" s="204">
        <v>11.218572656921751</v>
      </c>
      <c r="E37" s="204">
        <v>9.1788478073946678</v>
      </c>
      <c r="F37" s="204">
        <v>10.198710232158209</v>
      </c>
      <c r="G37" s="204">
        <v>10.198710232158209</v>
      </c>
      <c r="H37" s="204">
        <v>9.1788478073946678</v>
      </c>
      <c r="I37" s="204">
        <v>7.1391229578675839</v>
      </c>
      <c r="J37" s="204">
        <v>9.1788478073946678</v>
      </c>
      <c r="K37" s="204">
        <v>7.1391229578675839</v>
      </c>
      <c r="L37" s="204">
        <v>8.1589853826311263</v>
      </c>
      <c r="M37" s="204">
        <v>5.0993981083404982</v>
      </c>
      <c r="N37" s="204">
        <v>2.0397248495270852</v>
      </c>
      <c r="O37" s="204">
        <v>2.0397248495270852</v>
      </c>
      <c r="P37" s="204">
        <v>3.0595872742906272</v>
      </c>
      <c r="Q37" s="204">
        <v>2.7454858125537398</v>
      </c>
      <c r="R37" s="204">
        <v>3.1350816852966461</v>
      </c>
      <c r="S37" s="204">
        <v>2.7740326741186578</v>
      </c>
      <c r="T37" s="204">
        <v>4.2783319002579532</v>
      </c>
      <c r="U37" s="204">
        <v>4.2355116079105759</v>
      </c>
      <c r="V37" s="204">
        <v>4.3385210662080826</v>
      </c>
      <c r="W37" s="204">
        <v>8.6536543422183989</v>
      </c>
      <c r="X37" s="204">
        <v>11.84883920894239</v>
      </c>
      <c r="Y37" s="204">
        <v>8.8300945829750646</v>
      </c>
      <c r="DA37" s="71" t="s">
        <v>957</v>
      </c>
    </row>
    <row r="38" spans="1:105" ht="12" customHeight="1" x14ac:dyDescent="0.25">
      <c r="A38" s="18" t="s">
        <v>32</v>
      </c>
      <c r="B38" s="204">
        <v>20.389079965606189</v>
      </c>
      <c r="C38" s="204">
        <v>20.389079965606189</v>
      </c>
      <c r="D38" s="204">
        <v>21.360017196904561</v>
      </c>
      <c r="E38" s="204">
        <v>15.53456577815993</v>
      </c>
      <c r="F38" s="204">
        <v>15.53456577815993</v>
      </c>
      <c r="G38" s="204">
        <v>11.65090283748925</v>
      </c>
      <c r="H38" s="204">
        <v>15.53456577815993</v>
      </c>
      <c r="I38" s="204">
        <v>9.7091143594153042</v>
      </c>
      <c r="J38" s="204">
        <v>9.6493551160791053</v>
      </c>
      <c r="K38" s="204">
        <v>6.7546001719690452</v>
      </c>
      <c r="L38" s="204">
        <v>9.6493551160791053</v>
      </c>
      <c r="M38" s="204">
        <v>6.7546001719690452</v>
      </c>
      <c r="N38" s="204">
        <v>5.7895958727429058</v>
      </c>
      <c r="O38" s="204">
        <v>3.8597592433362</v>
      </c>
      <c r="P38" s="204">
        <v>3.8597592433362</v>
      </c>
      <c r="Q38" s="204">
        <v>2.953654342218401</v>
      </c>
      <c r="R38" s="204">
        <v>4.9983662940670666</v>
      </c>
      <c r="S38" s="204">
        <v>5.3885640584694752</v>
      </c>
      <c r="T38" s="204">
        <v>2.334049871023216</v>
      </c>
      <c r="U38" s="204">
        <v>3.0534823731728289</v>
      </c>
      <c r="V38" s="204">
        <v>3.371969045571797</v>
      </c>
      <c r="W38" s="204">
        <v>2.3758383490971622</v>
      </c>
      <c r="X38" s="204">
        <v>1.8349957007738611</v>
      </c>
      <c r="Y38" s="204">
        <v>1.0718830610490111</v>
      </c>
      <c r="DA38" s="71" t="s">
        <v>958</v>
      </c>
    </row>
    <row r="39" spans="1:105" ht="12" customHeight="1" x14ac:dyDescent="0.25">
      <c r="A39" s="18" t="s">
        <v>33</v>
      </c>
      <c r="B39" s="204">
        <v>1.0007738607050729</v>
      </c>
      <c r="C39" s="204">
        <v>1.0007738607050729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92.239638865004295</v>
      </c>
      <c r="C40" s="204">
        <f t="shared" si="9"/>
        <v>102.7087704213241</v>
      </c>
      <c r="D40" s="204">
        <f t="shared" si="9"/>
        <v>93.53086844368012</v>
      </c>
      <c r="E40" s="204">
        <f t="shared" si="9"/>
        <v>95.141358555460002</v>
      </c>
      <c r="F40" s="204">
        <f t="shared" si="9"/>
        <v>79.041100601891657</v>
      </c>
      <c r="G40" s="204">
        <f t="shared" si="9"/>
        <v>79.751504729148749</v>
      </c>
      <c r="H40" s="204">
        <f t="shared" si="9"/>
        <v>76.482631126397251</v>
      </c>
      <c r="I40" s="204">
        <f t="shared" si="9"/>
        <v>77.751504729148749</v>
      </c>
      <c r="J40" s="204">
        <f t="shared" si="9"/>
        <v>95.271883061048996</v>
      </c>
      <c r="K40" s="204">
        <f t="shared" si="9"/>
        <v>104.7944969905417</v>
      </c>
      <c r="L40" s="204">
        <f t="shared" si="9"/>
        <v>114.9407566638005</v>
      </c>
      <c r="M40" s="204">
        <f t="shared" si="9"/>
        <v>115.8226999140155</v>
      </c>
      <c r="N40" s="204">
        <f t="shared" si="9"/>
        <v>114.124505588994</v>
      </c>
      <c r="O40" s="204">
        <f t="shared" si="9"/>
        <v>114.0357695614789</v>
      </c>
      <c r="P40" s="204">
        <f t="shared" si="9"/>
        <v>116.1266233068463</v>
      </c>
      <c r="Q40" s="204">
        <f t="shared" si="9"/>
        <v>111.1903429365931</v>
      </c>
      <c r="R40" s="204">
        <f t="shared" si="9"/>
        <v>106.7754686877615</v>
      </c>
      <c r="S40" s="204">
        <f t="shared" si="9"/>
        <v>103.29946599931</v>
      </c>
      <c r="T40" s="204">
        <f t="shared" si="9"/>
        <v>95.169432716467995</v>
      </c>
      <c r="U40" s="204">
        <f t="shared" si="9"/>
        <v>90.853939965494931</v>
      </c>
      <c r="V40" s="204">
        <f t="shared" si="9"/>
        <v>83.713038317865866</v>
      </c>
      <c r="W40" s="204">
        <f t="shared" si="9"/>
        <v>104.1470178986919</v>
      </c>
      <c r="X40" s="204">
        <f t="shared" si="9"/>
        <v>61.699865914407333</v>
      </c>
      <c r="Y40" s="204">
        <f t="shared" si="9"/>
        <v>60.365301503990352</v>
      </c>
      <c r="DA40" s="71"/>
    </row>
    <row r="41" spans="1:105" ht="12" customHeight="1" x14ac:dyDescent="0.25">
      <c r="A41" s="18" t="s">
        <v>73</v>
      </c>
      <c r="B41" s="204">
        <v>92.239638865004295</v>
      </c>
      <c r="C41" s="204">
        <v>102.7087704213241</v>
      </c>
      <c r="D41" s="204">
        <v>93.53086844368012</v>
      </c>
      <c r="E41" s="204">
        <v>95.141358555460002</v>
      </c>
      <c r="F41" s="204">
        <v>79.041100601891657</v>
      </c>
      <c r="G41" s="204">
        <v>79.751504729148749</v>
      </c>
      <c r="H41" s="204">
        <v>76.482631126397251</v>
      </c>
      <c r="I41" s="204">
        <v>77.751504729148749</v>
      </c>
      <c r="J41" s="204">
        <v>95.271883061048996</v>
      </c>
      <c r="K41" s="204">
        <v>104.7944969905417</v>
      </c>
      <c r="L41" s="204">
        <v>114.9407566638005</v>
      </c>
      <c r="M41" s="204">
        <v>115.8226999140155</v>
      </c>
      <c r="N41" s="204">
        <v>114.124505588994</v>
      </c>
      <c r="O41" s="204">
        <v>114.0357695614789</v>
      </c>
      <c r="P41" s="204">
        <v>116.1266233068463</v>
      </c>
      <c r="Q41" s="204">
        <v>111.1903429365931</v>
      </c>
      <c r="R41" s="204">
        <v>106.7754686877615</v>
      </c>
      <c r="S41" s="204">
        <v>103.29946599931</v>
      </c>
      <c r="T41" s="204">
        <v>95.169432716467995</v>
      </c>
      <c r="U41" s="204">
        <v>90.853939965494931</v>
      </c>
      <c r="V41" s="204">
        <v>83.713038317865866</v>
      </c>
      <c r="W41" s="204">
        <v>104.1470178986919</v>
      </c>
      <c r="X41" s="204">
        <v>61.699865914407333</v>
      </c>
      <c r="Y41" s="204">
        <v>60.365301503990352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2.1470159541046092</v>
      </c>
      <c r="C43" s="204">
        <f t="shared" si="10"/>
        <v>2.231619058212083</v>
      </c>
      <c r="D43" s="204">
        <f t="shared" si="10"/>
        <v>2.3176424431776574</v>
      </c>
      <c r="E43" s="204">
        <f t="shared" si="10"/>
        <v>2.6382879576087319</v>
      </c>
      <c r="F43" s="204">
        <f t="shared" si="10"/>
        <v>2.6111137590239748</v>
      </c>
      <c r="G43" s="204">
        <f t="shared" si="10"/>
        <v>2.409649886183332</v>
      </c>
      <c r="H43" s="204">
        <f t="shared" si="10"/>
        <v>2.497467815760563</v>
      </c>
      <c r="I43" s="204">
        <f t="shared" si="10"/>
        <v>2.5049073171210261</v>
      </c>
      <c r="J43" s="204">
        <f t="shared" si="10"/>
        <v>2.7728007767601621</v>
      </c>
      <c r="K43" s="204">
        <f t="shared" si="10"/>
        <v>3.3499159152147211</v>
      </c>
      <c r="L43" s="204">
        <f t="shared" si="10"/>
        <v>3.6730952430132611</v>
      </c>
      <c r="M43" s="204">
        <f t="shared" si="10"/>
        <v>4.4505433742932761</v>
      </c>
      <c r="N43" s="204">
        <f t="shared" si="10"/>
        <v>6.2551049081331378</v>
      </c>
      <c r="O43" s="204">
        <f t="shared" si="10"/>
        <v>6.0576900441950219</v>
      </c>
      <c r="P43" s="204">
        <f t="shared" si="10"/>
        <v>5.5449874050711472</v>
      </c>
      <c r="Q43" s="204">
        <f t="shared" si="10"/>
        <v>6.4877674589604215</v>
      </c>
      <c r="R43" s="204">
        <f t="shared" si="10"/>
        <v>11.763682604414578</v>
      </c>
      <c r="S43" s="204">
        <f t="shared" si="10"/>
        <v>21.019674714569828</v>
      </c>
      <c r="T43" s="204">
        <f t="shared" si="10"/>
        <v>20.200510638623765</v>
      </c>
      <c r="U43" s="204">
        <f t="shared" si="10"/>
        <v>24.58046784904888</v>
      </c>
      <c r="V43" s="204">
        <f t="shared" si="10"/>
        <v>37.929289476002026</v>
      </c>
      <c r="W43" s="204">
        <f t="shared" si="10"/>
        <v>49.840044411726183</v>
      </c>
      <c r="X43" s="204">
        <f t="shared" si="10"/>
        <v>51.196536125023528</v>
      </c>
      <c r="Y43" s="204">
        <f t="shared" si="10"/>
        <v>56.573859394252175</v>
      </c>
      <c r="DA43" s="71"/>
    </row>
    <row r="44" spans="1:105" ht="12" customHeight="1" x14ac:dyDescent="0.25">
      <c r="A44" s="18" t="s">
        <v>38</v>
      </c>
      <c r="B44" s="204">
        <v>9.5614789337919184E-2</v>
      </c>
      <c r="C44" s="204">
        <v>7.1711092003439378E-2</v>
      </c>
      <c r="D44" s="204">
        <v>4.7807394668959578E-2</v>
      </c>
      <c r="E44" s="204">
        <v>0.42992261392949271</v>
      </c>
      <c r="F44" s="204">
        <v>0.5493551160791057</v>
      </c>
      <c r="G44" s="204">
        <v>7.1711092003439378E-2</v>
      </c>
      <c r="H44" s="204">
        <v>7.1711092003439378E-2</v>
      </c>
      <c r="I44" s="204">
        <v>0.21496130696474641</v>
      </c>
      <c r="J44" s="204">
        <v>0</v>
      </c>
      <c r="K44" s="204">
        <v>0</v>
      </c>
      <c r="L44" s="204">
        <v>0</v>
      </c>
      <c r="M44" s="204">
        <v>0.37300085984522791</v>
      </c>
      <c r="N44" s="204">
        <v>1.423301805674978</v>
      </c>
      <c r="O44" s="204">
        <v>0.9920034393809114</v>
      </c>
      <c r="P44" s="204">
        <v>0</v>
      </c>
      <c r="Q44" s="204">
        <v>0</v>
      </c>
      <c r="R44" s="204">
        <v>2.5110920034393809</v>
      </c>
      <c r="S44" s="204">
        <v>9.5300085984522784</v>
      </c>
      <c r="T44" s="204">
        <v>7.1974204643164228</v>
      </c>
      <c r="U44" s="204">
        <v>7.99724849527085</v>
      </c>
      <c r="V44" s="204">
        <v>13.27661220980224</v>
      </c>
      <c r="W44" s="204">
        <v>12.30283748925193</v>
      </c>
      <c r="X44" s="204">
        <v>12.45494411006019</v>
      </c>
      <c r="Y44" s="204">
        <v>11.67472055030094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0.40553490467563752</v>
      </c>
      <c r="Q45" s="204">
        <v>1.159270133054412</v>
      </c>
      <c r="R45" s="204">
        <v>3.334849454972781</v>
      </c>
      <c r="S45" s="204">
        <v>5.5786079473795471</v>
      </c>
      <c r="T45" s="204">
        <v>7.3058037409697079</v>
      </c>
      <c r="U45" s="204">
        <v>10.261537248606469</v>
      </c>
      <c r="V45" s="204">
        <v>17.303642679554631</v>
      </c>
      <c r="W45" s="204">
        <v>28.858657079811991</v>
      </c>
      <c r="X45" s="204">
        <v>29.978981892987331</v>
      </c>
      <c r="Y45" s="204">
        <v>34.825756105639897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2.0514011647666899</v>
      </c>
      <c r="C49" s="204">
        <v>2.1599079662086438</v>
      </c>
      <c r="D49" s="204">
        <v>2.269835048508698</v>
      </c>
      <c r="E49" s="204">
        <v>2.208365343679239</v>
      </c>
      <c r="F49" s="204">
        <v>2.0617586429448691</v>
      </c>
      <c r="G49" s="204">
        <v>2.3379387941798928</v>
      </c>
      <c r="H49" s="204">
        <v>2.4257567237571238</v>
      </c>
      <c r="I49" s="204">
        <v>2.2899460101562799</v>
      </c>
      <c r="J49" s="204">
        <v>2.7728007767601621</v>
      </c>
      <c r="K49" s="204">
        <v>3.3499159152147211</v>
      </c>
      <c r="L49" s="204">
        <v>3.6730952430132611</v>
      </c>
      <c r="M49" s="204">
        <v>4.0775425144480479</v>
      </c>
      <c r="N49" s="204">
        <v>4.83180310245816</v>
      </c>
      <c r="O49" s="204">
        <v>5.0656866048141103</v>
      </c>
      <c r="P49" s="204">
        <v>5.1394525003955094</v>
      </c>
      <c r="Q49" s="204">
        <v>5.3284973259060093</v>
      </c>
      <c r="R49" s="204">
        <v>5.9177411460024167</v>
      </c>
      <c r="S49" s="204">
        <v>5.9110581687380028</v>
      </c>
      <c r="T49" s="204">
        <v>5.6972864333376343</v>
      </c>
      <c r="U49" s="204">
        <v>6.321682105171563</v>
      </c>
      <c r="V49" s="204">
        <v>7.3490345866451499</v>
      </c>
      <c r="W49" s="204">
        <v>8.678549842662262</v>
      </c>
      <c r="X49" s="204">
        <v>8.7626101219760102</v>
      </c>
      <c r="Y49" s="204">
        <v>10.07338273831134</v>
      </c>
      <c r="DA49" s="71" t="s">
        <v>967</v>
      </c>
    </row>
    <row r="50" spans="1:105" ht="12" customHeight="1" x14ac:dyDescent="0.25">
      <c r="A50" s="14" t="s">
        <v>39</v>
      </c>
      <c r="B50" s="204">
        <v>32.029234737747203</v>
      </c>
      <c r="C50" s="204">
        <v>31.694840928632839</v>
      </c>
      <c r="D50" s="204">
        <v>32.387532244196038</v>
      </c>
      <c r="E50" s="204">
        <v>34.871539122957863</v>
      </c>
      <c r="F50" s="204">
        <v>33.056233877901967</v>
      </c>
      <c r="G50" s="204">
        <v>39.791745485812562</v>
      </c>
      <c r="H50" s="204">
        <v>37.259931212381773</v>
      </c>
      <c r="I50" s="204">
        <v>26.46414445399828</v>
      </c>
      <c r="J50" s="204">
        <v>19.298710232158211</v>
      </c>
      <c r="K50" s="204">
        <v>18.868787618228719</v>
      </c>
      <c r="L50" s="204">
        <v>18.797162510748059</v>
      </c>
      <c r="M50" s="204">
        <v>21.209544282029231</v>
      </c>
      <c r="N50" s="204">
        <v>27.419518486672398</v>
      </c>
      <c r="O50" s="204">
        <v>21.23336199484093</v>
      </c>
      <c r="P50" s="204">
        <v>12.32441960447119</v>
      </c>
      <c r="Q50" s="204">
        <v>10.24926913155632</v>
      </c>
      <c r="R50" s="204">
        <v>17.412983662940668</v>
      </c>
      <c r="S50" s="204">
        <v>18.16483233018057</v>
      </c>
      <c r="T50" s="204">
        <v>18.82648323301806</v>
      </c>
      <c r="U50" s="204">
        <v>21.664402407566641</v>
      </c>
      <c r="V50" s="204">
        <v>27.060275150472911</v>
      </c>
      <c r="W50" s="204">
        <v>28.553224419604469</v>
      </c>
      <c r="X50" s="204">
        <v>30.132674118658642</v>
      </c>
      <c r="Y50" s="204">
        <v>30.132674118658642</v>
      </c>
      <c r="DA50" s="71" t="s">
        <v>968</v>
      </c>
    </row>
    <row r="51" spans="1:105" ht="12" customHeight="1" x14ac:dyDescent="0.25">
      <c r="A51" s="21" t="s">
        <v>40</v>
      </c>
      <c r="B51" s="207">
        <v>112.8976784178848</v>
      </c>
      <c r="C51" s="207">
        <v>116.7669819432502</v>
      </c>
      <c r="D51" s="207">
        <v>119.00257953568359</v>
      </c>
      <c r="E51" s="207">
        <v>109.20034393809109</v>
      </c>
      <c r="F51" s="207">
        <v>108.8564058469475</v>
      </c>
      <c r="G51" s="207">
        <v>119.4325021496131</v>
      </c>
      <c r="H51" s="207">
        <v>114.4453998280309</v>
      </c>
      <c r="I51" s="207">
        <v>106.5348237317283</v>
      </c>
      <c r="J51" s="207">
        <v>112.20980223559761</v>
      </c>
      <c r="K51" s="207">
        <v>105.58899398108341</v>
      </c>
      <c r="L51" s="207">
        <v>107.39466895958731</v>
      </c>
      <c r="M51" s="207">
        <v>111.7798796216681</v>
      </c>
      <c r="N51" s="207">
        <v>122.52794496990541</v>
      </c>
      <c r="O51" s="207">
        <v>116.3370593293207</v>
      </c>
      <c r="P51" s="207">
        <v>112.8116938950989</v>
      </c>
      <c r="Q51" s="207">
        <v>115.1924333619948</v>
      </c>
      <c r="R51" s="207">
        <v>131.97153912295789</v>
      </c>
      <c r="S51" s="207">
        <v>133.9717970765262</v>
      </c>
      <c r="T51" s="207">
        <v>123.43920894239039</v>
      </c>
      <c r="U51" s="207">
        <v>121.381513327601</v>
      </c>
      <c r="V51" s="207">
        <v>124.76732588134141</v>
      </c>
      <c r="W51" s="207">
        <v>131.60730868443679</v>
      </c>
      <c r="X51" s="207">
        <v>127.70042992261391</v>
      </c>
      <c r="Y51" s="207">
        <v>122.9602751504729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283.00686118196359</v>
      </c>
      <c r="C52" s="284">
        <f t="shared" si="11"/>
        <v>298.88922868847862</v>
      </c>
      <c r="D52" s="284">
        <f t="shared" si="11"/>
        <v>289.77714373294555</v>
      </c>
      <c r="E52" s="284">
        <f t="shared" si="11"/>
        <v>281.58833094987006</v>
      </c>
      <c r="F52" s="284">
        <f t="shared" si="11"/>
        <v>265.58746801525785</v>
      </c>
      <c r="G52" s="284">
        <f t="shared" si="11"/>
        <v>276.99253896614891</v>
      </c>
      <c r="H52" s="284">
        <f t="shared" si="11"/>
        <v>260.46238613046387</v>
      </c>
      <c r="I52" s="284">
        <f t="shared" si="11"/>
        <v>230.10361754927925</v>
      </c>
      <c r="J52" s="284">
        <f t="shared" si="11"/>
        <v>248.38139922903869</v>
      </c>
      <c r="K52" s="284">
        <f t="shared" si="11"/>
        <v>246.49591763490525</v>
      </c>
      <c r="L52" s="284">
        <f t="shared" si="11"/>
        <v>262.6140238758594</v>
      </c>
      <c r="M52" s="284">
        <f t="shared" si="11"/>
        <v>276.18046598822286</v>
      </c>
      <c r="N52" s="284">
        <f t="shared" si="11"/>
        <v>293.78193207924232</v>
      </c>
      <c r="O52" s="284">
        <f t="shared" si="11"/>
        <v>277.60180010438404</v>
      </c>
      <c r="P52" s="284">
        <f t="shared" si="11"/>
        <v>265.52603891484091</v>
      </c>
      <c r="Q52" s="284">
        <f t="shared" si="11"/>
        <v>260.66942595875207</v>
      </c>
      <c r="R52" s="284">
        <f t="shared" si="11"/>
        <v>281.45462850627757</v>
      </c>
      <c r="S52" s="284">
        <f t="shared" si="11"/>
        <v>290.741152751713</v>
      </c>
      <c r="T52" s="284">
        <f t="shared" si="11"/>
        <v>264.39522280479088</v>
      </c>
      <c r="U52" s="284">
        <f t="shared" si="11"/>
        <v>266.01652303380439</v>
      </c>
      <c r="V52" s="284">
        <f t="shared" si="11"/>
        <v>281.52650664167533</v>
      </c>
      <c r="W52" s="284">
        <f t="shared" si="11"/>
        <v>325.57588432245586</v>
      </c>
      <c r="X52" s="284">
        <f t="shared" si="11"/>
        <v>285.01101940830449</v>
      </c>
      <c r="Y52" s="284">
        <f t="shared" si="11"/>
        <v>280.60210156892185</v>
      </c>
      <c r="DA52" s="118"/>
    </row>
    <row r="53" spans="1:105" ht="12" customHeight="1" x14ac:dyDescent="0.25">
      <c r="A53" s="51" t="s">
        <v>48</v>
      </c>
      <c r="B53" s="237">
        <f>CHI_fec!B5-B58</f>
        <v>0</v>
      </c>
      <c r="C53" s="237">
        <f>CHI_fec!C5-C58</f>
        <v>0</v>
      </c>
      <c r="D53" s="237">
        <f>CHI_fec!D5-D58</f>
        <v>0</v>
      </c>
      <c r="E53" s="237">
        <f>CHI_fec!E5-E58</f>
        <v>0</v>
      </c>
      <c r="F53" s="237">
        <f>CHI_fec!F5-F58</f>
        <v>0</v>
      </c>
      <c r="G53" s="237">
        <f>CHI_fec!G5-G58</f>
        <v>0</v>
      </c>
      <c r="H53" s="237">
        <f>CHI_fec!H5-H58</f>
        <v>0</v>
      </c>
      <c r="I53" s="237">
        <f>CHI_fec!I5-I58</f>
        <v>0</v>
      </c>
      <c r="J53" s="237">
        <f>CHI_fec!J5-J58</f>
        <v>0</v>
      </c>
      <c r="K53" s="237">
        <f>CHI_fec!K5-K58</f>
        <v>0</v>
      </c>
      <c r="L53" s="237">
        <f>CHI_fec!L5-L58</f>
        <v>0</v>
      </c>
      <c r="M53" s="237">
        <f>CHI_fec!M5-M58</f>
        <v>0</v>
      </c>
      <c r="N53" s="237">
        <f>CHI_fec!N5-N58</f>
        <v>0</v>
      </c>
      <c r="O53" s="237">
        <f>CHI_fec!O5-O58</f>
        <v>0</v>
      </c>
      <c r="P53" s="237">
        <f>CHI_fec!P5-P58</f>
        <v>0</v>
      </c>
      <c r="Q53" s="237">
        <f>CHI_fec!Q5-Q58</f>
        <v>0</v>
      </c>
      <c r="R53" s="237">
        <f>CHI_fec!R5-R58</f>
        <v>0</v>
      </c>
      <c r="S53" s="237">
        <f>CHI_fec!S5-S58</f>
        <v>0</v>
      </c>
      <c r="T53" s="237">
        <f>CHI_fec!T5-T58</f>
        <v>0</v>
      </c>
      <c r="U53" s="237">
        <f>CHI_fec!U5-U58</f>
        <v>0</v>
      </c>
      <c r="V53" s="237">
        <f>CHI_fec!V5-V58</f>
        <v>0</v>
      </c>
      <c r="W53" s="237">
        <f>CHI_fec!W5-W58</f>
        <v>0</v>
      </c>
      <c r="X53" s="237">
        <f>CHI_fec!X5-X58</f>
        <v>0</v>
      </c>
      <c r="Y53" s="237">
        <f>CHI_fec!Y5-Y58</f>
        <v>0</v>
      </c>
      <c r="DA53" s="83"/>
    </row>
    <row r="54" spans="1:105" ht="12" customHeight="1" x14ac:dyDescent="0.25">
      <c r="A54" s="99" t="s">
        <v>49</v>
      </c>
      <c r="B54" s="238">
        <f>CHI_fec!B61</f>
        <v>227.06424049201669</v>
      </c>
      <c r="C54" s="238">
        <f>CHI_fec!C61</f>
        <v>236.22778846843801</v>
      </c>
      <c r="D54" s="238">
        <f>CHI_fec!D61</f>
        <v>234.24013514658469</v>
      </c>
      <c r="E54" s="238">
        <f>CHI_fec!E61</f>
        <v>217.68144012660829</v>
      </c>
      <c r="F54" s="238">
        <f>CHI_fec!F61</f>
        <v>203.10344871830421</v>
      </c>
      <c r="G54" s="238">
        <f>CHI_fec!G61</f>
        <v>212.4444691366391</v>
      </c>
      <c r="H54" s="238">
        <f>CHI_fec!H61</f>
        <v>199.31127532916889</v>
      </c>
      <c r="I54" s="238">
        <f>CHI_fec!I61</f>
        <v>173.46335126614301</v>
      </c>
      <c r="J54" s="238">
        <f>CHI_fec!J61</f>
        <v>187.66866222124079</v>
      </c>
      <c r="K54" s="238">
        <f>CHI_fec!K61</f>
        <v>178.9740286110837</v>
      </c>
      <c r="L54" s="238">
        <f>CHI_fec!L61</f>
        <v>175.6502329137881</v>
      </c>
      <c r="M54" s="238">
        <f>CHI_fec!M61</f>
        <v>193.77146627483791</v>
      </c>
      <c r="N54" s="238">
        <f>CHI_fec!N61</f>
        <v>218.34962100634661</v>
      </c>
      <c r="O54" s="238">
        <f>CHI_fec!O61</f>
        <v>203.7673680799262</v>
      </c>
      <c r="P54" s="238">
        <f>CHI_fec!P61</f>
        <v>196.73603222715579</v>
      </c>
      <c r="Q54" s="238">
        <f>CHI_fec!Q61</f>
        <v>192.24963041083959</v>
      </c>
      <c r="R54" s="238">
        <f>CHI_fec!R61</f>
        <v>204.90213017819889</v>
      </c>
      <c r="S54" s="238">
        <f>CHI_fec!S61</f>
        <v>213.9020393476813</v>
      </c>
      <c r="T54" s="238">
        <f>CHI_fec!T61</f>
        <v>188.7145119994025</v>
      </c>
      <c r="U54" s="238">
        <f>CHI_fec!U61</f>
        <v>188.2291914201615</v>
      </c>
      <c r="V54" s="238">
        <f>CHI_fec!V61</f>
        <v>198.0785272779608</v>
      </c>
      <c r="W54" s="238">
        <f>CHI_fec!W61</f>
        <v>231.58285862263739</v>
      </c>
      <c r="X54" s="238">
        <f>CHI_fec!X61</f>
        <v>190.58329417662401</v>
      </c>
      <c r="Y54" s="238">
        <f>CHI_fec!Y61</f>
        <v>131.85068971239201</v>
      </c>
      <c r="DA54" s="94"/>
    </row>
    <row r="55" spans="1:105" ht="12" customHeight="1" x14ac:dyDescent="0.25">
      <c r="A55" s="52" t="s">
        <v>50</v>
      </c>
      <c r="B55" s="239">
        <f>CHI_fec!B110</f>
        <v>55.942620689946892</v>
      </c>
      <c r="C55" s="239">
        <f>CHI_fec!C110</f>
        <v>62.661440220040618</v>
      </c>
      <c r="D55" s="239">
        <f>CHI_fec!D110</f>
        <v>55.537008586360827</v>
      </c>
      <c r="E55" s="239">
        <f>CHI_fec!E110</f>
        <v>63.90689082326179</v>
      </c>
      <c r="F55" s="239">
        <f>CHI_fec!F110</f>
        <v>62.48401929695364</v>
      </c>
      <c r="G55" s="239">
        <f>CHI_fec!G110</f>
        <v>64.548069829509799</v>
      </c>
      <c r="H55" s="239">
        <f>CHI_fec!H110</f>
        <v>61.151110801294969</v>
      </c>
      <c r="I55" s="239">
        <f>CHI_fec!I110</f>
        <v>56.640266283136242</v>
      </c>
      <c r="J55" s="239">
        <f>CHI_fec!J110</f>
        <v>60.712737007797891</v>
      </c>
      <c r="K55" s="239">
        <f>CHI_fec!K110</f>
        <v>67.521889023821544</v>
      </c>
      <c r="L55" s="239">
        <f>CHI_fec!L110</f>
        <v>86.963790962071286</v>
      </c>
      <c r="M55" s="239">
        <f>CHI_fec!M110</f>
        <v>82.408999713384929</v>
      </c>
      <c r="N55" s="239">
        <f>CHI_fec!N110</f>
        <v>75.432311072895729</v>
      </c>
      <c r="O55" s="239">
        <f>CHI_fec!O110</f>
        <v>73.83443202445784</v>
      </c>
      <c r="P55" s="239">
        <f>CHI_fec!P110</f>
        <v>68.790006687685107</v>
      </c>
      <c r="Q55" s="239">
        <f>CHI_fec!Q110</f>
        <v>68.419795547912486</v>
      </c>
      <c r="R55" s="239">
        <f>CHI_fec!R110</f>
        <v>76.552498328078684</v>
      </c>
      <c r="S55" s="239">
        <f>CHI_fec!S110</f>
        <v>76.839113404031721</v>
      </c>
      <c r="T55" s="239">
        <f>CHI_fec!T110</f>
        <v>75.680710805388358</v>
      </c>
      <c r="U55" s="239">
        <f>CHI_fec!U110</f>
        <v>77.787331613642877</v>
      </c>
      <c r="V55" s="239">
        <f>CHI_fec!V110</f>
        <v>83.447979363714524</v>
      </c>
      <c r="W55" s="239">
        <f>CHI_fec!W110</f>
        <v>93.993025699818489</v>
      </c>
      <c r="X55" s="239">
        <f>CHI_fec!X110</f>
        <v>94.427725231680498</v>
      </c>
      <c r="Y55" s="239">
        <f>CHI_fec!Y110</f>
        <v>148.75141185652981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0</v>
      </c>
      <c r="C58" s="210">
        <v>0</v>
      </c>
      <c r="D58" s="210">
        <v>0</v>
      </c>
      <c r="E58" s="210">
        <v>0</v>
      </c>
      <c r="F58" s="210">
        <v>0</v>
      </c>
      <c r="G58" s="210">
        <v>0</v>
      </c>
      <c r="H58" s="210">
        <v>0</v>
      </c>
      <c r="I58" s="210">
        <v>0</v>
      </c>
      <c r="J58" s="210">
        <v>0</v>
      </c>
      <c r="K58" s="210">
        <v>0</v>
      </c>
      <c r="L58" s="210">
        <v>0</v>
      </c>
      <c r="M58" s="210">
        <v>0</v>
      </c>
      <c r="N58" s="210">
        <v>0</v>
      </c>
      <c r="O58" s="210">
        <v>0</v>
      </c>
      <c r="P58" s="210">
        <v>0</v>
      </c>
      <c r="Q58" s="210">
        <v>0</v>
      </c>
      <c r="R58" s="210">
        <v>0</v>
      </c>
      <c r="S58" s="210">
        <v>0</v>
      </c>
      <c r="T58" s="210">
        <v>0</v>
      </c>
      <c r="U58" s="210">
        <v>0</v>
      </c>
      <c r="V58" s="210">
        <v>0</v>
      </c>
      <c r="W58" s="210">
        <v>0</v>
      </c>
      <c r="X58" s="210">
        <v>0</v>
      </c>
      <c r="Y58" s="210">
        <v>0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0</v>
      </c>
      <c r="C60" s="204">
        <f t="shared" si="12"/>
        <v>0</v>
      </c>
      <c r="D60" s="204">
        <f t="shared" si="12"/>
        <v>0</v>
      </c>
      <c r="E60" s="204">
        <f t="shared" si="12"/>
        <v>0</v>
      </c>
      <c r="F60" s="204">
        <f t="shared" si="12"/>
        <v>0</v>
      </c>
      <c r="G60" s="204">
        <f t="shared" si="12"/>
        <v>0</v>
      </c>
      <c r="H60" s="204">
        <f t="shared" si="12"/>
        <v>0</v>
      </c>
      <c r="I60" s="204">
        <f t="shared" si="12"/>
        <v>0</v>
      </c>
      <c r="J60" s="204">
        <f t="shared" si="12"/>
        <v>0</v>
      </c>
      <c r="K60" s="204">
        <f t="shared" si="12"/>
        <v>0</v>
      </c>
      <c r="L60" s="204">
        <f t="shared" si="12"/>
        <v>0</v>
      </c>
      <c r="M60" s="204">
        <f t="shared" si="12"/>
        <v>0</v>
      </c>
      <c r="N60" s="204">
        <f t="shared" si="12"/>
        <v>0</v>
      </c>
      <c r="O60" s="204">
        <f t="shared" si="12"/>
        <v>0</v>
      </c>
      <c r="P60" s="204">
        <f t="shared" si="12"/>
        <v>0</v>
      </c>
      <c r="Q60" s="204">
        <f t="shared" si="12"/>
        <v>0</v>
      </c>
      <c r="R60" s="204">
        <f t="shared" si="12"/>
        <v>0</v>
      </c>
      <c r="S60" s="204">
        <f t="shared" si="12"/>
        <v>0</v>
      </c>
      <c r="T60" s="204">
        <f t="shared" si="12"/>
        <v>0</v>
      </c>
      <c r="U60" s="204">
        <f t="shared" si="12"/>
        <v>0</v>
      </c>
      <c r="V60" s="204">
        <f t="shared" si="12"/>
        <v>0</v>
      </c>
      <c r="W60" s="204">
        <f t="shared" si="12"/>
        <v>0</v>
      </c>
      <c r="X60" s="204">
        <f t="shared" si="12"/>
        <v>0</v>
      </c>
      <c r="Y60" s="204">
        <f t="shared" si="12"/>
        <v>0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0</v>
      </c>
      <c r="C71" s="284">
        <f t="shared" si="14"/>
        <v>0</v>
      </c>
      <c r="D71" s="284">
        <f t="shared" si="14"/>
        <v>0</v>
      </c>
      <c r="E71" s="284">
        <f t="shared" si="14"/>
        <v>0</v>
      </c>
      <c r="F71" s="284">
        <f t="shared" si="14"/>
        <v>0</v>
      </c>
      <c r="G71" s="284">
        <f t="shared" si="14"/>
        <v>0</v>
      </c>
      <c r="H71" s="284">
        <f t="shared" si="14"/>
        <v>0</v>
      </c>
      <c r="I71" s="284">
        <f t="shared" si="14"/>
        <v>0</v>
      </c>
      <c r="J71" s="284">
        <f t="shared" si="14"/>
        <v>0</v>
      </c>
      <c r="K71" s="284">
        <f t="shared" si="14"/>
        <v>0</v>
      </c>
      <c r="L71" s="284">
        <f t="shared" si="14"/>
        <v>0</v>
      </c>
      <c r="M71" s="284">
        <f t="shared" si="14"/>
        <v>0</v>
      </c>
      <c r="N71" s="284">
        <f t="shared" si="14"/>
        <v>0</v>
      </c>
      <c r="O71" s="284">
        <f t="shared" si="14"/>
        <v>0</v>
      </c>
      <c r="P71" s="284">
        <f t="shared" si="14"/>
        <v>0</v>
      </c>
      <c r="Q71" s="284">
        <f t="shared" si="14"/>
        <v>0</v>
      </c>
      <c r="R71" s="284">
        <f t="shared" si="14"/>
        <v>0</v>
      </c>
      <c r="S71" s="284">
        <f t="shared" si="14"/>
        <v>0</v>
      </c>
      <c r="T71" s="284">
        <f t="shared" si="14"/>
        <v>0</v>
      </c>
      <c r="U71" s="284">
        <f t="shared" si="14"/>
        <v>0</v>
      </c>
      <c r="V71" s="284">
        <f t="shared" si="14"/>
        <v>0</v>
      </c>
      <c r="W71" s="284">
        <f t="shared" si="14"/>
        <v>0</v>
      </c>
      <c r="X71" s="284">
        <f t="shared" si="14"/>
        <v>0</v>
      </c>
      <c r="Y71" s="284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0</v>
      </c>
      <c r="C72" s="241">
        <f>CHI_fec!C16</f>
        <v>0</v>
      </c>
      <c r="D72" s="241">
        <f>CHI_fec!D16</f>
        <v>0</v>
      </c>
      <c r="E72" s="241">
        <f>CHI_fec!E16</f>
        <v>0</v>
      </c>
      <c r="F72" s="241">
        <f>CHI_fec!F16</f>
        <v>0</v>
      </c>
      <c r="G72" s="241">
        <f>CHI_fec!G16</f>
        <v>0</v>
      </c>
      <c r="H72" s="241">
        <f>CHI_fec!H16</f>
        <v>0</v>
      </c>
      <c r="I72" s="241">
        <f>CHI_fec!I16</f>
        <v>0</v>
      </c>
      <c r="J72" s="241">
        <f>CHI_fec!J16</f>
        <v>0</v>
      </c>
      <c r="K72" s="241">
        <f>CHI_fec!K16</f>
        <v>0</v>
      </c>
      <c r="L72" s="241">
        <f>CHI_fec!L16</f>
        <v>0</v>
      </c>
      <c r="M72" s="241">
        <f>CHI_fec!M16</f>
        <v>0</v>
      </c>
      <c r="N72" s="241">
        <f>CHI_fec!N16</f>
        <v>0</v>
      </c>
      <c r="O72" s="241">
        <f>CHI_fec!O16</f>
        <v>0</v>
      </c>
      <c r="P72" s="241">
        <f>CHI_fec!P16</f>
        <v>0</v>
      </c>
      <c r="Q72" s="241">
        <f>CHI_fec!Q16</f>
        <v>0</v>
      </c>
      <c r="R72" s="241">
        <f>CHI_fec!R16</f>
        <v>0</v>
      </c>
      <c r="S72" s="241">
        <f>CHI_fec!S16</f>
        <v>0</v>
      </c>
      <c r="T72" s="241">
        <f>CHI_fec!T16</f>
        <v>0</v>
      </c>
      <c r="U72" s="241">
        <f>CHI_fec!U16</f>
        <v>0</v>
      </c>
      <c r="V72" s="241">
        <f>CHI_fec!V16</f>
        <v>0</v>
      </c>
      <c r="W72" s="241">
        <f>CHI_fec!W16</f>
        <v>0</v>
      </c>
      <c r="X72" s="241">
        <f>CHI_fec!X16</f>
        <v>0</v>
      </c>
      <c r="Y72" s="241">
        <f>CHI_fec!Y16</f>
        <v>0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365.54617868752825</v>
      </c>
      <c r="C76" s="203">
        <f t="shared" si="15"/>
        <v>394.64830953514553</v>
      </c>
      <c r="D76" s="203">
        <f t="shared" si="15"/>
        <v>362.55644767510302</v>
      </c>
      <c r="E76" s="203">
        <f t="shared" si="15"/>
        <v>361.49205210788853</v>
      </c>
      <c r="F76" s="203">
        <f t="shared" si="15"/>
        <v>332.33574498651399</v>
      </c>
      <c r="G76" s="203">
        <f t="shared" si="15"/>
        <v>310.64159974592292</v>
      </c>
      <c r="H76" s="203">
        <f t="shared" si="15"/>
        <v>279.64413461322175</v>
      </c>
      <c r="I76" s="203">
        <f t="shared" si="15"/>
        <v>237.71402595788382</v>
      </c>
      <c r="J76" s="203">
        <f t="shared" si="15"/>
        <v>284.95376160183099</v>
      </c>
      <c r="K76" s="203">
        <f t="shared" si="15"/>
        <v>291.25213271871166</v>
      </c>
      <c r="L76" s="203">
        <f t="shared" si="15"/>
        <v>327.67261927824461</v>
      </c>
      <c r="M76" s="203">
        <f t="shared" si="15"/>
        <v>354.77951249334774</v>
      </c>
      <c r="N76" s="203">
        <f t="shared" si="15"/>
        <v>356.14925561938651</v>
      </c>
      <c r="O76" s="203">
        <f t="shared" si="15"/>
        <v>343.27843897909986</v>
      </c>
      <c r="P76" s="203">
        <f t="shared" si="15"/>
        <v>342.75343566798335</v>
      </c>
      <c r="Q76" s="203">
        <f t="shared" si="15"/>
        <v>327.53290308183966</v>
      </c>
      <c r="R76" s="203">
        <f t="shared" si="15"/>
        <v>299.46877230210987</v>
      </c>
      <c r="S76" s="203">
        <f t="shared" si="15"/>
        <v>294.15696675114816</v>
      </c>
      <c r="T76" s="203">
        <f t="shared" si="15"/>
        <v>246.19934672476884</v>
      </c>
      <c r="U76" s="203">
        <f t="shared" si="15"/>
        <v>238.57710126973379</v>
      </c>
      <c r="V76" s="203">
        <f t="shared" si="15"/>
        <v>223.35920365215784</v>
      </c>
      <c r="W76" s="203">
        <f t="shared" si="15"/>
        <v>281.45457391499741</v>
      </c>
      <c r="X76" s="203">
        <f t="shared" si="15"/>
        <v>190.54102113950069</v>
      </c>
      <c r="Y76" s="203">
        <f t="shared" si="15"/>
        <v>175.96643999229934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364.66917868752824</v>
      </c>
      <c r="C77" s="213">
        <f>(CHI_emi!C5-CHI_emi!C59)+(CHI_emi!C61-CHI_emi!C108)+CHI_emi!C110</f>
        <v>393.68705953514552</v>
      </c>
      <c r="D77" s="213">
        <f>(CHI_emi!D5-CHI_emi!D59)+(CHI_emi!D61-CHI_emi!D108)+CHI_emi!D110</f>
        <v>361.56836767510299</v>
      </c>
      <c r="E77" s="213">
        <f>(CHI_emi!E5-CHI_emi!E59)+(CHI_emi!E61-CHI_emi!E108)+CHI_emi!E110</f>
        <v>360.65248210788855</v>
      </c>
      <c r="F77" s="213">
        <f>(CHI_emi!F5-CHI_emi!F59)+(CHI_emi!F61-CHI_emi!F108)+CHI_emi!F110</f>
        <v>331.15055498651401</v>
      </c>
      <c r="G77" s="213">
        <f>(CHI_emi!G5-CHI_emi!G59)+(CHI_emi!G61-CHI_emi!G108)+CHI_emi!G110</f>
        <v>309.5220097459229</v>
      </c>
      <c r="H77" s="213">
        <f>(CHI_emi!H5-CHI_emi!H59)+(CHI_emi!H61-CHI_emi!H108)+CHI_emi!H110</f>
        <v>278.55505461322173</v>
      </c>
      <c r="I77" s="213">
        <f>(CHI_emi!I5-CHI_emi!I59)+(CHI_emi!I61-CHI_emi!I108)+CHI_emi!I110</f>
        <v>236.56402595788381</v>
      </c>
      <c r="J77" s="213">
        <f>(CHI_emi!J5-CHI_emi!J59)+(CHI_emi!J61-CHI_emi!J108)+CHI_emi!J110</f>
        <v>283.52027160183098</v>
      </c>
      <c r="K77" s="213">
        <f>(CHI_emi!K5-CHI_emi!K59)+(CHI_emi!K61-CHI_emi!K108)+CHI_emi!K110</f>
        <v>290.17816271871169</v>
      </c>
      <c r="L77" s="213">
        <f>(CHI_emi!L5-CHI_emi!L59)+(CHI_emi!L61-CHI_emi!L108)+CHI_emi!L110</f>
        <v>326.5543792782446</v>
      </c>
      <c r="M77" s="213">
        <f>(CHI_emi!M5-CHI_emi!M59)+(CHI_emi!M61-CHI_emi!M108)+CHI_emi!M110</f>
        <v>353.63382249334774</v>
      </c>
      <c r="N77" s="213">
        <f>(CHI_emi!N5-CHI_emi!N59)+(CHI_emi!N61-CHI_emi!N108)+CHI_emi!N110</f>
        <v>354.80408561938651</v>
      </c>
      <c r="O77" s="213">
        <f>(CHI_emi!O5-CHI_emi!O59)+(CHI_emi!O61-CHI_emi!O108)+CHI_emi!O110</f>
        <v>341.90273897909987</v>
      </c>
      <c r="P77" s="213">
        <f>(CHI_emi!P5-CHI_emi!P59)+(CHI_emi!P61-CHI_emi!P108)+CHI_emi!P110</f>
        <v>341.27750566798335</v>
      </c>
      <c r="Q77" s="213">
        <f>(CHI_emi!Q5-CHI_emi!Q59)+(CHI_emi!Q61-CHI_emi!Q108)+CHI_emi!Q110</f>
        <v>326.02995308183966</v>
      </c>
      <c r="R77" s="213">
        <f>(CHI_emi!R5-CHI_emi!R59)+(CHI_emi!R61-CHI_emi!R108)+CHI_emi!R110</f>
        <v>298.07803230210988</v>
      </c>
      <c r="S77" s="213">
        <f>(CHI_emi!S5-CHI_emi!S59)+(CHI_emi!S61-CHI_emi!S108)+CHI_emi!S110</f>
        <v>292.78854675114815</v>
      </c>
      <c r="T77" s="213">
        <f>(CHI_emi!T5-CHI_emi!T59)+(CHI_emi!T61-CHI_emi!T108)+CHI_emi!T110</f>
        <v>244.75922672476884</v>
      </c>
      <c r="U77" s="213">
        <f>(CHI_emi!U5-CHI_emi!U59)+(CHI_emi!U61-CHI_emi!U108)+CHI_emi!U110</f>
        <v>237.0857412697338</v>
      </c>
      <c r="V77" s="213">
        <f>(CHI_emi!V5-CHI_emi!V59)+(CHI_emi!V61-CHI_emi!V108)+CHI_emi!V110</f>
        <v>221.92612365215786</v>
      </c>
      <c r="W77" s="213">
        <f>(CHI_emi!W5-CHI_emi!W59)+(CHI_emi!W61-CHI_emi!W108)+CHI_emi!W110</f>
        <v>280.21990391499742</v>
      </c>
      <c r="X77" s="213">
        <f>(CHI_emi!X5-CHI_emi!X59)+(CHI_emi!X61-CHI_emi!X108)+CHI_emi!X110</f>
        <v>189.20583113950067</v>
      </c>
      <c r="Y77" s="213">
        <f>(CHI_emi!Y5-CHI_emi!Y59)+(CHI_emi!Y61-CHI_emi!Y108)+CHI_emi!Y110</f>
        <v>174.41868999229933</v>
      </c>
      <c r="DA77" s="85"/>
    </row>
    <row r="78" spans="1:105" ht="12" customHeight="1" x14ac:dyDescent="0.25">
      <c r="A78" s="14" t="s">
        <v>146</v>
      </c>
      <c r="B78" s="204">
        <f>CHI_emi!B59+CHI_emi!B108</f>
        <v>0.877</v>
      </c>
      <c r="C78" s="204">
        <f>CHI_emi!C59+CHI_emi!C108</f>
        <v>0.96125000000000005</v>
      </c>
      <c r="D78" s="204">
        <f>CHI_emi!D59+CHI_emi!D108</f>
        <v>0.98807999999999996</v>
      </c>
      <c r="E78" s="204">
        <f>CHI_emi!E59+CHI_emi!E108</f>
        <v>0.83957000000000004</v>
      </c>
      <c r="F78" s="204">
        <f>CHI_emi!F59+CHI_emi!F108</f>
        <v>1.18519</v>
      </c>
      <c r="G78" s="204">
        <f>CHI_emi!G59+CHI_emi!G108</f>
        <v>1.1195900000000001</v>
      </c>
      <c r="H78" s="204">
        <f>CHI_emi!H59+CHI_emi!H108</f>
        <v>1.08908</v>
      </c>
      <c r="I78" s="204">
        <f>CHI_emi!I59+CHI_emi!I108</f>
        <v>1.1499999999999999</v>
      </c>
      <c r="J78" s="204">
        <f>CHI_emi!J59+CHI_emi!J108</f>
        <v>1.4334899999999999</v>
      </c>
      <c r="K78" s="204">
        <f>CHI_emi!K59+CHI_emi!K108</f>
        <v>1.0739700000000001</v>
      </c>
      <c r="L78" s="204">
        <f>CHI_emi!L59+CHI_emi!L108</f>
        <v>1.1182399999999999</v>
      </c>
      <c r="M78" s="204">
        <f>CHI_emi!M59+CHI_emi!M108</f>
        <v>1.1456900000000001</v>
      </c>
      <c r="N78" s="204">
        <f>CHI_emi!N59+CHI_emi!N108</f>
        <v>1.34517</v>
      </c>
      <c r="O78" s="204">
        <f>CHI_emi!O59+CHI_emi!O108</f>
        <v>1.3756999999999999</v>
      </c>
      <c r="P78" s="204">
        <f>CHI_emi!P59+CHI_emi!P108</f>
        <v>1.47593</v>
      </c>
      <c r="Q78" s="204">
        <f>CHI_emi!Q59+CHI_emi!Q108</f>
        <v>1.50295</v>
      </c>
      <c r="R78" s="204">
        <f>CHI_emi!R59+CHI_emi!R108</f>
        <v>1.3907400000000001</v>
      </c>
      <c r="S78" s="204">
        <f>CHI_emi!S59+CHI_emi!S108</f>
        <v>1.36842</v>
      </c>
      <c r="T78" s="204">
        <f>CHI_emi!T59+CHI_emi!T108</f>
        <v>1.4401200000000001</v>
      </c>
      <c r="U78" s="204">
        <f>CHI_emi!U59+CHI_emi!U108</f>
        <v>1.49136</v>
      </c>
      <c r="V78" s="204">
        <f>CHI_emi!V59+CHI_emi!V108</f>
        <v>1.4330799999999999</v>
      </c>
      <c r="W78" s="204">
        <f>CHI_emi!W59+CHI_emi!W108</f>
        <v>1.2346699999999999</v>
      </c>
      <c r="X78" s="204">
        <f>CHI_emi!X59+CHI_emi!X108</f>
        <v>1.3351900000000001</v>
      </c>
      <c r="Y78" s="204">
        <f>CHI_emi!Y59+CHI_emi!Y108</f>
        <v>1.54775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365.54617868752825</v>
      </c>
      <c r="C79" s="210">
        <f t="shared" si="16"/>
        <v>394.64830953514559</v>
      </c>
      <c r="D79" s="210">
        <f t="shared" si="16"/>
        <v>362.55644767510302</v>
      </c>
      <c r="E79" s="210">
        <f t="shared" si="16"/>
        <v>361.49205210788853</v>
      </c>
      <c r="F79" s="210">
        <f t="shared" si="16"/>
        <v>332.33574498651399</v>
      </c>
      <c r="G79" s="210">
        <f t="shared" si="16"/>
        <v>310.64159974592292</v>
      </c>
      <c r="H79" s="210">
        <f t="shared" si="16"/>
        <v>279.64413461322175</v>
      </c>
      <c r="I79" s="210">
        <f t="shared" si="16"/>
        <v>237.71402595788382</v>
      </c>
      <c r="J79" s="210">
        <f t="shared" si="16"/>
        <v>284.95376160183099</v>
      </c>
      <c r="K79" s="210">
        <f t="shared" si="16"/>
        <v>291.25213271871172</v>
      </c>
      <c r="L79" s="210">
        <f t="shared" si="16"/>
        <v>327.67261927824461</v>
      </c>
      <c r="M79" s="210">
        <f t="shared" si="16"/>
        <v>354.77951249334774</v>
      </c>
      <c r="N79" s="210">
        <f t="shared" si="16"/>
        <v>356.14925561938651</v>
      </c>
      <c r="O79" s="210">
        <f t="shared" si="16"/>
        <v>343.27843897909986</v>
      </c>
      <c r="P79" s="210">
        <f t="shared" si="16"/>
        <v>342.75343566798335</v>
      </c>
      <c r="Q79" s="210">
        <f t="shared" si="16"/>
        <v>327.53290308183966</v>
      </c>
      <c r="R79" s="210">
        <f t="shared" si="16"/>
        <v>299.46877230210987</v>
      </c>
      <c r="S79" s="210">
        <f t="shared" si="16"/>
        <v>294.1569667511481</v>
      </c>
      <c r="T79" s="210">
        <f t="shared" si="16"/>
        <v>246.19934672476882</v>
      </c>
      <c r="U79" s="210">
        <f t="shared" si="16"/>
        <v>238.57710126973379</v>
      </c>
      <c r="V79" s="210">
        <f t="shared" si="16"/>
        <v>223.35920365215784</v>
      </c>
      <c r="W79" s="210">
        <f t="shared" si="16"/>
        <v>281.45457391499735</v>
      </c>
      <c r="X79" s="210">
        <f t="shared" si="16"/>
        <v>190.54102113950069</v>
      </c>
      <c r="Y79" s="210">
        <f t="shared" si="16"/>
        <v>175.96643999229931</v>
      </c>
      <c r="DA79" s="109"/>
    </row>
    <row r="80" spans="1:105" ht="12" customHeight="1" x14ac:dyDescent="0.25">
      <c r="A80" s="51" t="s">
        <v>48</v>
      </c>
      <c r="B80" s="241">
        <f>CHI_emi!B$5</f>
        <v>0</v>
      </c>
      <c r="C80" s="241">
        <f>CHI_emi!C$5</f>
        <v>0</v>
      </c>
      <c r="D80" s="241">
        <f>CHI_emi!D$5</f>
        <v>0</v>
      </c>
      <c r="E80" s="241">
        <f>CHI_emi!E$5</f>
        <v>0</v>
      </c>
      <c r="F80" s="241">
        <f>CHI_emi!F$5</f>
        <v>0</v>
      </c>
      <c r="G80" s="241">
        <f>CHI_emi!G$5</f>
        <v>0</v>
      </c>
      <c r="H80" s="241">
        <f>CHI_emi!H$5</f>
        <v>0</v>
      </c>
      <c r="I80" s="241">
        <f>CHI_emi!I$5</f>
        <v>0</v>
      </c>
      <c r="J80" s="241">
        <f>CHI_emi!J$5</f>
        <v>0</v>
      </c>
      <c r="K80" s="241">
        <f>CHI_emi!K$5</f>
        <v>0</v>
      </c>
      <c r="L80" s="241">
        <f>CHI_emi!L$5</f>
        <v>0</v>
      </c>
      <c r="M80" s="241">
        <f>CHI_emi!M$5</f>
        <v>0</v>
      </c>
      <c r="N80" s="241">
        <f>CHI_emi!N$5</f>
        <v>0</v>
      </c>
      <c r="O80" s="241">
        <f>CHI_emi!O$5</f>
        <v>0</v>
      </c>
      <c r="P80" s="241">
        <f>CHI_emi!P$5</f>
        <v>0</v>
      </c>
      <c r="Q80" s="241">
        <f>CHI_emi!Q$5</f>
        <v>0</v>
      </c>
      <c r="R80" s="241">
        <f>CHI_emi!R$5</f>
        <v>0</v>
      </c>
      <c r="S80" s="241">
        <f>CHI_emi!S$5</f>
        <v>0</v>
      </c>
      <c r="T80" s="241">
        <f>CHI_emi!T$5</f>
        <v>0</v>
      </c>
      <c r="U80" s="241">
        <f>CHI_emi!U$5</f>
        <v>0</v>
      </c>
      <c r="V80" s="241">
        <f>CHI_emi!V$5</f>
        <v>0</v>
      </c>
      <c r="W80" s="241">
        <f>CHI_emi!W$5</f>
        <v>0</v>
      </c>
      <c r="X80" s="241">
        <f>CHI_emi!X$5</f>
        <v>0</v>
      </c>
      <c r="Y80" s="241">
        <f>CHI_emi!Y$5</f>
        <v>0</v>
      </c>
      <c r="DA80" s="83"/>
    </row>
    <row r="81" spans="1:105" ht="12" customHeight="1" x14ac:dyDescent="0.25">
      <c r="A81" s="99" t="s">
        <v>49</v>
      </c>
      <c r="B81" s="282">
        <f>CHI_emi!B$61</f>
        <v>301.67843342253713</v>
      </c>
      <c r="C81" s="282">
        <f>CHI_emi!C$61</f>
        <v>321.02981738139141</v>
      </c>
      <c r="D81" s="282">
        <f>CHI_emi!D$61</f>
        <v>301.51152159716958</v>
      </c>
      <c r="E81" s="282">
        <f>CHI_emi!E$61</f>
        <v>288.08013945389348</v>
      </c>
      <c r="F81" s="282">
        <f>CHI_emi!F$61</f>
        <v>263.27325657090108</v>
      </c>
      <c r="G81" s="282">
        <f>CHI_emi!G$61</f>
        <v>247.0826455470648</v>
      </c>
      <c r="H81" s="282">
        <f>CHI_emi!H$61</f>
        <v>222.08966424006425</v>
      </c>
      <c r="I81" s="282">
        <f>CHI_emi!I$61</f>
        <v>186.68108425226271</v>
      </c>
      <c r="J81" s="282">
        <f>CHI_emi!J$61</f>
        <v>224.11943299692913</v>
      </c>
      <c r="K81" s="282">
        <f>CHI_emi!K$61</f>
        <v>220.29078993683981</v>
      </c>
      <c r="L81" s="282">
        <f>CHI_emi!L$61</f>
        <v>229.57031115257135</v>
      </c>
      <c r="M81" s="282">
        <f>CHI_emi!M$61</f>
        <v>258.82422226777538</v>
      </c>
      <c r="N81" s="282">
        <f>CHI_emi!N$61</f>
        <v>276.68379788039471</v>
      </c>
      <c r="O81" s="282">
        <f>CHI_emi!O$61</f>
        <v>268.74732733809702</v>
      </c>
      <c r="P81" s="282">
        <f>CHI_emi!P$61</f>
        <v>275.52342319307564</v>
      </c>
      <c r="Q81" s="282">
        <f>CHI_emi!Q$61</f>
        <v>265.66761502907622</v>
      </c>
      <c r="R81" s="282">
        <f>CHI_emi!R$61</f>
        <v>234.66670237706271</v>
      </c>
      <c r="S81" s="282">
        <f>CHI_emi!S$61</f>
        <v>232.13080828217844</v>
      </c>
      <c r="T81" s="282">
        <f>CHI_emi!T$61</f>
        <v>189.77317247191016</v>
      </c>
      <c r="U81" s="282">
        <f>CHI_emi!U$61</f>
        <v>181.13239674516402</v>
      </c>
      <c r="V81" s="282">
        <f>CHI_emi!V$61</f>
        <v>167.17644011202751</v>
      </c>
      <c r="W81" s="282">
        <f>CHI_emi!W$61</f>
        <v>210.18279050692303</v>
      </c>
      <c r="X81" s="282">
        <f>CHI_emi!X$61</f>
        <v>135.84305574044475</v>
      </c>
      <c r="Y81" s="282">
        <f>CHI_emi!Y$61</f>
        <v>91.35935805900634</v>
      </c>
      <c r="DA81" s="94"/>
    </row>
    <row r="82" spans="1:105" ht="12" customHeight="1" x14ac:dyDescent="0.25">
      <c r="A82" s="52" t="s">
        <v>50</v>
      </c>
      <c r="B82" s="242">
        <f>CHI_emi!B$110</f>
        <v>63.867745264991143</v>
      </c>
      <c r="C82" s="242">
        <f>CHI_emi!C$110</f>
        <v>73.618492153754147</v>
      </c>
      <c r="D82" s="242">
        <f>CHI_emi!D$110</f>
        <v>61.044926077933447</v>
      </c>
      <c r="E82" s="242">
        <f>CHI_emi!E$110</f>
        <v>73.41191265399506</v>
      </c>
      <c r="F82" s="242">
        <f>CHI_emi!F$110</f>
        <v>69.06248841561289</v>
      </c>
      <c r="G82" s="242">
        <f>CHI_emi!G$110</f>
        <v>63.558954198858103</v>
      </c>
      <c r="H82" s="242">
        <f>CHI_emi!H$110</f>
        <v>57.554470373157493</v>
      </c>
      <c r="I82" s="242">
        <f>CHI_emi!I$110</f>
        <v>51.032941705621113</v>
      </c>
      <c r="J82" s="242">
        <f>CHI_emi!J$110</f>
        <v>60.834328604901849</v>
      </c>
      <c r="K82" s="242">
        <f>CHI_emi!K$110</f>
        <v>70.961342781871892</v>
      </c>
      <c r="L82" s="242">
        <f>CHI_emi!L$110</f>
        <v>98.102308125673261</v>
      </c>
      <c r="M82" s="242">
        <f>CHI_emi!M$110</f>
        <v>95.955290225572341</v>
      </c>
      <c r="N82" s="242">
        <f>CHI_emi!N$110</f>
        <v>79.465457738991802</v>
      </c>
      <c r="O82" s="242">
        <f>CHI_emi!O$110</f>
        <v>74.531111641002823</v>
      </c>
      <c r="P82" s="242">
        <f>CHI_emi!P$110</f>
        <v>67.23001247490771</v>
      </c>
      <c r="Q82" s="242">
        <f>CHI_emi!Q$110</f>
        <v>61.865288052763447</v>
      </c>
      <c r="R82" s="242">
        <f>CHI_emi!R$110</f>
        <v>64.802069925047164</v>
      </c>
      <c r="S82" s="242">
        <f>CHI_emi!S$110</f>
        <v>62.026158468969683</v>
      </c>
      <c r="T82" s="242">
        <f>CHI_emi!T$110</f>
        <v>56.426174252858672</v>
      </c>
      <c r="U82" s="242">
        <f>CHI_emi!U$110</f>
        <v>57.444704524569779</v>
      </c>
      <c r="V82" s="242">
        <f>CHI_emi!V$110</f>
        <v>56.182763540130338</v>
      </c>
      <c r="W82" s="242">
        <f>CHI_emi!W$110</f>
        <v>71.271783408074356</v>
      </c>
      <c r="X82" s="242">
        <f>CHI_emi!X$110</f>
        <v>54.697965399055917</v>
      </c>
      <c r="Y82" s="242">
        <f>CHI_emi!Y$110</f>
        <v>84.607081933292974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 t="str">
        <f t="shared" ref="B85:Y85" si="17">IF(B$5=0,"",B$5/B$10*1000)</f>
        <v/>
      </c>
      <c r="C85" s="287" t="str">
        <f t="shared" si="17"/>
        <v/>
      </c>
      <c r="D85" s="287" t="str">
        <f t="shared" si="17"/>
        <v/>
      </c>
      <c r="E85" s="287" t="str">
        <f t="shared" si="17"/>
        <v/>
      </c>
      <c r="F85" s="287" t="str">
        <f t="shared" si="17"/>
        <v/>
      </c>
      <c r="G85" s="287" t="str">
        <f t="shared" si="17"/>
        <v/>
      </c>
      <c r="H85" s="287" t="str">
        <f t="shared" si="17"/>
        <v/>
      </c>
      <c r="I85" s="287" t="str">
        <f t="shared" si="17"/>
        <v/>
      </c>
      <c r="J85" s="287" t="str">
        <f t="shared" si="17"/>
        <v/>
      </c>
      <c r="K85" s="287" t="str">
        <f t="shared" si="17"/>
        <v/>
      </c>
      <c r="L85" s="287" t="str">
        <f t="shared" si="17"/>
        <v/>
      </c>
      <c r="M85" s="287" t="str">
        <f t="shared" si="17"/>
        <v/>
      </c>
      <c r="N85" s="287" t="str">
        <f t="shared" si="17"/>
        <v/>
      </c>
      <c r="O85" s="287" t="str">
        <f t="shared" si="17"/>
        <v/>
      </c>
      <c r="P85" s="287" t="str">
        <f t="shared" si="17"/>
        <v/>
      </c>
      <c r="Q85" s="287" t="str">
        <f t="shared" si="17"/>
        <v/>
      </c>
      <c r="R85" s="287" t="str">
        <f t="shared" si="17"/>
        <v/>
      </c>
      <c r="S85" s="287" t="str">
        <f t="shared" si="17"/>
        <v/>
      </c>
      <c r="T85" s="287" t="str">
        <f t="shared" si="17"/>
        <v/>
      </c>
      <c r="U85" s="287" t="str">
        <f t="shared" si="17"/>
        <v/>
      </c>
      <c r="V85" s="287" t="str">
        <f t="shared" si="17"/>
        <v/>
      </c>
      <c r="W85" s="287" t="str">
        <f t="shared" si="17"/>
        <v/>
      </c>
      <c r="X85" s="287" t="str">
        <f t="shared" si="17"/>
        <v/>
      </c>
      <c r="Y85" s="287" t="str">
        <f t="shared" si="17"/>
        <v/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5049.3994779561972</v>
      </c>
      <c r="C86" s="288">
        <f t="shared" si="18"/>
        <v>4844.3911993406327</v>
      </c>
      <c r="D86" s="288">
        <f t="shared" si="18"/>
        <v>4507.1596994095407</v>
      </c>
      <c r="E86" s="288">
        <f t="shared" si="18"/>
        <v>4755.053810628684</v>
      </c>
      <c r="F86" s="288">
        <f t="shared" si="18"/>
        <v>4772.3756865592131</v>
      </c>
      <c r="G86" s="288">
        <f t="shared" si="18"/>
        <v>4724.1464264414926</v>
      </c>
      <c r="H86" s="288">
        <f t="shared" si="18"/>
        <v>4700.8399715040059</v>
      </c>
      <c r="I86" s="288">
        <f t="shared" si="18"/>
        <v>4799.8007251191602</v>
      </c>
      <c r="J86" s="288">
        <f t="shared" si="18"/>
        <v>4700.6889069499057</v>
      </c>
      <c r="K86" s="288">
        <f t="shared" si="18"/>
        <v>4789.3474682202659</v>
      </c>
      <c r="L86" s="288">
        <f t="shared" si="18"/>
        <v>4674.7449614582156</v>
      </c>
      <c r="M86" s="288">
        <f t="shared" si="18"/>
        <v>4323.2632143916398</v>
      </c>
      <c r="N86" s="288">
        <f t="shared" si="18"/>
        <v>4977.4697496880663</v>
      </c>
      <c r="O86" s="288">
        <f t="shared" si="18"/>
        <v>5078.1572596399164</v>
      </c>
      <c r="P86" s="288">
        <f t="shared" si="18"/>
        <v>4981.1341353913067</v>
      </c>
      <c r="Q86" s="288">
        <f t="shared" si="18"/>
        <v>5422.2644868860707</v>
      </c>
      <c r="R86" s="288">
        <f t="shared" si="18"/>
        <v>5563.2209416773248</v>
      </c>
      <c r="S86" s="288">
        <f t="shared" si="18"/>
        <v>5852.8185495801799</v>
      </c>
      <c r="T86" s="288">
        <f t="shared" si="18"/>
        <v>5708.9770857652884</v>
      </c>
      <c r="U86" s="288">
        <f t="shared" si="18"/>
        <v>8320.0392341880215</v>
      </c>
      <c r="V86" s="288">
        <f t="shared" si="18"/>
        <v>6395.1317480973839</v>
      </c>
      <c r="W86" s="288">
        <f t="shared" si="18"/>
        <v>5689.7505667489459</v>
      </c>
      <c r="X86" s="288">
        <f t="shared" si="18"/>
        <v>5866.5634888122577</v>
      </c>
      <c r="Y86" s="288">
        <f t="shared" si="18"/>
        <v>6907.1654316189915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57099.317479585705</v>
      </c>
      <c r="C87" s="289">
        <f t="shared" si="19"/>
        <v>54580.310925232727</v>
      </c>
      <c r="D87" s="289">
        <f t="shared" si="19"/>
        <v>51623.946935885455</v>
      </c>
      <c r="E87" s="289">
        <f t="shared" si="19"/>
        <v>53024.606037037629</v>
      </c>
      <c r="F87" s="289">
        <f t="shared" si="19"/>
        <v>52857.468277043081</v>
      </c>
      <c r="G87" s="289">
        <f t="shared" si="19"/>
        <v>52458.720034903701</v>
      </c>
      <c r="H87" s="289">
        <f t="shared" si="19"/>
        <v>52069.458508046657</v>
      </c>
      <c r="I87" s="289">
        <f t="shared" si="19"/>
        <v>52614.679749335388</v>
      </c>
      <c r="J87" s="289">
        <f t="shared" si="19"/>
        <v>51555.617999221118</v>
      </c>
      <c r="K87" s="289">
        <f t="shared" si="19"/>
        <v>50111.608691711786</v>
      </c>
      <c r="L87" s="289">
        <f t="shared" si="19"/>
        <v>54177.881091574061</v>
      </c>
      <c r="M87" s="289">
        <f t="shared" si="19"/>
        <v>49477.891867078295</v>
      </c>
      <c r="N87" s="289">
        <f t="shared" si="19"/>
        <v>49792.689054096983</v>
      </c>
      <c r="O87" s="289">
        <f t="shared" si="19"/>
        <v>46794.372836242364</v>
      </c>
      <c r="P87" s="289">
        <f t="shared" si="19"/>
        <v>48809.096900787139</v>
      </c>
      <c r="Q87" s="289">
        <f t="shared" si="19"/>
        <v>50556.596740643217</v>
      </c>
      <c r="R87" s="289">
        <f t="shared" si="19"/>
        <v>50627.382183247348</v>
      </c>
      <c r="S87" s="289">
        <f t="shared" si="19"/>
        <v>51041.854540144697</v>
      </c>
      <c r="T87" s="289">
        <f t="shared" si="19"/>
        <v>53018.943252014738</v>
      </c>
      <c r="U87" s="289">
        <f t="shared" si="19"/>
        <v>53189.569822724145</v>
      </c>
      <c r="V87" s="289">
        <f t="shared" si="19"/>
        <v>52777.158873598179</v>
      </c>
      <c r="W87" s="289">
        <f t="shared" si="19"/>
        <v>51212.808360170166</v>
      </c>
      <c r="X87" s="289">
        <f t="shared" si="19"/>
        <v>54133.099466331063</v>
      </c>
      <c r="Y87" s="289">
        <f t="shared" si="19"/>
        <v>58566.038803620344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 t="str">
        <f t="shared" ref="B89:Y89" si="20">IF(SUM(B90,B91)=0,"",SUM(B90,B91))</f>
        <v/>
      </c>
      <c r="C89" s="252" t="str">
        <f t="shared" si="20"/>
        <v/>
      </c>
      <c r="D89" s="252" t="str">
        <f t="shared" si="20"/>
        <v/>
      </c>
      <c r="E89" s="252" t="str">
        <f t="shared" si="20"/>
        <v/>
      </c>
      <c r="F89" s="252" t="str">
        <f t="shared" si="20"/>
        <v/>
      </c>
      <c r="G89" s="252" t="str">
        <f t="shared" si="20"/>
        <v/>
      </c>
      <c r="H89" s="252" t="str">
        <f t="shared" si="20"/>
        <v/>
      </c>
      <c r="I89" s="252" t="str">
        <f t="shared" si="20"/>
        <v/>
      </c>
      <c r="J89" s="252" t="str">
        <f t="shared" si="20"/>
        <v/>
      </c>
      <c r="K89" s="252" t="str">
        <f t="shared" si="20"/>
        <v/>
      </c>
      <c r="L89" s="252" t="str">
        <f t="shared" si="20"/>
        <v/>
      </c>
      <c r="M89" s="252" t="str">
        <f t="shared" si="20"/>
        <v/>
      </c>
      <c r="N89" s="252" t="str">
        <f t="shared" si="20"/>
        <v/>
      </c>
      <c r="O89" s="252" t="str">
        <f t="shared" si="20"/>
        <v/>
      </c>
      <c r="P89" s="252" t="str">
        <f t="shared" si="20"/>
        <v/>
      </c>
      <c r="Q89" s="252" t="str">
        <f t="shared" si="20"/>
        <v/>
      </c>
      <c r="R89" s="252" t="str">
        <f t="shared" si="20"/>
        <v/>
      </c>
      <c r="S89" s="252" t="str">
        <f t="shared" si="20"/>
        <v/>
      </c>
      <c r="T89" s="252" t="str">
        <f t="shared" si="20"/>
        <v/>
      </c>
      <c r="U89" s="252" t="str">
        <f t="shared" si="20"/>
        <v/>
      </c>
      <c r="V89" s="252" t="str">
        <f t="shared" si="20"/>
        <v/>
      </c>
      <c r="W89" s="252" t="str">
        <f t="shared" si="20"/>
        <v/>
      </c>
      <c r="X89" s="252" t="str">
        <f t="shared" si="20"/>
        <v/>
      </c>
      <c r="Y89" s="252" t="str">
        <f t="shared" si="20"/>
        <v/>
      </c>
      <c r="DA89" s="83"/>
    </row>
    <row r="90" spans="1:105" ht="12" customHeight="1" x14ac:dyDescent="0.25">
      <c r="A90" s="99" t="s">
        <v>982</v>
      </c>
      <c r="B90" s="291" t="str">
        <f t="shared" ref="B90:Y90" si="21">IF(B$72=0,"",B$72/B$10)</f>
        <v/>
      </c>
      <c r="C90" s="291" t="str">
        <f t="shared" si="21"/>
        <v/>
      </c>
      <c r="D90" s="291" t="str">
        <f t="shared" si="21"/>
        <v/>
      </c>
      <c r="E90" s="291" t="str">
        <f t="shared" si="21"/>
        <v/>
      </c>
      <c r="F90" s="291" t="str">
        <f t="shared" si="21"/>
        <v/>
      </c>
      <c r="G90" s="291" t="str">
        <f t="shared" si="21"/>
        <v/>
      </c>
      <c r="H90" s="291" t="str">
        <f t="shared" si="21"/>
        <v/>
      </c>
      <c r="I90" s="291" t="str">
        <f t="shared" si="21"/>
        <v/>
      </c>
      <c r="J90" s="291" t="str">
        <f t="shared" si="21"/>
        <v/>
      </c>
      <c r="K90" s="291" t="str">
        <f t="shared" si="21"/>
        <v/>
      </c>
      <c r="L90" s="291" t="str">
        <f t="shared" si="21"/>
        <v/>
      </c>
      <c r="M90" s="291" t="str">
        <f t="shared" si="21"/>
        <v/>
      </c>
      <c r="N90" s="291" t="str">
        <f t="shared" si="21"/>
        <v/>
      </c>
      <c r="O90" s="291" t="str">
        <f t="shared" si="21"/>
        <v/>
      </c>
      <c r="P90" s="291" t="str">
        <f t="shared" si="21"/>
        <v/>
      </c>
      <c r="Q90" s="291" t="str">
        <f t="shared" si="21"/>
        <v/>
      </c>
      <c r="R90" s="291" t="str">
        <f t="shared" si="21"/>
        <v/>
      </c>
      <c r="S90" s="291" t="str">
        <f t="shared" si="21"/>
        <v/>
      </c>
      <c r="T90" s="291" t="str">
        <f t="shared" si="21"/>
        <v/>
      </c>
      <c r="U90" s="291" t="str">
        <f t="shared" si="21"/>
        <v/>
      </c>
      <c r="V90" s="291" t="str">
        <f t="shared" si="21"/>
        <v/>
      </c>
      <c r="W90" s="291" t="str">
        <f t="shared" si="21"/>
        <v/>
      </c>
      <c r="X90" s="291" t="str">
        <f t="shared" si="21"/>
        <v/>
      </c>
      <c r="Y90" s="291" t="str">
        <f t="shared" si="21"/>
        <v/>
      </c>
      <c r="DA90" s="94"/>
    </row>
    <row r="91" spans="1:105" ht="12" customHeight="1" x14ac:dyDescent="0.25">
      <c r="A91" s="99" t="s">
        <v>983</v>
      </c>
      <c r="B91" s="291" t="str">
        <f t="shared" ref="B91:Y91" si="22">IF(B$53=0,"",B$53/B$10)</f>
        <v/>
      </c>
      <c r="C91" s="291" t="str">
        <f t="shared" si="22"/>
        <v/>
      </c>
      <c r="D91" s="291" t="str">
        <f t="shared" si="22"/>
        <v/>
      </c>
      <c r="E91" s="291" t="str">
        <f t="shared" si="22"/>
        <v/>
      </c>
      <c r="F91" s="291" t="str">
        <f t="shared" si="22"/>
        <v/>
      </c>
      <c r="G91" s="291" t="str">
        <f t="shared" si="22"/>
        <v/>
      </c>
      <c r="H91" s="291" t="str">
        <f t="shared" si="22"/>
        <v/>
      </c>
      <c r="I91" s="291" t="str">
        <f t="shared" si="22"/>
        <v/>
      </c>
      <c r="J91" s="291" t="str">
        <f t="shared" si="22"/>
        <v/>
      </c>
      <c r="K91" s="291" t="str">
        <f t="shared" si="22"/>
        <v/>
      </c>
      <c r="L91" s="291" t="str">
        <f t="shared" si="22"/>
        <v/>
      </c>
      <c r="M91" s="291" t="str">
        <f t="shared" si="22"/>
        <v/>
      </c>
      <c r="N91" s="291" t="str">
        <f t="shared" si="22"/>
        <v/>
      </c>
      <c r="O91" s="291" t="str">
        <f t="shared" si="22"/>
        <v/>
      </c>
      <c r="P91" s="291" t="str">
        <f t="shared" si="22"/>
        <v/>
      </c>
      <c r="Q91" s="291" t="str">
        <f t="shared" si="22"/>
        <v/>
      </c>
      <c r="R91" s="291" t="str">
        <f t="shared" si="22"/>
        <v/>
      </c>
      <c r="S91" s="291" t="str">
        <f t="shared" si="22"/>
        <v/>
      </c>
      <c r="T91" s="291" t="str">
        <f t="shared" si="22"/>
        <v/>
      </c>
      <c r="U91" s="291" t="str">
        <f t="shared" si="22"/>
        <v/>
      </c>
      <c r="V91" s="291" t="str">
        <f t="shared" si="22"/>
        <v/>
      </c>
      <c r="W91" s="291" t="str">
        <f t="shared" si="22"/>
        <v/>
      </c>
      <c r="X91" s="291" t="str">
        <f t="shared" si="22"/>
        <v/>
      </c>
      <c r="Y91" s="291" t="str">
        <f t="shared" si="22"/>
        <v/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0.57149424183776465</v>
      </c>
      <c r="C92" s="291">
        <f t="shared" si="23"/>
        <v>0.57448213653659741</v>
      </c>
      <c r="D92" s="291">
        <f t="shared" si="23"/>
        <v>0.58451303355397666</v>
      </c>
      <c r="E92" s="291">
        <f t="shared" si="23"/>
        <v>0.55682870027468523</v>
      </c>
      <c r="F92" s="291">
        <f t="shared" si="23"/>
        <v>0.53687549611537988</v>
      </c>
      <c r="G92" s="291">
        <f t="shared" si="23"/>
        <v>0.54419460905427364</v>
      </c>
      <c r="H92" s="291">
        <f t="shared" si="23"/>
        <v>0.5273562269332126</v>
      </c>
      <c r="I92" s="291">
        <f t="shared" si="23"/>
        <v>0.498070449024618</v>
      </c>
      <c r="J92" s="291">
        <f t="shared" si="23"/>
        <v>0.4854320333162121</v>
      </c>
      <c r="K92" s="291">
        <f t="shared" si="23"/>
        <v>0.44113065242855187</v>
      </c>
      <c r="L92" s="291">
        <f t="shared" si="23"/>
        <v>0.40067769192681818</v>
      </c>
      <c r="M92" s="291">
        <f t="shared" si="23"/>
        <v>0.42303537335116992</v>
      </c>
      <c r="N92" s="291">
        <f t="shared" si="23"/>
        <v>0.45526576519509782</v>
      </c>
      <c r="O92" s="291">
        <f t="shared" si="23"/>
        <v>0.45100487545793722</v>
      </c>
      <c r="P92" s="291">
        <f t="shared" si="23"/>
        <v>0.38767581993492495</v>
      </c>
      <c r="Q92" s="291">
        <f t="shared" si="23"/>
        <v>0.36174638015123367</v>
      </c>
      <c r="R92" s="291">
        <f t="shared" si="23"/>
        <v>0.37783415025172545</v>
      </c>
      <c r="S92" s="291">
        <f t="shared" si="23"/>
        <v>0.40359870109552343</v>
      </c>
      <c r="T92" s="291">
        <f t="shared" si="23"/>
        <v>0.35589879336193631</v>
      </c>
      <c r="U92" s="291">
        <f t="shared" si="23"/>
        <v>0.47825757581371436</v>
      </c>
      <c r="V92" s="291">
        <f t="shared" si="23"/>
        <v>0.38043107634409862</v>
      </c>
      <c r="W92" s="291">
        <f t="shared" si="23"/>
        <v>0.37405297190196002</v>
      </c>
      <c r="X92" s="291">
        <f t="shared" si="23"/>
        <v>0.34495067756073122</v>
      </c>
      <c r="Y92" s="291">
        <f t="shared" si="23"/>
        <v>0.25949979373601822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0.85453183122972454</v>
      </c>
      <c r="C93" s="253">
        <f t="shared" si="24"/>
        <v>0.81683310944481835</v>
      </c>
      <c r="D93" s="253">
        <f t="shared" si="24"/>
        <v>0.77258902308596211</v>
      </c>
      <c r="E93" s="253">
        <f t="shared" si="24"/>
        <v>0.79355088111629801</v>
      </c>
      <c r="F93" s="253">
        <f t="shared" si="24"/>
        <v>0.79104954585660991</v>
      </c>
      <c r="G93" s="253">
        <f t="shared" si="24"/>
        <v>0.78508199526939337</v>
      </c>
      <c r="H93" s="253">
        <f t="shared" si="24"/>
        <v>0.7792564201127139</v>
      </c>
      <c r="I93" s="253">
        <f t="shared" si="24"/>
        <v>0.78741604313991309</v>
      </c>
      <c r="J93" s="253">
        <f t="shared" si="24"/>
        <v>0.77156643202969188</v>
      </c>
      <c r="K93" s="253">
        <f t="shared" si="24"/>
        <v>0.74995580737905743</v>
      </c>
      <c r="L93" s="253">
        <f t="shared" si="24"/>
        <v>0.81081046122628642</v>
      </c>
      <c r="M93" s="253">
        <f t="shared" si="24"/>
        <v>0.65688796003586758</v>
      </c>
      <c r="N93" s="253">
        <f t="shared" si="24"/>
        <v>0.51048516022567936</v>
      </c>
      <c r="O93" s="253">
        <f t="shared" si="24"/>
        <v>0.43473573871196558</v>
      </c>
      <c r="P93" s="253">
        <f t="shared" si="24"/>
        <v>0.41135804763285017</v>
      </c>
      <c r="Q93" s="253">
        <f t="shared" si="24"/>
        <v>0.35916469554073438</v>
      </c>
      <c r="R93" s="253">
        <f t="shared" si="24"/>
        <v>0.36603756085571104</v>
      </c>
      <c r="S93" s="253">
        <f t="shared" si="24"/>
        <v>0.3399548093640149</v>
      </c>
      <c r="T93" s="253">
        <f t="shared" si="24"/>
        <v>0.30697950680440544</v>
      </c>
      <c r="U93" s="253">
        <f t="shared" si="24"/>
        <v>0.31381127629316569</v>
      </c>
      <c r="V93" s="253">
        <f t="shared" si="24"/>
        <v>0.32807680584812554</v>
      </c>
      <c r="W93" s="253">
        <f t="shared" si="24"/>
        <v>0.36615594240090849</v>
      </c>
      <c r="X93" s="253">
        <f t="shared" si="24"/>
        <v>0.31920582692459221</v>
      </c>
      <c r="Y93" s="253">
        <f t="shared" si="24"/>
        <v>0.354292980612742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 t="str">
        <f t="shared" ref="B95:Y95" si="25">IF(SUM(B96,B97)=0,"",SUM(B96,B97))</f>
        <v/>
      </c>
      <c r="C95" s="252" t="str">
        <f t="shared" si="25"/>
        <v/>
      </c>
      <c r="D95" s="252" t="str">
        <f t="shared" si="25"/>
        <v/>
      </c>
      <c r="E95" s="252" t="str">
        <f t="shared" si="25"/>
        <v/>
      </c>
      <c r="F95" s="252" t="str">
        <f t="shared" si="25"/>
        <v/>
      </c>
      <c r="G95" s="252" t="str">
        <f t="shared" si="25"/>
        <v/>
      </c>
      <c r="H95" s="252" t="str">
        <f t="shared" si="25"/>
        <v/>
      </c>
      <c r="I95" s="252" t="str">
        <f t="shared" si="25"/>
        <v/>
      </c>
      <c r="J95" s="252" t="str">
        <f t="shared" si="25"/>
        <v/>
      </c>
      <c r="K95" s="252" t="str">
        <f t="shared" si="25"/>
        <v/>
      </c>
      <c r="L95" s="252" t="str">
        <f t="shared" si="25"/>
        <v/>
      </c>
      <c r="M95" s="252" t="str">
        <f t="shared" si="25"/>
        <v/>
      </c>
      <c r="N95" s="252" t="str">
        <f t="shared" si="25"/>
        <v/>
      </c>
      <c r="O95" s="252" t="str">
        <f t="shared" si="25"/>
        <v/>
      </c>
      <c r="P95" s="252" t="str">
        <f t="shared" si="25"/>
        <v/>
      </c>
      <c r="Q95" s="252" t="str">
        <f t="shared" si="25"/>
        <v/>
      </c>
      <c r="R95" s="252" t="str">
        <f t="shared" si="25"/>
        <v/>
      </c>
      <c r="S95" s="252" t="str">
        <f t="shared" si="25"/>
        <v/>
      </c>
      <c r="T95" s="252" t="str">
        <f t="shared" si="25"/>
        <v/>
      </c>
      <c r="U95" s="252" t="str">
        <f t="shared" si="25"/>
        <v/>
      </c>
      <c r="V95" s="252" t="str">
        <f t="shared" si="25"/>
        <v/>
      </c>
      <c r="W95" s="252" t="str">
        <f t="shared" si="25"/>
        <v/>
      </c>
      <c r="X95" s="252" t="str">
        <f t="shared" si="25"/>
        <v/>
      </c>
      <c r="Y95" s="252" t="str">
        <f t="shared" si="25"/>
        <v/>
      </c>
      <c r="DA95" s="83"/>
    </row>
    <row r="96" spans="1:105" ht="12" customHeight="1" x14ac:dyDescent="0.25">
      <c r="A96" s="99" t="s">
        <v>982</v>
      </c>
      <c r="B96" s="291" t="str">
        <f>IF(CHI_ued!B$16=0,"",CHI_ued!B$16/B$10)</f>
        <v/>
      </c>
      <c r="C96" s="291" t="str">
        <f>IF(CHI_ued!C$16=0,"",CHI_ued!C$16/C$10)</f>
        <v/>
      </c>
      <c r="D96" s="291" t="str">
        <f>IF(CHI_ued!D$16=0,"",CHI_ued!D$16/D$10)</f>
        <v/>
      </c>
      <c r="E96" s="291" t="str">
        <f>IF(CHI_ued!E$16=0,"",CHI_ued!E$16/E$10)</f>
        <v/>
      </c>
      <c r="F96" s="291" t="str">
        <f>IF(CHI_ued!F$16=0,"",CHI_ued!F$16/F$10)</f>
        <v/>
      </c>
      <c r="G96" s="291" t="str">
        <f>IF(CHI_ued!G$16=0,"",CHI_ued!G$16/G$10)</f>
        <v/>
      </c>
      <c r="H96" s="291" t="str">
        <f>IF(CHI_ued!H$16=0,"",CHI_ued!H$16/H$10)</f>
        <v/>
      </c>
      <c r="I96" s="291" t="str">
        <f>IF(CHI_ued!I$16=0,"",CHI_ued!I$16/I$10)</f>
        <v/>
      </c>
      <c r="J96" s="291" t="str">
        <f>IF(CHI_ued!J$16=0,"",CHI_ued!J$16/J$10)</f>
        <v/>
      </c>
      <c r="K96" s="291" t="str">
        <f>IF(CHI_ued!K$16=0,"",CHI_ued!K$16/K$10)</f>
        <v/>
      </c>
      <c r="L96" s="291" t="str">
        <f>IF(CHI_ued!L$16=0,"",CHI_ued!L$16/L$10)</f>
        <v/>
      </c>
      <c r="M96" s="291" t="str">
        <f>IF(CHI_ued!M$16=0,"",CHI_ued!M$16/M$10)</f>
        <v/>
      </c>
      <c r="N96" s="291" t="str">
        <f>IF(CHI_ued!N$16=0,"",CHI_ued!N$16/N$10)</f>
        <v/>
      </c>
      <c r="O96" s="291" t="str">
        <f>IF(CHI_ued!O$16=0,"",CHI_ued!O$16/O$10)</f>
        <v/>
      </c>
      <c r="P96" s="291" t="str">
        <f>IF(CHI_ued!P$16=0,"",CHI_ued!P$16/P$10)</f>
        <v/>
      </c>
      <c r="Q96" s="291" t="str">
        <f>IF(CHI_ued!Q$16=0,"",CHI_ued!Q$16/Q$10)</f>
        <v/>
      </c>
      <c r="R96" s="291" t="str">
        <f>IF(CHI_ued!R$16=0,"",CHI_ued!R$16/R$10)</f>
        <v/>
      </c>
      <c r="S96" s="291" t="str">
        <f>IF(CHI_ued!S$16=0,"",CHI_ued!S$16/S$10)</f>
        <v/>
      </c>
      <c r="T96" s="291" t="str">
        <f>IF(CHI_ued!T$16=0,"",CHI_ued!T$16/T$10)</f>
        <v/>
      </c>
      <c r="U96" s="291" t="str">
        <f>IF(CHI_ued!U$16=0,"",CHI_ued!U$16/U$10)</f>
        <v/>
      </c>
      <c r="V96" s="291" t="str">
        <f>IF(CHI_ued!V$16=0,"",CHI_ued!V$16/V$10)</f>
        <v/>
      </c>
      <c r="W96" s="291" t="str">
        <f>IF(CHI_ued!W$16=0,"",CHI_ued!W$16/W$10)</f>
        <v/>
      </c>
      <c r="X96" s="291" t="str">
        <f>IF(CHI_ued!X$16=0,"",CHI_ued!X$16/X$10)</f>
        <v/>
      </c>
      <c r="Y96" s="291" t="str">
        <f>IF(CHI_ued!Y$16=0,"",CHI_ued!Y$16/Y$10)</f>
        <v/>
      </c>
      <c r="DA96" s="94"/>
    </row>
    <row r="97" spans="1:105" ht="12" customHeight="1" x14ac:dyDescent="0.25">
      <c r="A97" s="99" t="s">
        <v>983</v>
      </c>
      <c r="B97" s="291" t="str">
        <f>IF((CHI_ued!B$5-CHI_ued!B$16)=0,"",(CHI_ued!B$5-CHI_ued!B$16)/B$10)</f>
        <v/>
      </c>
      <c r="C97" s="291" t="str">
        <f>IF((CHI_ued!C$5-CHI_ued!C$16)=0,"",(CHI_ued!C$5-CHI_ued!C$16)/C$10)</f>
        <v/>
      </c>
      <c r="D97" s="291" t="str">
        <f>IF((CHI_ued!D$5-CHI_ued!D$16)=0,"",(CHI_ued!D$5-CHI_ued!D$16)/D$10)</f>
        <v/>
      </c>
      <c r="E97" s="291" t="str">
        <f>IF((CHI_ued!E$5-CHI_ued!E$16)=0,"",(CHI_ued!E$5-CHI_ued!E$16)/E$10)</f>
        <v/>
      </c>
      <c r="F97" s="291" t="str">
        <f>IF((CHI_ued!F$5-CHI_ued!F$16)=0,"",(CHI_ued!F$5-CHI_ued!F$16)/F$10)</f>
        <v/>
      </c>
      <c r="G97" s="291" t="str">
        <f>IF((CHI_ued!G$5-CHI_ued!G$16)=0,"",(CHI_ued!G$5-CHI_ued!G$16)/G$10)</f>
        <v/>
      </c>
      <c r="H97" s="291" t="str">
        <f>IF((CHI_ued!H$5-CHI_ued!H$16)=0,"",(CHI_ued!H$5-CHI_ued!H$16)/H$10)</f>
        <v/>
      </c>
      <c r="I97" s="291" t="str">
        <f>IF((CHI_ued!I$5-CHI_ued!I$16)=0,"",(CHI_ued!I$5-CHI_ued!I$16)/I$10)</f>
        <v/>
      </c>
      <c r="J97" s="291" t="str">
        <f>IF((CHI_ued!J$5-CHI_ued!J$16)=0,"",(CHI_ued!J$5-CHI_ued!J$16)/J$10)</f>
        <v/>
      </c>
      <c r="K97" s="291" t="str">
        <f>IF((CHI_ued!K$5-CHI_ued!K$16)=0,"",(CHI_ued!K$5-CHI_ued!K$16)/K$10)</f>
        <v/>
      </c>
      <c r="L97" s="291" t="str">
        <f>IF((CHI_ued!L$5-CHI_ued!L$16)=0,"",(CHI_ued!L$5-CHI_ued!L$16)/L$10)</f>
        <v/>
      </c>
      <c r="M97" s="291" t="str">
        <f>IF((CHI_ued!M$5-CHI_ued!M$16)=0,"",(CHI_ued!M$5-CHI_ued!M$16)/M$10)</f>
        <v/>
      </c>
      <c r="N97" s="291" t="str">
        <f>IF((CHI_ued!N$5-CHI_ued!N$16)=0,"",(CHI_ued!N$5-CHI_ued!N$16)/N$10)</f>
        <v/>
      </c>
      <c r="O97" s="291" t="str">
        <f>IF((CHI_ued!O$5-CHI_ued!O$16)=0,"",(CHI_ued!O$5-CHI_ued!O$16)/O$10)</f>
        <v/>
      </c>
      <c r="P97" s="291" t="str">
        <f>IF((CHI_ued!P$5-CHI_ued!P$16)=0,"",(CHI_ued!P$5-CHI_ued!P$16)/P$10)</f>
        <v/>
      </c>
      <c r="Q97" s="291" t="str">
        <f>IF((CHI_ued!Q$5-CHI_ued!Q$16)=0,"",(CHI_ued!Q$5-CHI_ued!Q$16)/Q$10)</f>
        <v/>
      </c>
      <c r="R97" s="291" t="str">
        <f>IF((CHI_ued!R$5-CHI_ued!R$16)=0,"",(CHI_ued!R$5-CHI_ued!R$16)/R$10)</f>
        <v/>
      </c>
      <c r="S97" s="291" t="str">
        <f>IF((CHI_ued!S$5-CHI_ued!S$16)=0,"",(CHI_ued!S$5-CHI_ued!S$16)/S$10)</f>
        <v/>
      </c>
      <c r="T97" s="291" t="str">
        <f>IF((CHI_ued!T$5-CHI_ued!T$16)=0,"",(CHI_ued!T$5-CHI_ued!T$16)/T$10)</f>
        <v/>
      </c>
      <c r="U97" s="291" t="str">
        <f>IF((CHI_ued!U$5-CHI_ued!U$16)=0,"",(CHI_ued!U$5-CHI_ued!U$16)/U$10)</f>
        <v/>
      </c>
      <c r="V97" s="291" t="str">
        <f>IF((CHI_ued!V$5-CHI_ued!V$16)=0,"",(CHI_ued!V$5-CHI_ued!V$16)/V$10)</f>
        <v/>
      </c>
      <c r="W97" s="291" t="str">
        <f>IF((CHI_ued!W$5-CHI_ued!W$16)=0,"",(CHI_ued!W$5-CHI_ued!W$16)/W$10)</f>
        <v/>
      </c>
      <c r="X97" s="291" t="str">
        <f>IF((CHI_ued!X$5-CHI_ued!X$16)=0,"",(CHI_ued!X$5-CHI_ued!X$16)/X$10)</f>
        <v/>
      </c>
      <c r="Y97" s="291" t="str">
        <f>IF((CHI_ued!Y$5-CHI_ued!Y$16)=0,"",(CHI_ued!Y$5-CHI_ued!Y$16)/Y$10)</f>
        <v/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0.3254721190638184</v>
      </c>
      <c r="C98" s="291">
        <f>IF(CHI_ued!C$61=0,"",CHI_ued!C$61/C$11)</f>
        <v>0.327416877995862</v>
      </c>
      <c r="D98" s="291">
        <f>IF(CHI_ued!D$61=0,"",CHI_ued!D$61/D$11)</f>
        <v>0.33307817950695218</v>
      </c>
      <c r="E98" s="291">
        <f>IF(CHI_ued!E$61=0,"",CHI_ued!E$61/E$11)</f>
        <v>0.3201876726164839</v>
      </c>
      <c r="F98" s="291">
        <f>IF(CHI_ued!F$61=0,"",CHI_ued!F$61/F$11)</f>
        <v>0.30752795019860568</v>
      </c>
      <c r="G98" s="291">
        <f>IF(CHI_ued!G$61=0,"",CHI_ued!G$61/G$11)</f>
        <v>0.31613615970626624</v>
      </c>
      <c r="H98" s="291">
        <f>IF(CHI_ued!H$61=0,"",CHI_ued!H$61/H$11)</f>
        <v>0.3068648688769548</v>
      </c>
      <c r="I98" s="291">
        <f>IF(CHI_ued!I$61=0,"",CHI_ued!I$61/I$11)</f>
        <v>0.28947427587466346</v>
      </c>
      <c r="J98" s="291">
        <f>IF(CHI_ued!J$61=0,"",CHI_ued!J$61/J$11)</f>
        <v>0.28389203881914282</v>
      </c>
      <c r="K98" s="291">
        <f>IF(CHI_ued!K$61=0,"",CHI_ued!K$61/K$11)</f>
        <v>0.25935448063795125</v>
      </c>
      <c r="L98" s="291">
        <f>IF(CHI_ued!L$61=0,"",CHI_ued!L$61/L$11)</f>
        <v>0.24090410909867616</v>
      </c>
      <c r="M98" s="291">
        <f>IF(CHI_ued!M$61=0,"",CHI_ued!M$61/M$11)</f>
        <v>0.25405735292478743</v>
      </c>
      <c r="N98" s="291">
        <f>IF(CHI_ued!N$61=0,"",CHI_ued!N$61/N$11)</f>
        <v>0.27941531607362569</v>
      </c>
      <c r="O98" s="291">
        <f>IF(CHI_ued!O$61=0,"",CHI_ued!O$61/O$11)</f>
        <v>0.2778356907675732</v>
      </c>
      <c r="P98" s="291">
        <f>IF(CHI_ued!P$61=0,"",CHI_ued!P$61/P$11)</f>
        <v>0.23850896530092158</v>
      </c>
      <c r="Q98" s="291">
        <f>IF(CHI_ued!Q$61=0,"",CHI_ued!Q$61/Q$11)</f>
        <v>0.22727201308960968</v>
      </c>
      <c r="R98" s="291">
        <f>IF(CHI_ued!R$61=0,"",CHI_ued!R$61/R$11)</f>
        <v>0.23800288576069106</v>
      </c>
      <c r="S98" s="291">
        <f>IF(CHI_ued!S$61=0,"",CHI_ued!S$61/S$11)</f>
        <v>0.25643617604872959</v>
      </c>
      <c r="T98" s="291">
        <f>IF(CHI_ued!T$61=0,"",CHI_ued!T$61/T$11)</f>
        <v>0.22812605285731866</v>
      </c>
      <c r="U98" s="291">
        <f>IF(CHI_ued!U$61=0,"",CHI_ued!U$61/U$11)</f>
        <v>0.30768559857920791</v>
      </c>
      <c r="V98" s="291">
        <f>IF(CHI_ued!V$61=0,"",CHI_ued!V$61/V$11)</f>
        <v>0.24843998912874782</v>
      </c>
      <c r="W98" s="291">
        <f>IF(CHI_ued!W$61=0,"",CHI_ued!W$61/W$11)</f>
        <v>0.25027509816751575</v>
      </c>
      <c r="X98" s="291">
        <f>IF(CHI_ued!X$61=0,"",CHI_ued!X$61/X$11)</f>
        <v>0.23273579529344326</v>
      </c>
      <c r="Y98" s="291">
        <f>IF(CHI_ued!Y$61=0,"",CHI_ued!Y$61/Y$11)</f>
        <v>0.17671590467604564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0.37729615114013748</v>
      </c>
      <c r="C99" s="253">
        <f>IF(CHI_ued!C$110=0,"",CHI_ued!C$110/C$12)</f>
        <v>0.36064717862266865</v>
      </c>
      <c r="D99" s="253">
        <f>IF(CHI_ued!D$110=0,"",CHI_ued!D$110/D$12)</f>
        <v>0.34235646357252919</v>
      </c>
      <c r="E99" s="253">
        <f>IF(CHI_ued!E$110=0,"",CHI_ued!E$110/E$12)</f>
        <v>0.35375446875804895</v>
      </c>
      <c r="F99" s="253">
        <f>IF(CHI_ued!F$110=0,"",CHI_ued!F$110/F$12)</f>
        <v>0.35303149286507346</v>
      </c>
      <c r="G99" s="253">
        <f>IF(CHI_ued!G$110=0,"",CHI_ued!G$110/G$12)</f>
        <v>0.35515402203857738</v>
      </c>
      <c r="H99" s="253">
        <f>IF(CHI_ued!H$110=0,"",CHI_ued!H$110/H$12)</f>
        <v>0.35336873210110803</v>
      </c>
      <c r="I99" s="253">
        <f>IF(CHI_ued!I$110=0,"",CHI_ued!I$110/I$12)</f>
        <v>0.35745722054464857</v>
      </c>
      <c r="J99" s="253">
        <f>IF(CHI_ued!J$110=0,"",CHI_ued!J$110/J$12)</f>
        <v>0.35109680566214396</v>
      </c>
      <c r="K99" s="253">
        <f>IF(CHI_ued!K$110=0,"",CHI_ued!K$110/K$12)</f>
        <v>0.34711023537292152</v>
      </c>
      <c r="L99" s="253">
        <f>IF(CHI_ued!L$110=0,"",CHI_ued!L$110/L$12)</f>
        <v>0.38184549264394407</v>
      </c>
      <c r="M99" s="253">
        <f>IF(CHI_ued!M$110=0,"",CHI_ued!M$110/M$12)</f>
        <v>0.31613066033636045</v>
      </c>
      <c r="N99" s="253">
        <f>IF(CHI_ued!N$110=0,"",CHI_ued!N$110/N$12)</f>
        <v>0.24967665096352021</v>
      </c>
      <c r="O99" s="253">
        <f>IF(CHI_ued!O$110=0,"",CHI_ued!O$110/O$12)</f>
        <v>0.21366280854850989</v>
      </c>
      <c r="P99" s="253">
        <f>IF(CHI_ued!P$110=0,"",CHI_ued!P$110/P$12)</f>
        <v>0.19985413427763829</v>
      </c>
      <c r="Q99" s="253">
        <f>IF(CHI_ued!Q$110=0,"",CHI_ued!Q$110/Q$12)</f>
        <v>0.17704561096844157</v>
      </c>
      <c r="R99" s="253">
        <f>IF(CHI_ued!R$110=0,"",CHI_ued!R$110/R$12)</f>
        <v>0.18612556323025645</v>
      </c>
      <c r="S99" s="253">
        <f>IF(CHI_ued!S$110=0,"",CHI_ued!S$110/S$12)</f>
        <v>0.1741244104264307</v>
      </c>
      <c r="T99" s="253">
        <f>IF(CHI_ued!T$110=0,"",CHI_ued!T$110/T$12)</f>
        <v>0.15996519600512737</v>
      </c>
      <c r="U99" s="253">
        <f>IF(CHI_ued!U$110=0,"",CHI_ued!U$110/U$12)</f>
        <v>0.16491559712217416</v>
      </c>
      <c r="V99" s="253">
        <f>IF(CHI_ued!V$110=0,"",CHI_ued!V$110/V$12)</f>
        <v>0.17394838678820035</v>
      </c>
      <c r="W99" s="253">
        <f>IF(CHI_ued!W$110=0,"",CHI_ued!W$110/W$12)</f>
        <v>0.19488153133152725</v>
      </c>
      <c r="X99" s="253">
        <f>IF(CHI_ued!X$110=0,"",CHI_ued!X$110/X$12)</f>
        <v>0.17515164488060722</v>
      </c>
      <c r="Y99" s="253">
        <f>IF(CHI_ued!Y$110=0,"",CHI_ued!Y$110/Y$12)</f>
        <v>0.20320926557109381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1.2916512948161167</v>
      </c>
      <c r="C100" s="313">
        <f t="shared" si="26"/>
        <v>1.3203831776302424</v>
      </c>
      <c r="D100" s="313">
        <f t="shared" si="26"/>
        <v>1.2511561229592001</v>
      </c>
      <c r="E100" s="313">
        <f t="shared" si="26"/>
        <v>1.2837607683829888</v>
      </c>
      <c r="F100" s="313">
        <f t="shared" si="26"/>
        <v>1.2513231421274045</v>
      </c>
      <c r="G100" s="313">
        <f t="shared" si="26"/>
        <v>1.1214800257991289</v>
      </c>
      <c r="H100" s="313">
        <f t="shared" si="26"/>
        <v>1.0736449848583891</v>
      </c>
      <c r="I100" s="313">
        <f t="shared" si="26"/>
        <v>1.0330738320833861</v>
      </c>
      <c r="J100" s="313">
        <f t="shared" si="26"/>
        <v>1.1472427584606204</v>
      </c>
      <c r="K100" s="313">
        <f t="shared" si="26"/>
        <v>1.181569802507223</v>
      </c>
      <c r="L100" s="313">
        <f t="shared" si="26"/>
        <v>1.2477346580437727</v>
      </c>
      <c r="M100" s="313">
        <f t="shared" si="26"/>
        <v>1.28459306933198</v>
      </c>
      <c r="N100" s="313">
        <f t="shared" si="26"/>
        <v>1.21229121579649</v>
      </c>
      <c r="O100" s="313">
        <f t="shared" si="26"/>
        <v>1.236585781684485</v>
      </c>
      <c r="P100" s="313">
        <f t="shared" si="26"/>
        <v>1.290846792535894</v>
      </c>
      <c r="Q100" s="313">
        <f t="shared" si="26"/>
        <v>1.2565067877721416</v>
      </c>
      <c r="R100" s="313">
        <f t="shared" si="26"/>
        <v>1.0640037219904184</v>
      </c>
      <c r="S100" s="313">
        <f t="shared" si="26"/>
        <v>1.0117486429667979</v>
      </c>
      <c r="T100" s="313">
        <f t="shared" si="26"/>
        <v>0.93117925548353608</v>
      </c>
      <c r="U100" s="313">
        <f t="shared" si="26"/>
        <v>0.89685068637415544</v>
      </c>
      <c r="V100" s="313">
        <f t="shared" si="26"/>
        <v>0.79338605205103352</v>
      </c>
      <c r="W100" s="313">
        <f t="shared" si="26"/>
        <v>0.86448225273417356</v>
      </c>
      <c r="X100" s="313">
        <f t="shared" si="26"/>
        <v>0.66853913766236928</v>
      </c>
      <c r="Y100" s="313">
        <f t="shared" si="26"/>
        <v>0.62710307231636397</v>
      </c>
      <c r="DA100" s="118"/>
    </row>
    <row r="101" spans="1:105" ht="12" customHeight="1" x14ac:dyDescent="0.25">
      <c r="A101" s="50" t="s">
        <v>985</v>
      </c>
      <c r="B101" s="255" t="str">
        <f t="shared" ref="B101:Y101" si="27">IF(B$53=0,"",B$80/B$53)</f>
        <v/>
      </c>
      <c r="C101" s="255" t="str">
        <f t="shared" si="27"/>
        <v/>
      </c>
      <c r="D101" s="255" t="str">
        <f t="shared" si="27"/>
        <v/>
      </c>
      <c r="E101" s="255" t="str">
        <f t="shared" si="27"/>
        <v/>
      </c>
      <c r="F101" s="255" t="str">
        <f t="shared" si="27"/>
        <v/>
      </c>
      <c r="G101" s="255" t="str">
        <f t="shared" si="27"/>
        <v/>
      </c>
      <c r="H101" s="255" t="str">
        <f t="shared" si="27"/>
        <v/>
      </c>
      <c r="I101" s="255" t="str">
        <f t="shared" si="27"/>
        <v/>
      </c>
      <c r="J101" s="255" t="str">
        <f t="shared" si="27"/>
        <v/>
      </c>
      <c r="K101" s="255" t="str">
        <f t="shared" si="27"/>
        <v/>
      </c>
      <c r="L101" s="255" t="str">
        <f t="shared" si="27"/>
        <v/>
      </c>
      <c r="M101" s="255" t="str">
        <f t="shared" si="27"/>
        <v/>
      </c>
      <c r="N101" s="255" t="str">
        <f t="shared" si="27"/>
        <v/>
      </c>
      <c r="O101" s="255" t="str">
        <f t="shared" si="27"/>
        <v/>
      </c>
      <c r="P101" s="255" t="str">
        <f t="shared" si="27"/>
        <v/>
      </c>
      <c r="Q101" s="255" t="str">
        <f t="shared" si="27"/>
        <v/>
      </c>
      <c r="R101" s="255" t="str">
        <f t="shared" si="27"/>
        <v/>
      </c>
      <c r="S101" s="255" t="str">
        <f t="shared" si="27"/>
        <v/>
      </c>
      <c r="T101" s="255" t="str">
        <f t="shared" si="27"/>
        <v/>
      </c>
      <c r="U101" s="255" t="str">
        <f t="shared" si="27"/>
        <v/>
      </c>
      <c r="V101" s="255" t="str">
        <f t="shared" si="27"/>
        <v/>
      </c>
      <c r="W101" s="255" t="str">
        <f t="shared" si="27"/>
        <v/>
      </c>
      <c r="X101" s="255" t="str">
        <f t="shared" si="27"/>
        <v/>
      </c>
      <c r="Y101" s="255" t="str">
        <f t="shared" si="27"/>
        <v/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1.328603890990681</v>
      </c>
      <c r="C102" s="293">
        <f t="shared" si="28"/>
        <v>1.3589841375680645</v>
      </c>
      <c r="D102" s="293">
        <f t="shared" si="28"/>
        <v>1.2871898379348494</v>
      </c>
      <c r="E102" s="293">
        <f t="shared" si="28"/>
        <v>1.3234023961176469</v>
      </c>
      <c r="F102" s="293">
        <f t="shared" si="28"/>
        <v>1.2962520244353399</v>
      </c>
      <c r="G102" s="293">
        <f t="shared" si="28"/>
        <v>1.1630457905126599</v>
      </c>
      <c r="H102" s="293">
        <f t="shared" si="28"/>
        <v>1.1142855007739834</v>
      </c>
      <c r="I102" s="293">
        <f t="shared" si="28"/>
        <v>1.0761989947135282</v>
      </c>
      <c r="J102" s="293">
        <f t="shared" si="28"/>
        <v>1.1942293952770702</v>
      </c>
      <c r="K102" s="293">
        <f t="shared" si="28"/>
        <v>1.2308533905527643</v>
      </c>
      <c r="L102" s="293">
        <f t="shared" si="28"/>
        <v>1.306974134587388</v>
      </c>
      <c r="M102" s="293">
        <f t="shared" si="28"/>
        <v>1.335718964425181</v>
      </c>
      <c r="N102" s="293">
        <f t="shared" si="28"/>
        <v>1.2671595059574321</v>
      </c>
      <c r="O102" s="293">
        <f t="shared" si="28"/>
        <v>1.3188928623384042</v>
      </c>
      <c r="P102" s="293">
        <f t="shared" si="28"/>
        <v>1.4004726031830823</v>
      </c>
      <c r="Q102" s="293">
        <f t="shared" si="28"/>
        <v>1.3818888205992468</v>
      </c>
      <c r="R102" s="293">
        <f t="shared" si="28"/>
        <v>1.1452623853787085</v>
      </c>
      <c r="S102" s="293">
        <f t="shared" si="28"/>
        <v>1.0852201736369034</v>
      </c>
      <c r="T102" s="293">
        <f t="shared" si="28"/>
        <v>1.0056098519466856</v>
      </c>
      <c r="U102" s="293">
        <f t="shared" si="28"/>
        <v>0.96229705593774684</v>
      </c>
      <c r="V102" s="293">
        <f t="shared" si="28"/>
        <v>0.84399072635183303</v>
      </c>
      <c r="W102" s="293">
        <f t="shared" si="28"/>
        <v>0.9075921756774511</v>
      </c>
      <c r="X102" s="293">
        <f t="shared" si="28"/>
        <v>0.71277525308462519</v>
      </c>
      <c r="Y102" s="293">
        <f t="shared" si="28"/>
        <v>0.69290011495798731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1.1416652362242377</v>
      </c>
      <c r="C103" s="256">
        <f t="shared" si="29"/>
        <v>1.1748611569609153</v>
      </c>
      <c r="D103" s="256">
        <f t="shared" si="29"/>
        <v>1.0991756241787443</v>
      </c>
      <c r="E103" s="256">
        <f t="shared" si="29"/>
        <v>1.1487323465167467</v>
      </c>
      <c r="F103" s="256">
        <f t="shared" si="29"/>
        <v>1.1052824256934441</v>
      </c>
      <c r="G103" s="256">
        <f t="shared" si="29"/>
        <v>0.98467629422127978</v>
      </c>
      <c r="H103" s="256">
        <f t="shared" si="29"/>
        <v>0.94118438110103286</v>
      </c>
      <c r="I103" s="256">
        <f t="shared" si="29"/>
        <v>0.90100109082317958</v>
      </c>
      <c r="J103" s="256">
        <f t="shared" si="29"/>
        <v>1.0020027362147805</v>
      </c>
      <c r="K103" s="256">
        <f t="shared" si="29"/>
        <v>1.0509383521073725</v>
      </c>
      <c r="L103" s="256">
        <f t="shared" si="29"/>
        <v>1.1280822402102959</v>
      </c>
      <c r="M103" s="256">
        <f t="shared" si="29"/>
        <v>1.1643787760960678</v>
      </c>
      <c r="N103" s="256">
        <f t="shared" si="29"/>
        <v>1.0534670966424262</v>
      </c>
      <c r="O103" s="256">
        <f t="shared" si="29"/>
        <v>1.0094357008978441</v>
      </c>
      <c r="P103" s="256">
        <f t="shared" si="29"/>
        <v>0.97732237154940316</v>
      </c>
      <c r="Q103" s="256">
        <f t="shared" si="29"/>
        <v>0.90420159191269289</v>
      </c>
      <c r="R103" s="256">
        <f t="shared" si="29"/>
        <v>0.8465049650937182</v>
      </c>
      <c r="S103" s="256">
        <f t="shared" si="29"/>
        <v>0.80722116277977762</v>
      </c>
      <c r="T103" s="256">
        <f t="shared" si="29"/>
        <v>0.74558198056513514</v>
      </c>
      <c r="U103" s="256">
        <f t="shared" si="29"/>
        <v>0.73848406074511408</v>
      </c>
      <c r="V103" s="256">
        <f t="shared" si="29"/>
        <v>0.67326691393273153</v>
      </c>
      <c r="W103" s="256">
        <f t="shared" si="29"/>
        <v>0.75826672114686477</v>
      </c>
      <c r="X103" s="256">
        <f t="shared" si="29"/>
        <v>0.57925747194325883</v>
      </c>
      <c r="Y103" s="256">
        <f t="shared" si="29"/>
        <v>0.56878170685799068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DK: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987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988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989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990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996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1011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1018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1023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1037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227.06424049201669</v>
      </c>
      <c r="C61" s="223">
        <v>236.22778846843801</v>
      </c>
      <c r="D61" s="223">
        <v>234.24013514658469</v>
      </c>
      <c r="E61" s="223">
        <v>217.68144012660829</v>
      </c>
      <c r="F61" s="223">
        <v>203.10344871830421</v>
      </c>
      <c r="G61" s="223">
        <v>212.4444691366391</v>
      </c>
      <c r="H61" s="223">
        <v>199.31127532916889</v>
      </c>
      <c r="I61" s="223">
        <v>173.46335126614301</v>
      </c>
      <c r="J61" s="223">
        <v>187.66866222124079</v>
      </c>
      <c r="K61" s="223">
        <v>178.9740286110837</v>
      </c>
      <c r="L61" s="223">
        <v>175.6502329137881</v>
      </c>
      <c r="M61" s="223">
        <v>193.77146627483791</v>
      </c>
      <c r="N61" s="223">
        <v>218.34962100634661</v>
      </c>
      <c r="O61" s="223">
        <v>203.7673680799262</v>
      </c>
      <c r="P61" s="223">
        <v>196.73603222715579</v>
      </c>
      <c r="Q61" s="223">
        <v>192.24963041083959</v>
      </c>
      <c r="R61" s="223">
        <v>204.90213017819889</v>
      </c>
      <c r="S61" s="223">
        <v>213.9020393476813</v>
      </c>
      <c r="T61" s="223">
        <v>188.7145119994025</v>
      </c>
      <c r="U61" s="223">
        <v>188.2291914201615</v>
      </c>
      <c r="V61" s="223">
        <v>198.0785272779608</v>
      </c>
      <c r="W61" s="223">
        <v>231.58285862263739</v>
      </c>
      <c r="X61" s="223">
        <v>190.58329417662401</v>
      </c>
      <c r="Y61" s="223">
        <v>131.85068971239201</v>
      </c>
      <c r="DA61" s="89" t="s">
        <v>1040</v>
      </c>
    </row>
    <row r="62" spans="1:105" ht="12" customHeight="1" x14ac:dyDescent="0.25">
      <c r="A62" s="55" t="s">
        <v>91</v>
      </c>
      <c r="B62" s="259">
        <v>2.2275194989387241</v>
      </c>
      <c r="C62" s="259">
        <v>2.2784213426146218</v>
      </c>
      <c r="D62" s="259">
        <v>2.3587373523512789</v>
      </c>
      <c r="E62" s="259">
        <v>2.074919576049663</v>
      </c>
      <c r="F62" s="259">
        <v>2.0148122787476761</v>
      </c>
      <c r="G62" s="259">
        <v>2.1927052318253279</v>
      </c>
      <c r="H62" s="259">
        <v>2.090815932978936</v>
      </c>
      <c r="I62" s="259">
        <v>1.91066331074299</v>
      </c>
      <c r="J62" s="259">
        <v>2.047219851873503</v>
      </c>
      <c r="K62" s="259">
        <v>1.867598450342119</v>
      </c>
      <c r="L62" s="259">
        <v>1.7473582535074079</v>
      </c>
      <c r="M62" s="259">
        <v>1.927883632599827</v>
      </c>
      <c r="N62" s="259">
        <v>2.2065262962630818</v>
      </c>
      <c r="O62" s="259">
        <v>2.0204063283174332</v>
      </c>
      <c r="P62" s="259">
        <v>1.941648449811191</v>
      </c>
      <c r="Q62" s="259">
        <v>1.939267005477866</v>
      </c>
      <c r="R62" s="259">
        <v>2.2376835728695381</v>
      </c>
      <c r="S62" s="259">
        <v>2.2949726791970808</v>
      </c>
      <c r="T62" s="259">
        <v>2.0349492000577758</v>
      </c>
      <c r="U62" s="259">
        <v>1.999658282120593</v>
      </c>
      <c r="V62" s="259">
        <v>2.057967431363549</v>
      </c>
      <c r="W62" s="259">
        <v>2.264286610272626</v>
      </c>
      <c r="X62" s="259">
        <v>1.9986573355742501</v>
      </c>
      <c r="Y62" s="259">
        <v>1.304869563116984</v>
      </c>
      <c r="DA62" s="67" t="s">
        <v>1041</v>
      </c>
    </row>
    <row r="63" spans="1:105" ht="12" customHeight="1" x14ac:dyDescent="0.25">
      <c r="A63" s="173" t="s">
        <v>92</v>
      </c>
      <c r="B63" s="224">
        <v>17.677752339116971</v>
      </c>
      <c r="C63" s="224">
        <v>18.081712971800862</v>
      </c>
      <c r="D63" s="224">
        <v>18.71910650737582</v>
      </c>
      <c r="E63" s="224">
        <v>16.466708554725219</v>
      </c>
      <c r="F63" s="224">
        <v>15.989692790784909</v>
      </c>
      <c r="G63" s="224">
        <v>17.401463852218569</v>
      </c>
      <c r="H63" s="224">
        <v>16.59286316797273</v>
      </c>
      <c r="I63" s="224">
        <v>15.16315921222874</v>
      </c>
      <c r="J63" s="224">
        <v>16.246881583925958</v>
      </c>
      <c r="K63" s="224">
        <v>14.82139343327689</v>
      </c>
      <c r="L63" s="224">
        <v>13.867158724281801</v>
      </c>
      <c r="M63" s="224">
        <v>15.29982090481106</v>
      </c>
      <c r="N63" s="224">
        <v>17.511148797427811</v>
      </c>
      <c r="O63" s="224">
        <v>16.034087563945828</v>
      </c>
      <c r="P63" s="224">
        <v>15.409059468052201</v>
      </c>
      <c r="Q63" s="224">
        <v>15.390160157337309</v>
      </c>
      <c r="R63" s="224">
        <v>17.758415148933459</v>
      </c>
      <c r="S63" s="224">
        <v>18.21306554991542</v>
      </c>
      <c r="T63" s="224">
        <v>16.14950082297581</v>
      </c>
      <c r="U63" s="224">
        <v>15.869429601417091</v>
      </c>
      <c r="V63" s="224">
        <v>16.332175135143139</v>
      </c>
      <c r="W63" s="224">
        <v>17.969538735911769</v>
      </c>
      <c r="X63" s="224">
        <v>15.861486018809</v>
      </c>
      <c r="Y63" s="224">
        <v>10.355537171559609</v>
      </c>
      <c r="DA63" s="177" t="s">
        <v>1042</v>
      </c>
    </row>
    <row r="64" spans="1:105" ht="12" customHeight="1" x14ac:dyDescent="0.25">
      <c r="A64" s="173" t="s">
        <v>93</v>
      </c>
      <c r="B64" s="224">
        <v>19.788158718971879</v>
      </c>
      <c r="C64" s="224">
        <v>20.24034500161806</v>
      </c>
      <c r="D64" s="224">
        <v>20.953831886514301</v>
      </c>
      <c r="E64" s="224">
        <v>18.43253804042325</v>
      </c>
      <c r="F64" s="224">
        <v>17.898575154914589</v>
      </c>
      <c r="G64" s="224">
        <v>19.47888634508119</v>
      </c>
      <c r="H64" s="224">
        <v>18.573753250489759</v>
      </c>
      <c r="I64" s="224">
        <v>16.973368300260439</v>
      </c>
      <c r="J64" s="224">
        <v>18.18646767438123</v>
      </c>
      <c r="K64" s="224">
        <v>16.59080182071725</v>
      </c>
      <c r="L64" s="224">
        <v>15.522648612406719</v>
      </c>
      <c r="M64" s="224">
        <v>17.126344946371621</v>
      </c>
      <c r="N64" s="224">
        <v>19.60166570431452</v>
      </c>
      <c r="O64" s="224">
        <v>17.948269867271041</v>
      </c>
      <c r="P64" s="224">
        <v>17.248624633640741</v>
      </c>
      <c r="Q64" s="224">
        <v>17.227469084398329</v>
      </c>
      <c r="R64" s="224">
        <v>19.878451220685172</v>
      </c>
      <c r="S64" s="224">
        <v>20.38737872027275</v>
      </c>
      <c r="T64" s="224">
        <v>18.07746139819351</v>
      </c>
      <c r="U64" s="224">
        <v>17.76395469901</v>
      </c>
      <c r="V64" s="224">
        <v>18.281943744913999</v>
      </c>
      <c r="W64" s="224">
        <v>20.114779175071138</v>
      </c>
      <c r="X64" s="224">
        <v>17.75506279519605</v>
      </c>
      <c r="Y64" s="224">
        <v>11.59180246674225</v>
      </c>
      <c r="DA64" s="177" t="s">
        <v>1043</v>
      </c>
    </row>
    <row r="65" spans="1:105" ht="12" customHeight="1" x14ac:dyDescent="0.25">
      <c r="A65" s="173" t="s">
        <v>94</v>
      </c>
      <c r="B65" s="224">
        <v>31.85725514854602</v>
      </c>
      <c r="C65" s="224">
        <v>32.585236664437183</v>
      </c>
      <c r="D65" s="224">
        <v>33.733889960586893</v>
      </c>
      <c r="E65" s="224">
        <v>29.674820973921989</v>
      </c>
      <c r="F65" s="224">
        <v>28.81518607180276</v>
      </c>
      <c r="G65" s="224">
        <v>31.359352889656929</v>
      </c>
      <c r="H65" s="224">
        <v>29.90216547028643</v>
      </c>
      <c r="I65" s="224">
        <v>27.325681603373258</v>
      </c>
      <c r="J65" s="224">
        <v>29.278668580623219</v>
      </c>
      <c r="K65" s="224">
        <v>26.70978205843965</v>
      </c>
      <c r="L65" s="224">
        <v>24.990146099472842</v>
      </c>
      <c r="M65" s="224">
        <v>27.571961013001189</v>
      </c>
      <c r="N65" s="224">
        <v>31.557017231732409</v>
      </c>
      <c r="O65" s="224">
        <v>28.895190338675501</v>
      </c>
      <c r="P65" s="224">
        <v>27.768820925645919</v>
      </c>
      <c r="Q65" s="224">
        <v>27.73476228787197</v>
      </c>
      <c r="R65" s="224">
        <v>32.002618408762999</v>
      </c>
      <c r="S65" s="224">
        <v>32.821948465527143</v>
      </c>
      <c r="T65" s="224">
        <v>29.103177732655851</v>
      </c>
      <c r="U65" s="224">
        <v>28.59845856961962</v>
      </c>
      <c r="V65" s="224">
        <v>29.432376946456511</v>
      </c>
      <c r="W65" s="224">
        <v>32.383086346610582</v>
      </c>
      <c r="X65" s="224">
        <v>28.58414335957</v>
      </c>
      <c r="Y65" s="224">
        <v>18.661817608148819</v>
      </c>
      <c r="DA65" s="177" t="s">
        <v>1044</v>
      </c>
    </row>
    <row r="66" spans="1:105" ht="12" customHeight="1" x14ac:dyDescent="0.25">
      <c r="A66" s="56" t="s">
        <v>95</v>
      </c>
      <c r="B66" s="260">
        <v>7.3270119185808547</v>
      </c>
      <c r="C66" s="260">
        <v>7.6373334973296618</v>
      </c>
      <c r="D66" s="260">
        <v>7.6669341340954471</v>
      </c>
      <c r="E66" s="260">
        <v>7.0496545685419623</v>
      </c>
      <c r="F66" s="260">
        <v>6.5716349933109406</v>
      </c>
      <c r="G66" s="260">
        <v>6.974292274002166</v>
      </c>
      <c r="H66" s="260">
        <v>6.6558467366770646</v>
      </c>
      <c r="I66" s="260">
        <v>5.9485704816830882</v>
      </c>
      <c r="J66" s="260">
        <v>6.5710369061031466</v>
      </c>
      <c r="K66" s="260">
        <v>6.4342918029297627</v>
      </c>
      <c r="L66" s="260">
        <v>6.3064846078216226</v>
      </c>
      <c r="M66" s="260">
        <v>7.0168929470254611</v>
      </c>
      <c r="N66" s="260">
        <v>8.1154686332926271</v>
      </c>
      <c r="O66" s="260">
        <v>7.8435804594928333</v>
      </c>
      <c r="P66" s="260">
        <v>7.8181953681262204</v>
      </c>
      <c r="Q66" s="260">
        <v>7.8154813817072197</v>
      </c>
      <c r="R66" s="260">
        <v>8.3308003403538695</v>
      </c>
      <c r="S66" s="260">
        <v>8.5573720634236938</v>
      </c>
      <c r="T66" s="260">
        <v>7.6800111895857182</v>
      </c>
      <c r="U66" s="260">
        <v>7.8356504209365134</v>
      </c>
      <c r="V66" s="260">
        <v>8.4054500073345508</v>
      </c>
      <c r="W66" s="260">
        <v>9.8677178709296332</v>
      </c>
      <c r="X66" s="260">
        <v>8.5358587152491427</v>
      </c>
      <c r="Y66" s="260">
        <v>6.050335188235298</v>
      </c>
      <c r="DA66" s="68" t="s">
        <v>1045</v>
      </c>
    </row>
    <row r="67" spans="1:105" ht="12" customHeight="1" x14ac:dyDescent="0.25">
      <c r="A67" s="37" t="s">
        <v>159</v>
      </c>
      <c r="B67" s="226">
        <v>0.29395717765406371</v>
      </c>
      <c r="C67" s="226">
        <v>0.38840465933130669</v>
      </c>
      <c r="D67" s="226">
        <v>0.33908744836891741</v>
      </c>
      <c r="E67" s="226">
        <v>0.29048482476479731</v>
      </c>
      <c r="F67" s="226">
        <v>0.30692292061122078</v>
      </c>
      <c r="G67" s="226">
        <v>0.27738929050002709</v>
      </c>
      <c r="H67" s="226">
        <v>0.23484105288083551</v>
      </c>
      <c r="I67" s="226">
        <v>0.15467157125836239</v>
      </c>
      <c r="J67" s="226">
        <v>0.19665482642649279</v>
      </c>
      <c r="K67" s="226">
        <v>0.15149106192239031</v>
      </c>
      <c r="L67" s="226">
        <v>0.17281534908195789</v>
      </c>
      <c r="M67" s="226">
        <v>0.1155592924023111</v>
      </c>
      <c r="N67" s="226">
        <v>4.7053679511802303E-2</v>
      </c>
      <c r="O67" s="226">
        <v>4.5148457147002587E-2</v>
      </c>
      <c r="P67" s="226">
        <v>6.5173228351750129E-2</v>
      </c>
      <c r="Q67" s="226">
        <v>5.4781140183018058E-2</v>
      </c>
      <c r="R67" s="226">
        <v>5.4196483509101903E-2</v>
      </c>
      <c r="S67" s="226">
        <v>5.1106909087406102E-2</v>
      </c>
      <c r="T67" s="226">
        <v>7.2079721308815917E-2</v>
      </c>
      <c r="U67" s="226">
        <v>7.0952460470712311E-2</v>
      </c>
      <c r="V67" s="226">
        <v>7.3303665860765976E-2</v>
      </c>
      <c r="W67" s="226">
        <v>0.16057505032582869</v>
      </c>
      <c r="X67" s="226">
        <v>0.17479588964659901</v>
      </c>
      <c r="Y67" s="226">
        <v>9.7403258458395162E-2</v>
      </c>
      <c r="DA67" s="69" t="s">
        <v>1046</v>
      </c>
    </row>
    <row r="68" spans="1:105" ht="12" customHeight="1" x14ac:dyDescent="0.25">
      <c r="A68" s="37" t="s">
        <v>35</v>
      </c>
      <c r="B68" s="226">
        <v>2.7621070922992512</v>
      </c>
      <c r="C68" s="226">
        <v>3.041022552138688</v>
      </c>
      <c r="D68" s="226">
        <v>2.6532163405109879</v>
      </c>
      <c r="E68" s="226">
        <v>2.8009120589564018</v>
      </c>
      <c r="F68" s="226">
        <v>2.2164731903233492</v>
      </c>
      <c r="G68" s="226">
        <v>2.0349849552028241</v>
      </c>
      <c r="H68" s="226">
        <v>1.8411940516661549</v>
      </c>
      <c r="I68" s="226">
        <v>1.597748011127359</v>
      </c>
      <c r="J68" s="226">
        <v>1.9351369738279169</v>
      </c>
      <c r="K68" s="226">
        <v>2.096982094160396</v>
      </c>
      <c r="L68" s="226">
        <v>2.2736800948768008</v>
      </c>
      <c r="M68" s="226">
        <v>2.453042506053837</v>
      </c>
      <c r="N68" s="226">
        <v>2.4747570097035552</v>
      </c>
      <c r="O68" s="226">
        <v>2.3761338309741071</v>
      </c>
      <c r="P68" s="226">
        <v>2.3458876342399959</v>
      </c>
      <c r="Q68" s="226">
        <v>2.1256967186125229</v>
      </c>
      <c r="R68" s="226">
        <v>1.8111298287654469</v>
      </c>
      <c r="S68" s="226">
        <v>1.9050268715381851</v>
      </c>
      <c r="T68" s="226">
        <v>1.6408005510152039</v>
      </c>
      <c r="U68" s="226">
        <v>1.6049148497708929</v>
      </c>
      <c r="V68" s="226">
        <v>1.610600339861368</v>
      </c>
      <c r="W68" s="226">
        <v>2.3135145316614971</v>
      </c>
      <c r="X68" s="226">
        <v>1.271389869970142</v>
      </c>
      <c r="Y68" s="226">
        <v>0.96641874036754805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1.50065885791472</v>
      </c>
      <c r="C70" s="226">
        <v>1.5473017802364111</v>
      </c>
      <c r="D70" s="226">
        <v>1.67919852819413</v>
      </c>
      <c r="E70" s="226">
        <v>1.5346271947199239</v>
      </c>
      <c r="F70" s="226">
        <v>1.414377597903379</v>
      </c>
      <c r="G70" s="226">
        <v>1.613070366183653</v>
      </c>
      <c r="H70" s="226">
        <v>1.670115221340984</v>
      </c>
      <c r="I70" s="226">
        <v>1.5500936930852449</v>
      </c>
      <c r="J70" s="226">
        <v>1.882194516713239</v>
      </c>
      <c r="K70" s="226">
        <v>2.1541201176092279</v>
      </c>
      <c r="L70" s="226">
        <v>2.1191897706911011</v>
      </c>
      <c r="M70" s="226">
        <v>2.487856606965793</v>
      </c>
      <c r="N70" s="226">
        <v>3.2271166142510062</v>
      </c>
      <c r="O70" s="226">
        <v>3.4234794583221011</v>
      </c>
      <c r="P70" s="226">
        <v>3.611727871193092</v>
      </c>
      <c r="Q70" s="226">
        <v>3.7906054234080742</v>
      </c>
      <c r="R70" s="226">
        <v>3.9891910320933461</v>
      </c>
      <c r="S70" s="226">
        <v>4.0311637845216222</v>
      </c>
      <c r="T70" s="226">
        <v>3.7550305073455328</v>
      </c>
      <c r="U70" s="226">
        <v>4.0760205723180993</v>
      </c>
      <c r="V70" s="226">
        <v>4.6460526556292727</v>
      </c>
      <c r="W70" s="226">
        <v>5.4922109192758546</v>
      </c>
      <c r="X70" s="226">
        <v>5.1373870168713847</v>
      </c>
      <c r="Y70" s="226">
        <v>3.8420893818383091</v>
      </c>
      <c r="DA70" s="69" t="s">
        <v>1049</v>
      </c>
    </row>
    <row r="71" spans="1:105" ht="12" customHeight="1" x14ac:dyDescent="0.25">
      <c r="A71" s="37" t="s">
        <v>40</v>
      </c>
      <c r="B71" s="226">
        <v>2.77028879071282</v>
      </c>
      <c r="C71" s="226">
        <v>2.6606045056232559</v>
      </c>
      <c r="D71" s="226">
        <v>2.9954318170214109</v>
      </c>
      <c r="E71" s="226">
        <v>2.4236304901008379</v>
      </c>
      <c r="F71" s="226">
        <v>2.6338612844729918</v>
      </c>
      <c r="G71" s="226">
        <v>3.0488476621156622</v>
      </c>
      <c r="H71" s="226">
        <v>2.909696410789091</v>
      </c>
      <c r="I71" s="226">
        <v>2.6460572062121228</v>
      </c>
      <c r="J71" s="226">
        <v>2.557050589135498</v>
      </c>
      <c r="K71" s="226">
        <v>2.0316985292377479</v>
      </c>
      <c r="L71" s="226">
        <v>1.740799393171764</v>
      </c>
      <c r="M71" s="226">
        <v>1.96043454160352</v>
      </c>
      <c r="N71" s="226">
        <v>2.3665413298262639</v>
      </c>
      <c r="O71" s="226">
        <v>1.998818713049622</v>
      </c>
      <c r="P71" s="226">
        <v>1.795406634341383</v>
      </c>
      <c r="Q71" s="226">
        <v>1.844398099503604</v>
      </c>
      <c r="R71" s="226">
        <v>2.4762829959859749</v>
      </c>
      <c r="S71" s="226">
        <v>2.5700744982764809</v>
      </c>
      <c r="T71" s="226">
        <v>2.212100409916165</v>
      </c>
      <c r="U71" s="226">
        <v>2.0837625383768081</v>
      </c>
      <c r="V71" s="226">
        <v>2.0754933459831442</v>
      </c>
      <c r="W71" s="226">
        <v>1.9014173696664529</v>
      </c>
      <c r="X71" s="226">
        <v>1.952285938761017</v>
      </c>
      <c r="Y71" s="226">
        <v>1.144423807571046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89.108525709681999</v>
      </c>
      <c r="C72" s="261">
        <f t="shared" si="2"/>
        <v>93.453896041411184</v>
      </c>
      <c r="D72" s="261">
        <f t="shared" si="2"/>
        <v>90.26747225956683</v>
      </c>
      <c r="E72" s="261">
        <f t="shared" si="2"/>
        <v>87.061662074230881</v>
      </c>
      <c r="F72" s="261">
        <f t="shared" si="2"/>
        <v>79.392372069606793</v>
      </c>
      <c r="G72" s="261">
        <f t="shared" si="2"/>
        <v>81.277729928541419</v>
      </c>
      <c r="H72" s="261">
        <f t="shared" si="2"/>
        <v>75.329694188833457</v>
      </c>
      <c r="I72" s="261">
        <f t="shared" si="2"/>
        <v>62.699753506142486</v>
      </c>
      <c r="J72" s="261">
        <f t="shared" si="2"/>
        <v>67.624089382418177</v>
      </c>
      <c r="K72" s="261">
        <f t="shared" si="2"/>
        <v>66.461682481928648</v>
      </c>
      <c r="L72" s="261">
        <f t="shared" si="2"/>
        <v>67.22834509883846</v>
      </c>
      <c r="M72" s="261">
        <f t="shared" si="2"/>
        <v>74.219348007426092</v>
      </c>
      <c r="N72" s="261">
        <f t="shared" si="2"/>
        <v>83.088329456523383</v>
      </c>
      <c r="O72" s="261">
        <f t="shared" si="2"/>
        <v>77.976249945226215</v>
      </c>
      <c r="P72" s="261">
        <f t="shared" si="2"/>
        <v>74.763753344797038</v>
      </c>
      <c r="Q72" s="261">
        <f t="shared" si="2"/>
        <v>71.849271869449097</v>
      </c>
      <c r="R72" s="261">
        <f t="shared" si="2"/>
        <v>72.918496704284564</v>
      </c>
      <c r="S72" s="261">
        <f t="shared" si="2"/>
        <v>77.694071363169598</v>
      </c>
      <c r="T72" s="261">
        <f t="shared" si="2"/>
        <v>68.276694961167081</v>
      </c>
      <c r="U72" s="261">
        <f t="shared" si="2"/>
        <v>68.976861615171842</v>
      </c>
      <c r="V72" s="261">
        <f t="shared" si="2"/>
        <v>74.299320397179457</v>
      </c>
      <c r="W72" s="261">
        <f t="shared" si="2"/>
        <v>89.816895495047646</v>
      </c>
      <c r="X72" s="261">
        <f t="shared" si="2"/>
        <v>70.869494654564434</v>
      </c>
      <c r="Y72" s="261">
        <f t="shared" si="2"/>
        <v>51.042393805911495</v>
      </c>
      <c r="DA72" s="70"/>
    </row>
    <row r="73" spans="1:105" ht="12" customHeight="1" x14ac:dyDescent="0.25">
      <c r="A73" s="60" t="s">
        <v>1052</v>
      </c>
      <c r="B73" s="262">
        <v>89.014073685075445</v>
      </c>
      <c r="C73" s="262">
        <v>93.35728565985481</v>
      </c>
      <c r="D73" s="262">
        <v>90.167456291782557</v>
      </c>
      <c r="E73" s="262">
        <v>86.973680642442275</v>
      </c>
      <c r="F73" s="262">
        <v>79.306939327482411</v>
      </c>
      <c r="G73" s="262">
        <v>81.184754110098538</v>
      </c>
      <c r="H73" s="262">
        <v>75.241038714417371</v>
      </c>
      <c r="I73" s="262">
        <v>62.618736923290072</v>
      </c>
      <c r="J73" s="262">
        <v>67.537282483571133</v>
      </c>
      <c r="K73" s="262">
        <v>66.382491949647815</v>
      </c>
      <c r="L73" s="262">
        <v>67.154253031480408</v>
      </c>
      <c r="M73" s="262">
        <v>74.137601242743827</v>
      </c>
      <c r="N73" s="262">
        <v>82.994767592697301</v>
      </c>
      <c r="O73" s="262">
        <v>77.890580002346525</v>
      </c>
      <c r="P73" s="262">
        <v>74.681422919745216</v>
      </c>
      <c r="Q73" s="262">
        <v>71.767042423194042</v>
      </c>
      <c r="R73" s="262">
        <v>72.823613699225774</v>
      </c>
      <c r="S73" s="262">
        <v>77.596759166320069</v>
      </c>
      <c r="T73" s="262">
        <v>68.190408366590233</v>
      </c>
      <c r="U73" s="262">
        <v>68.892071437865852</v>
      </c>
      <c r="V73" s="262">
        <v>74.212057775882869</v>
      </c>
      <c r="W73" s="262">
        <v>89.720884459125557</v>
      </c>
      <c r="X73" s="262">
        <v>70.784746919727695</v>
      </c>
      <c r="Y73" s="262">
        <v>50.987064291560401</v>
      </c>
      <c r="DA73" s="72" t="s">
        <v>1053</v>
      </c>
    </row>
    <row r="74" spans="1:105" ht="12" customHeight="1" x14ac:dyDescent="0.25">
      <c r="A74" s="64" t="s">
        <v>28</v>
      </c>
      <c r="B74" s="229">
        <v>5.9579625978760227</v>
      </c>
      <c r="C74" s="229">
        <v>5.3025673206665997</v>
      </c>
      <c r="D74" s="229">
        <v>4.4456585879628054</v>
      </c>
      <c r="E74" s="229">
        <v>6.6219442679873328</v>
      </c>
      <c r="F74" s="229">
        <v>7.1567342078728657</v>
      </c>
      <c r="G74" s="229">
        <v>5.8624762371594734</v>
      </c>
      <c r="H74" s="229">
        <v>2.3433857474450579</v>
      </c>
      <c r="I74" s="229">
        <v>0</v>
      </c>
      <c r="J74" s="229">
        <v>0</v>
      </c>
      <c r="K74" s="229">
        <v>0</v>
      </c>
      <c r="L74" s="229">
        <v>0</v>
      </c>
      <c r="M74" s="229">
        <v>5.0807035867404906</v>
      </c>
      <c r="N74" s="229">
        <v>7.4568845479748997</v>
      </c>
      <c r="O74" s="229">
        <v>6.8654451935231027</v>
      </c>
      <c r="P74" s="229">
        <v>6.0965373306713397</v>
      </c>
      <c r="Q74" s="229">
        <v>6.1814251528355921</v>
      </c>
      <c r="R74" s="229">
        <v>2.638999158231218</v>
      </c>
      <c r="S74" s="229">
        <v>2.9382683520722921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0.54433220179792663</v>
      </c>
      <c r="C76" s="229">
        <v>0.54144755210987594</v>
      </c>
      <c r="D76" s="229">
        <v>0.55122094237102814</v>
      </c>
      <c r="E76" s="229">
        <v>0.52249668932681725</v>
      </c>
      <c r="F76" s="229">
        <v>0.51763345564366536</v>
      </c>
      <c r="G76" s="229">
        <v>0.50882830934523193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3.5727391435723739E-2</v>
      </c>
      <c r="R76" s="229">
        <v>3.5922433237347291E-2</v>
      </c>
      <c r="S76" s="229">
        <v>3.735830569662698E-2</v>
      </c>
      <c r="T76" s="229">
        <v>6.9780306110298715E-2</v>
      </c>
      <c r="U76" s="229">
        <v>0.1137345903442156</v>
      </c>
      <c r="V76" s="229">
        <v>0.15097133038037139</v>
      </c>
      <c r="W76" s="229">
        <v>0.17808661238989151</v>
      </c>
      <c r="X76" s="229">
        <v>0.24596162814470091</v>
      </c>
      <c r="Y76" s="229">
        <v>0.20190882368099061</v>
      </c>
      <c r="DA76" s="73" t="s">
        <v>1056</v>
      </c>
    </row>
    <row r="77" spans="1:105" ht="12" customHeight="1" x14ac:dyDescent="0.25">
      <c r="A77" s="64" t="s">
        <v>159</v>
      </c>
      <c r="B77" s="229">
        <v>4.348378748225417</v>
      </c>
      <c r="C77" s="229">
        <v>5.7639473212513552</v>
      </c>
      <c r="D77" s="229">
        <v>5.3983807408592686</v>
      </c>
      <c r="E77" s="229">
        <v>4.1662543923339674</v>
      </c>
      <c r="F77" s="229">
        <v>4.5941151482544926</v>
      </c>
      <c r="G77" s="229">
        <v>4.5369769824448314</v>
      </c>
      <c r="H77" s="229">
        <v>4.0900742275217699</v>
      </c>
      <c r="I77" s="229">
        <v>3.2759663047103751</v>
      </c>
      <c r="J77" s="229">
        <v>4.3932626258635068</v>
      </c>
      <c r="K77" s="229">
        <v>3.291051947375208</v>
      </c>
      <c r="L77" s="229">
        <v>3.5004113232435512</v>
      </c>
      <c r="M77" s="229">
        <v>2.2547631151307268</v>
      </c>
      <c r="N77" s="229">
        <v>0.93978505532135848</v>
      </c>
      <c r="O77" s="229">
        <v>0.96484887579398959</v>
      </c>
      <c r="P77" s="229">
        <v>1.5329721800746581</v>
      </c>
      <c r="Q77" s="229">
        <v>1.3999730834851749</v>
      </c>
      <c r="R77" s="229">
        <v>1.5138547607257791</v>
      </c>
      <c r="S77" s="229">
        <v>1.311738133272992</v>
      </c>
      <c r="T77" s="229">
        <v>1.9762302908384679</v>
      </c>
      <c r="U77" s="229">
        <v>1.8980501575383011</v>
      </c>
      <c r="V77" s="229">
        <v>1.841981437660229</v>
      </c>
      <c r="W77" s="229">
        <v>3.7510722583695499</v>
      </c>
      <c r="X77" s="229">
        <v>4.7534398625925558</v>
      </c>
      <c r="Y77" s="229">
        <v>2.5917298429897602</v>
      </c>
      <c r="DA77" s="73" t="s">
        <v>1057</v>
      </c>
    </row>
    <row r="78" spans="1:105" ht="12" customHeight="1" x14ac:dyDescent="0.25">
      <c r="A78" s="64" t="s">
        <v>32</v>
      </c>
      <c r="B78" s="229">
        <v>10.10132832613346</v>
      </c>
      <c r="C78" s="229">
        <v>10.04779705697718</v>
      </c>
      <c r="D78" s="229">
        <v>10.71628211308373</v>
      </c>
      <c r="E78" s="229">
        <v>7.3875339936303117</v>
      </c>
      <c r="F78" s="229">
        <v>7.3187731672228926</v>
      </c>
      <c r="G78" s="229">
        <v>5.3956985378211746</v>
      </c>
      <c r="H78" s="229">
        <v>7.1893303135331976</v>
      </c>
      <c r="I78" s="229">
        <v>4.60258233026609</v>
      </c>
      <c r="J78" s="229">
        <v>4.7689817751873118</v>
      </c>
      <c r="K78" s="229">
        <v>3.2200512349198931</v>
      </c>
      <c r="L78" s="229">
        <v>4.2975910024140358</v>
      </c>
      <c r="M78" s="229">
        <v>3.1018384027603978</v>
      </c>
      <c r="N78" s="229">
        <v>2.7629352442910671</v>
      </c>
      <c r="O78" s="229">
        <v>1.887601103052416</v>
      </c>
      <c r="P78" s="229">
        <v>1.9943410257575751</v>
      </c>
      <c r="Q78" s="229">
        <v>1.549585382839074</v>
      </c>
      <c r="R78" s="229">
        <v>2.4771138392885339</v>
      </c>
      <c r="S78" s="229">
        <v>2.61880051420796</v>
      </c>
      <c r="T78" s="229">
        <v>1.1064172951892861</v>
      </c>
      <c r="U78" s="229">
        <v>1.404849659931751</v>
      </c>
      <c r="V78" s="229">
        <v>1.4709296129681111</v>
      </c>
      <c r="W78" s="229">
        <v>1.060955409000667</v>
      </c>
      <c r="X78" s="229">
        <v>0.75515279905568433</v>
      </c>
      <c r="Y78" s="229">
        <v>0.32397932758491799</v>
      </c>
      <c r="DA78" s="73" t="s">
        <v>1058</v>
      </c>
    </row>
    <row r="79" spans="1:105" ht="12" customHeight="1" x14ac:dyDescent="0.25">
      <c r="A79" s="64" t="s">
        <v>33</v>
      </c>
      <c r="B79" s="229">
        <v>0.82185601183269763</v>
      </c>
      <c r="C79" s="229">
        <v>0.81157497172357151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40.858630758155023</v>
      </c>
      <c r="C80" s="229">
        <v>45.128948307268438</v>
      </c>
      <c r="D80" s="229">
        <v>42.240053599284337</v>
      </c>
      <c r="E80" s="229">
        <v>40.171847798303453</v>
      </c>
      <c r="F80" s="229">
        <v>33.176841400720697</v>
      </c>
      <c r="G80" s="229">
        <v>33.284197399019043</v>
      </c>
      <c r="H80" s="229">
        <v>32.066882030235838</v>
      </c>
      <c r="I80" s="229">
        <v>33.840534529309991</v>
      </c>
      <c r="J80" s="229">
        <v>43.230899020027778</v>
      </c>
      <c r="K80" s="229">
        <v>45.555671186284748</v>
      </c>
      <c r="L80" s="229">
        <v>46.053869588665712</v>
      </c>
      <c r="M80" s="229">
        <v>47.863132834373573</v>
      </c>
      <c r="N80" s="229">
        <v>49.427370556383778</v>
      </c>
      <c r="O80" s="229">
        <v>50.779366570306792</v>
      </c>
      <c r="P80" s="229">
        <v>55.178799206660749</v>
      </c>
      <c r="Q80" s="229">
        <v>54.323772374362093</v>
      </c>
      <c r="R80" s="229">
        <v>50.589767749573127</v>
      </c>
      <c r="S80" s="229">
        <v>48.895471021983063</v>
      </c>
      <c r="T80" s="229">
        <v>44.986296995353399</v>
      </c>
      <c r="U80" s="229">
        <v>42.933097220787893</v>
      </c>
      <c r="V80" s="229">
        <v>40.471317425637068</v>
      </c>
      <c r="W80" s="229">
        <v>54.044262551629828</v>
      </c>
      <c r="X80" s="229">
        <v>34.574470263752161</v>
      </c>
      <c r="Y80" s="229">
        <v>25.714707391488371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7.8520825256290061E-2</v>
      </c>
      <c r="C82" s="229">
        <v>5.8153924427997168E-2</v>
      </c>
      <c r="D82" s="229">
        <v>3.9524679914456663E-2</v>
      </c>
      <c r="E82" s="229">
        <v>0.34226273030792881</v>
      </c>
      <c r="F82" s="229">
        <v>0.43389943327274971</v>
      </c>
      <c r="G82" s="229">
        <v>5.6839652384652523E-2</v>
      </c>
      <c r="H82" s="229">
        <v>5.6765805724521577E-2</v>
      </c>
      <c r="I82" s="229">
        <v>0.16839458291438339</v>
      </c>
      <c r="J82" s="229">
        <v>0</v>
      </c>
      <c r="K82" s="229">
        <v>0</v>
      </c>
      <c r="L82" s="229">
        <v>0</v>
      </c>
      <c r="M82" s="229">
        <v>0.27370615888774419</v>
      </c>
      <c r="N82" s="229">
        <v>1.105753555309068</v>
      </c>
      <c r="O82" s="229">
        <v>0.77633061138658299</v>
      </c>
      <c r="P82" s="229">
        <v>0</v>
      </c>
      <c r="Q82" s="229">
        <v>0</v>
      </c>
      <c r="R82" s="229">
        <v>1.9620769298825269</v>
      </c>
      <c r="S82" s="229">
        <v>7.4998700514680152</v>
      </c>
      <c r="T82" s="229">
        <v>5.5456859468490576</v>
      </c>
      <c r="U82" s="229">
        <v>6.077770037482054</v>
      </c>
      <c r="V82" s="229">
        <v>9.9654219374570818</v>
      </c>
      <c r="W82" s="229">
        <v>9.2405165553874209</v>
      </c>
      <c r="X82" s="229">
        <v>8.9069155702752578</v>
      </c>
      <c r="Y82" s="229">
        <v>6.1867138011908773</v>
      </c>
      <c r="DA82" s="73" t="s">
        <v>1062</v>
      </c>
    </row>
    <row r="83" spans="1:105" ht="12" customHeight="1" x14ac:dyDescent="0.25">
      <c r="A83" s="64" t="s">
        <v>39</v>
      </c>
      <c r="B83" s="229">
        <v>26.303064215798599</v>
      </c>
      <c r="C83" s="229">
        <v>25.7028492054298</v>
      </c>
      <c r="D83" s="229">
        <v>26.776335628306921</v>
      </c>
      <c r="E83" s="229">
        <v>27.761340770552469</v>
      </c>
      <c r="F83" s="229">
        <v>26.108942514495059</v>
      </c>
      <c r="G83" s="229">
        <v>31.539736991924141</v>
      </c>
      <c r="H83" s="229">
        <v>29.494600589956981</v>
      </c>
      <c r="I83" s="229">
        <v>20.731259176089232</v>
      </c>
      <c r="J83" s="229">
        <v>15.144139062492529</v>
      </c>
      <c r="K83" s="229">
        <v>14.31571758106797</v>
      </c>
      <c r="L83" s="229">
        <v>13.30238111715712</v>
      </c>
      <c r="M83" s="229">
        <v>15.563457144850901</v>
      </c>
      <c r="N83" s="229">
        <v>21.302038633417119</v>
      </c>
      <c r="O83" s="229">
        <v>16.61698764828364</v>
      </c>
      <c r="P83" s="229">
        <v>9.8787731765808999</v>
      </c>
      <c r="Q83" s="229">
        <v>8.2765590382363889</v>
      </c>
      <c r="R83" s="229">
        <v>13.60587882828723</v>
      </c>
      <c r="S83" s="229">
        <v>14.29525278761913</v>
      </c>
      <c r="T83" s="229">
        <v>14.505997532249721</v>
      </c>
      <c r="U83" s="229">
        <v>16.46456977178164</v>
      </c>
      <c r="V83" s="229">
        <v>20.311436031780001</v>
      </c>
      <c r="W83" s="229">
        <v>21.445991072348189</v>
      </c>
      <c r="X83" s="229">
        <v>21.548806795907321</v>
      </c>
      <c r="Y83" s="229">
        <v>15.96802510462549</v>
      </c>
      <c r="DA83" s="73" t="s">
        <v>1063</v>
      </c>
    </row>
    <row r="84" spans="1:105" ht="12" customHeight="1" x14ac:dyDescent="0.25">
      <c r="A84" s="60" t="s">
        <v>1064</v>
      </c>
      <c r="B84" s="262">
        <v>9.4452024606556231E-2</v>
      </c>
      <c r="C84" s="262">
        <v>9.6610381556376732E-2</v>
      </c>
      <c r="D84" s="262">
        <v>0.1000159677842689</v>
      </c>
      <c r="E84" s="262">
        <v>8.7981431788606387E-2</v>
      </c>
      <c r="F84" s="262">
        <v>8.5432742124383135E-2</v>
      </c>
      <c r="G84" s="262">
        <v>9.2975818442874877E-2</v>
      </c>
      <c r="H84" s="262">
        <v>8.8655474416091146E-2</v>
      </c>
      <c r="I84" s="262">
        <v>8.1016582852415878E-2</v>
      </c>
      <c r="J84" s="262">
        <v>8.6806898847041555E-2</v>
      </c>
      <c r="K84" s="262">
        <v>7.9190532280827619E-2</v>
      </c>
      <c r="L84" s="262">
        <v>7.409206735805586E-2</v>
      </c>
      <c r="M84" s="262">
        <v>8.1746764682262843E-2</v>
      </c>
      <c r="N84" s="262">
        <v>9.3561863826085015E-2</v>
      </c>
      <c r="O84" s="262">
        <v>8.5669942879691749E-2</v>
      </c>
      <c r="P84" s="262">
        <v>8.2330425051822739E-2</v>
      </c>
      <c r="Q84" s="262">
        <v>8.2229446255059138E-2</v>
      </c>
      <c r="R84" s="262">
        <v>9.4883005058791769E-2</v>
      </c>
      <c r="S84" s="262">
        <v>9.7312196849532392E-2</v>
      </c>
      <c r="T84" s="262">
        <v>8.6286594576847869E-2</v>
      </c>
      <c r="U84" s="262">
        <v>8.4790177305987216E-2</v>
      </c>
      <c r="V84" s="262">
        <v>8.7262621296581674E-2</v>
      </c>
      <c r="W84" s="262">
        <v>9.6011035922091856E-2</v>
      </c>
      <c r="X84" s="262">
        <v>8.4747734836742777E-2</v>
      </c>
      <c r="Y84" s="262">
        <v>5.5329514351093873E-2</v>
      </c>
      <c r="DA84" s="72" t="s">
        <v>1065</v>
      </c>
    </row>
    <row r="85" spans="1:105" ht="12" customHeight="1" x14ac:dyDescent="0.25">
      <c r="A85" s="57" t="s">
        <v>1010</v>
      </c>
      <c r="B85" s="261">
        <v>44.069427171655477</v>
      </c>
      <c r="C85" s="261">
        <v>46.415905164300469</v>
      </c>
      <c r="D85" s="261">
        <v>44.884589566439757</v>
      </c>
      <c r="E85" s="261">
        <v>42.696316664408123</v>
      </c>
      <c r="F85" s="261">
        <v>38.965886957693229</v>
      </c>
      <c r="G85" s="261">
        <v>39.446357564697713</v>
      </c>
      <c r="H85" s="261">
        <v>36.631839828035417</v>
      </c>
      <c r="I85" s="261">
        <v>31.36022989143591</v>
      </c>
      <c r="J85" s="261">
        <v>34.686351054789583</v>
      </c>
      <c r="K85" s="261">
        <v>33.90166249718574</v>
      </c>
      <c r="L85" s="261">
        <v>34.236314662414983</v>
      </c>
      <c r="M85" s="261">
        <v>37.665077384558067</v>
      </c>
      <c r="N85" s="261">
        <v>41.643205204832419</v>
      </c>
      <c r="O85" s="261">
        <v>39.480898249495382</v>
      </c>
      <c r="P85" s="261">
        <v>38.669294250632291</v>
      </c>
      <c r="Q85" s="261">
        <v>37.37855475395417</v>
      </c>
      <c r="R85" s="261">
        <v>37.579035881329879</v>
      </c>
      <c r="S85" s="261">
        <v>39.25033650477053</v>
      </c>
      <c r="T85" s="261">
        <v>34.414694099333559</v>
      </c>
      <c r="U85" s="261">
        <v>34.347847190502627</v>
      </c>
      <c r="V85" s="261">
        <v>35.935842896594302</v>
      </c>
      <c r="W85" s="261">
        <v>43.915840305274287</v>
      </c>
      <c r="X85" s="261">
        <v>34.11929611145974</v>
      </c>
      <c r="Y85" s="261">
        <v>24.19002956282516</v>
      </c>
      <c r="DA85" s="70" t="s">
        <v>1066</v>
      </c>
    </row>
    <row r="86" spans="1:105" ht="12" customHeight="1" x14ac:dyDescent="0.25">
      <c r="A86" s="60" t="s">
        <v>1012</v>
      </c>
      <c r="B86" s="262">
        <v>41.329344483694797</v>
      </c>
      <c r="C86" s="262">
        <v>43.824947763354899</v>
      </c>
      <c r="D86" s="262">
        <v>41.74240868909272</v>
      </c>
      <c r="E86" s="262">
        <v>40.315809348421283</v>
      </c>
      <c r="F86" s="262">
        <v>36.256837930749398</v>
      </c>
      <c r="G86" s="262">
        <v>35.84200880752239</v>
      </c>
      <c r="H86" s="262">
        <v>32.974502202632657</v>
      </c>
      <c r="I86" s="262">
        <v>27.646324746939619</v>
      </c>
      <c r="J86" s="262">
        <v>31.276286477529059</v>
      </c>
      <c r="K86" s="262">
        <v>31.252373552278691</v>
      </c>
      <c r="L86" s="262">
        <v>32.132401209766847</v>
      </c>
      <c r="M86" s="262">
        <v>35.3459919368211</v>
      </c>
      <c r="N86" s="262">
        <v>38.629576702405423</v>
      </c>
      <c r="O86" s="262">
        <v>36.877080397043997</v>
      </c>
      <c r="P86" s="262">
        <v>36.303466115006643</v>
      </c>
      <c r="Q86" s="262">
        <v>34.795366449277417</v>
      </c>
      <c r="R86" s="262">
        <v>33.528528219283018</v>
      </c>
      <c r="S86" s="262">
        <v>35.100939006557361</v>
      </c>
      <c r="T86" s="262">
        <v>30.563953711346809</v>
      </c>
      <c r="U86" s="262">
        <v>30.660451282048651</v>
      </c>
      <c r="V86" s="262">
        <v>32.122721535362743</v>
      </c>
      <c r="W86" s="262">
        <v>40.842819159974511</v>
      </c>
      <c r="X86" s="262">
        <v>30.15019129075726</v>
      </c>
      <c r="Y86" s="262">
        <v>21.87926265663172</v>
      </c>
      <c r="DA86" s="72" t="s">
        <v>1067</v>
      </c>
    </row>
    <row r="87" spans="1:105" ht="12" customHeight="1" x14ac:dyDescent="0.25">
      <c r="A87" s="59" t="s">
        <v>28</v>
      </c>
      <c r="B87" s="230">
        <v>3.983759397737642</v>
      </c>
      <c r="C87" s="230">
        <v>3.4796099936069589</v>
      </c>
      <c r="D87" s="230">
        <v>2.9292473976357538</v>
      </c>
      <c r="E87" s="230">
        <v>4.5348852182067088</v>
      </c>
      <c r="F87" s="230">
        <v>4.9177483397651214</v>
      </c>
      <c r="G87" s="230">
        <v>4.2373592994241784</v>
      </c>
      <c r="H87" s="230">
        <v>1.691235120963174</v>
      </c>
      <c r="I87" s="230">
        <v>0</v>
      </c>
      <c r="J87" s="230">
        <v>0</v>
      </c>
      <c r="K87" s="230">
        <v>0</v>
      </c>
      <c r="L87" s="230">
        <v>0</v>
      </c>
      <c r="M87" s="230">
        <v>3.080294322972144</v>
      </c>
      <c r="N87" s="230">
        <v>4.7544260410150443</v>
      </c>
      <c r="O87" s="230">
        <v>4.1849427076540362</v>
      </c>
      <c r="P87" s="230">
        <v>3.415376335382744</v>
      </c>
      <c r="Q87" s="230">
        <v>3.3876723235446908</v>
      </c>
      <c r="R87" s="230">
        <v>1.545380158560232</v>
      </c>
      <c r="S87" s="230">
        <v>1.848260821710954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0.36396477634431029</v>
      </c>
      <c r="C88" s="295">
        <v>0.35530455332318212</v>
      </c>
      <c r="D88" s="295">
        <v>0.36319984520056708</v>
      </c>
      <c r="E88" s="295">
        <v>0.35781976064717008</v>
      </c>
      <c r="F88" s="295">
        <v>0.3556917154053596</v>
      </c>
      <c r="G88" s="295">
        <v>0.36777775827011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1.9580063200106509E-2</v>
      </c>
      <c r="R88" s="295">
        <v>2.1035935308675532E-2</v>
      </c>
      <c r="S88" s="295">
        <v>2.3499518938043529E-2</v>
      </c>
      <c r="T88" s="295">
        <v>4.4304498112557301E-2</v>
      </c>
      <c r="U88" s="295">
        <v>7.5235686244635766E-2</v>
      </c>
      <c r="V88" s="295">
        <v>0.11038097077001011</v>
      </c>
      <c r="W88" s="295">
        <v>0.1232088775227876</v>
      </c>
      <c r="X88" s="295">
        <v>0.18388220942222011</v>
      </c>
      <c r="Y88" s="295">
        <v>0.15321747819175899</v>
      </c>
      <c r="DA88" s="122" t="s">
        <v>1069</v>
      </c>
    </row>
    <row r="89" spans="1:105" ht="12" customHeight="1" x14ac:dyDescent="0.25">
      <c r="A89" s="59" t="s">
        <v>159</v>
      </c>
      <c r="B89" s="295">
        <v>2.9075198809306322</v>
      </c>
      <c r="C89" s="295">
        <v>3.782373233335762</v>
      </c>
      <c r="D89" s="295">
        <v>3.5569966572388738</v>
      </c>
      <c r="E89" s="295">
        <v>2.853162861913749</v>
      </c>
      <c r="F89" s="295">
        <v>3.156845215540478</v>
      </c>
      <c r="G89" s="295">
        <v>3.2792971485289941</v>
      </c>
      <c r="H89" s="295">
        <v>2.951830354209886</v>
      </c>
      <c r="I89" s="295">
        <v>2.1709112820960961</v>
      </c>
      <c r="J89" s="295">
        <v>2.622574853988402</v>
      </c>
      <c r="K89" s="295">
        <v>1.9754091949546979</v>
      </c>
      <c r="L89" s="295">
        <v>2.088629736337106</v>
      </c>
      <c r="M89" s="295">
        <v>1.367002405200324</v>
      </c>
      <c r="N89" s="295">
        <v>0.59919642194139422</v>
      </c>
      <c r="O89" s="295">
        <v>0.58813917421576234</v>
      </c>
      <c r="P89" s="295">
        <v>0.85879518530735188</v>
      </c>
      <c r="Q89" s="295">
        <v>0.76724217334487355</v>
      </c>
      <c r="R89" s="295">
        <v>0.88650316650180239</v>
      </c>
      <c r="S89" s="295">
        <v>0.82512347735796077</v>
      </c>
      <c r="T89" s="295">
        <v>1.25473641591706</v>
      </c>
      <c r="U89" s="295">
        <v>1.255564430284122</v>
      </c>
      <c r="V89" s="295">
        <v>1.3467437739139729</v>
      </c>
      <c r="W89" s="295">
        <v>2.5951720696935081</v>
      </c>
      <c r="X89" s="295">
        <v>3.553696691969165</v>
      </c>
      <c r="Y89" s="295">
        <v>1.966720936003356</v>
      </c>
      <c r="DA89" s="122" t="s">
        <v>1070</v>
      </c>
    </row>
    <row r="90" spans="1:105" ht="12" customHeight="1" x14ac:dyDescent="0.25">
      <c r="A90" s="59" t="s">
        <v>32</v>
      </c>
      <c r="B90" s="295">
        <v>6.7541984340776828</v>
      </c>
      <c r="C90" s="295">
        <v>6.593488198995118</v>
      </c>
      <c r="D90" s="295">
        <v>7.0609654050077744</v>
      </c>
      <c r="E90" s="295">
        <v>5.0591816165943264</v>
      </c>
      <c r="F90" s="295">
        <v>5.0290933751087907</v>
      </c>
      <c r="G90" s="295">
        <v>3.8999754457348512</v>
      </c>
      <c r="H90" s="295">
        <v>5.1885814939811139</v>
      </c>
      <c r="I90" s="295">
        <v>3.0500307323625431</v>
      </c>
      <c r="J90" s="295">
        <v>2.8468618309102172</v>
      </c>
      <c r="K90" s="295">
        <v>1.932791982441713</v>
      </c>
      <c r="L90" s="295">
        <v>2.564291888399941</v>
      </c>
      <c r="M90" s="295">
        <v>1.8805614339980701</v>
      </c>
      <c r="N90" s="295">
        <v>1.761616555893059</v>
      </c>
      <c r="O90" s="295">
        <v>1.150617658215574</v>
      </c>
      <c r="P90" s="295">
        <v>1.11726128695833</v>
      </c>
      <c r="Q90" s="295">
        <v>0.84923579670057914</v>
      </c>
      <c r="R90" s="295">
        <v>1.4505812045416571</v>
      </c>
      <c r="S90" s="295">
        <v>1.6473057632307051</v>
      </c>
      <c r="T90" s="295">
        <v>0.70247990728117304</v>
      </c>
      <c r="U90" s="295">
        <v>0.92931119649374172</v>
      </c>
      <c r="V90" s="295">
        <v>1.075453453345768</v>
      </c>
      <c r="W90" s="295">
        <v>0.73401994282711192</v>
      </c>
      <c r="X90" s="295">
        <v>0.56455621223990771</v>
      </c>
      <c r="Y90" s="295">
        <v>0.2458500557521518</v>
      </c>
      <c r="DA90" s="122" t="s">
        <v>1071</v>
      </c>
    </row>
    <row r="91" spans="1:105" ht="12" customHeight="1" x14ac:dyDescent="0.25">
      <c r="A91" s="59" t="s">
        <v>35</v>
      </c>
      <c r="B91" s="295">
        <v>27.319901994604539</v>
      </c>
      <c r="C91" s="295">
        <v>29.61417178409388</v>
      </c>
      <c r="D91" s="295">
        <v>27.831999384009752</v>
      </c>
      <c r="E91" s="295">
        <v>27.51075989105933</v>
      </c>
      <c r="F91" s="295">
        <v>22.797459284929651</v>
      </c>
      <c r="G91" s="295">
        <v>24.057599155564262</v>
      </c>
      <c r="H91" s="295">
        <v>23.142855233478478</v>
      </c>
      <c r="I91" s="295">
        <v>22.42538273248098</v>
      </c>
      <c r="J91" s="295">
        <v>25.806849792630441</v>
      </c>
      <c r="K91" s="295">
        <v>27.34417237488228</v>
      </c>
      <c r="L91" s="295">
        <v>27.4794795850298</v>
      </c>
      <c r="M91" s="295">
        <v>29.018133774650561</v>
      </c>
      <c r="N91" s="295">
        <v>31.514337683555929</v>
      </c>
      <c r="O91" s="295">
        <v>30.953380856958631</v>
      </c>
      <c r="P91" s="295">
        <v>30.912033307358222</v>
      </c>
      <c r="Q91" s="295">
        <v>29.77163609248716</v>
      </c>
      <c r="R91" s="295">
        <v>29.625027754370649</v>
      </c>
      <c r="S91" s="295">
        <v>30.7567494253197</v>
      </c>
      <c r="T91" s="295">
        <v>28.56243289003601</v>
      </c>
      <c r="U91" s="295">
        <v>28.400339969026149</v>
      </c>
      <c r="V91" s="295">
        <v>29.590143337332989</v>
      </c>
      <c r="W91" s="295">
        <v>37.390418269931097</v>
      </c>
      <c r="X91" s="295">
        <v>25.848056177125969</v>
      </c>
      <c r="Y91" s="295">
        <v>19.513474186684459</v>
      </c>
      <c r="DA91" s="122" t="s">
        <v>1072</v>
      </c>
    </row>
    <row r="92" spans="1:105" ht="12" customHeight="1" x14ac:dyDescent="0.25">
      <c r="A92" s="60" t="s">
        <v>1019</v>
      </c>
      <c r="B92" s="262">
        <v>2.740082687960673</v>
      </c>
      <c r="C92" s="262">
        <v>2.5909574009455731</v>
      </c>
      <c r="D92" s="262">
        <v>3.142180877347037</v>
      </c>
      <c r="E92" s="262">
        <v>2.3805073159868329</v>
      </c>
      <c r="F92" s="262">
        <v>2.7090490269438292</v>
      </c>
      <c r="G92" s="262">
        <v>3.6043487571753232</v>
      </c>
      <c r="H92" s="262">
        <v>3.6573376254027599</v>
      </c>
      <c r="I92" s="262">
        <v>3.7139051444962958</v>
      </c>
      <c r="J92" s="262">
        <v>3.4100645772605191</v>
      </c>
      <c r="K92" s="262">
        <v>2.649288944907052</v>
      </c>
      <c r="L92" s="262">
        <v>2.1039134526481291</v>
      </c>
      <c r="M92" s="262">
        <v>2.319085447736966</v>
      </c>
      <c r="N92" s="262">
        <v>3.0136285024269971</v>
      </c>
      <c r="O92" s="262">
        <v>2.6038178524513871</v>
      </c>
      <c r="P92" s="262">
        <v>2.3658281356256481</v>
      </c>
      <c r="Q92" s="262">
        <v>2.5831883046767539</v>
      </c>
      <c r="R92" s="262">
        <v>4.0505076620468614</v>
      </c>
      <c r="S92" s="262">
        <v>4.1493974982131654</v>
      </c>
      <c r="T92" s="262">
        <v>3.8507403879867508</v>
      </c>
      <c r="U92" s="262">
        <v>3.68739590845398</v>
      </c>
      <c r="V92" s="262">
        <v>3.8131213612315662</v>
      </c>
      <c r="W92" s="262">
        <v>3.073021145299776</v>
      </c>
      <c r="X92" s="262">
        <v>3.9691048207024791</v>
      </c>
      <c r="Y92" s="262">
        <v>2.3107669061934342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8.9662832757394213</v>
      </c>
      <c r="C93" s="261">
        <f t="shared" si="3"/>
        <v>9.354556165354948</v>
      </c>
      <c r="D93" s="261">
        <f t="shared" si="3"/>
        <v>9.2573289121511397</v>
      </c>
      <c r="E93" s="261">
        <f t="shared" si="3"/>
        <v>8.5964512202137744</v>
      </c>
      <c r="F93" s="261">
        <f t="shared" si="3"/>
        <v>7.9899653106016277</v>
      </c>
      <c r="G93" s="261">
        <f t="shared" si="3"/>
        <v>8.3658105411344756</v>
      </c>
      <c r="H93" s="261">
        <f t="shared" si="3"/>
        <v>7.8628082893162361</v>
      </c>
      <c r="I93" s="261">
        <f t="shared" si="3"/>
        <v>6.8991134293089589</v>
      </c>
      <c r="J93" s="261">
        <f t="shared" si="3"/>
        <v>7.4747162253671124</v>
      </c>
      <c r="K93" s="261">
        <f t="shared" si="3"/>
        <v>7.1208210637817135</v>
      </c>
      <c r="L93" s="261">
        <f t="shared" si="3"/>
        <v>7.0119420269566826</v>
      </c>
      <c r="M93" s="261">
        <f t="shared" si="3"/>
        <v>7.7146145475856356</v>
      </c>
      <c r="N93" s="261">
        <f t="shared" si="3"/>
        <v>8.6408985420075872</v>
      </c>
      <c r="O93" s="261">
        <f t="shared" si="3"/>
        <v>8.0881879752130956</v>
      </c>
      <c r="P93" s="261">
        <f t="shared" si="3"/>
        <v>7.8497748391635067</v>
      </c>
      <c r="Q93" s="261">
        <f t="shared" si="3"/>
        <v>7.654262762242011</v>
      </c>
      <c r="R93" s="261">
        <f t="shared" si="3"/>
        <v>8.1267514092647382</v>
      </c>
      <c r="S93" s="261">
        <f t="shared" si="3"/>
        <v>8.457615691972439</v>
      </c>
      <c r="T93" s="261">
        <f t="shared" si="3"/>
        <v>7.4580766584954601</v>
      </c>
      <c r="U93" s="261">
        <f t="shared" si="3"/>
        <v>7.4131142553611733</v>
      </c>
      <c r="V93" s="261">
        <f t="shared" si="3"/>
        <v>7.7510661755268124</v>
      </c>
      <c r="W93" s="261">
        <f t="shared" si="3"/>
        <v>9.1086739411505793</v>
      </c>
      <c r="X93" s="261">
        <f t="shared" si="3"/>
        <v>7.4377935396144714</v>
      </c>
      <c r="Y93" s="261">
        <f t="shared" si="3"/>
        <v>5.1143518877582101</v>
      </c>
      <c r="DA93" s="70"/>
    </row>
    <row r="94" spans="1:105" ht="12" customHeight="1" x14ac:dyDescent="0.25">
      <c r="A94" s="60" t="s">
        <v>1022</v>
      </c>
      <c r="B94" s="262">
        <v>3.5017389282908562</v>
      </c>
      <c r="C94" s="262">
        <v>3.897190048659072</v>
      </c>
      <c r="D94" s="262">
        <v>3.419286756682407</v>
      </c>
      <c r="E94" s="262">
        <v>3.5858953905916331</v>
      </c>
      <c r="F94" s="262">
        <v>2.8562878945145029</v>
      </c>
      <c r="G94" s="262">
        <v>2.6359229949362621</v>
      </c>
      <c r="H94" s="262">
        <v>2.4076261619183148</v>
      </c>
      <c r="I94" s="262">
        <v>2.080343570928779</v>
      </c>
      <c r="J94" s="262">
        <v>2.5818072943756358</v>
      </c>
      <c r="K94" s="262">
        <v>2.877180848466184</v>
      </c>
      <c r="L94" s="262">
        <v>3.1371123559743679</v>
      </c>
      <c r="M94" s="262">
        <v>3.3840223579268871</v>
      </c>
      <c r="N94" s="262">
        <v>3.486474446724233</v>
      </c>
      <c r="O94" s="262">
        <v>3.464977099363741</v>
      </c>
      <c r="P94" s="262">
        <v>3.518702671307008</v>
      </c>
      <c r="Q94" s="262">
        <v>3.2554647596373258</v>
      </c>
      <c r="R94" s="262">
        <v>2.7582282452700628</v>
      </c>
      <c r="S94" s="262">
        <v>2.875827272164686</v>
      </c>
      <c r="T94" s="262">
        <v>2.5391496791589461</v>
      </c>
      <c r="U94" s="262">
        <v>2.567930403658305</v>
      </c>
      <c r="V94" s="262">
        <v>2.6755125116726979</v>
      </c>
      <c r="W94" s="262">
        <v>3.919446707212956</v>
      </c>
      <c r="X94" s="262">
        <v>2.3210729376863188</v>
      </c>
      <c r="Y94" s="262">
        <v>1.8295120497106681</v>
      </c>
      <c r="DA94" s="72" t="s">
        <v>1074</v>
      </c>
    </row>
    <row r="95" spans="1:105" ht="12" customHeight="1" x14ac:dyDescent="0.25">
      <c r="A95" s="60" t="s">
        <v>1024</v>
      </c>
      <c r="B95" s="262">
        <v>1.952432840949498</v>
      </c>
      <c r="C95" s="262">
        <v>2.047696762076908</v>
      </c>
      <c r="D95" s="262">
        <v>1.9777311110576841</v>
      </c>
      <c r="E95" s="262">
        <v>1.9076789023871989</v>
      </c>
      <c r="F95" s="262">
        <v>1.7395167578329529</v>
      </c>
      <c r="G95" s="262">
        <v>1.7807047082212391</v>
      </c>
      <c r="H95" s="262">
        <v>1.6503353783460391</v>
      </c>
      <c r="I95" s="262">
        <v>1.3734780733701779</v>
      </c>
      <c r="J95" s="262">
        <v>1.4813613493965541</v>
      </c>
      <c r="K95" s="262">
        <v>1.45603219784209</v>
      </c>
      <c r="L95" s="262">
        <v>1.472959989360402</v>
      </c>
      <c r="M95" s="262">
        <v>1.626132603790952</v>
      </c>
      <c r="N95" s="262">
        <v>1.8204055063050339</v>
      </c>
      <c r="O95" s="262">
        <v>1.7084503618519771</v>
      </c>
      <c r="P95" s="262">
        <v>1.6380607771442379</v>
      </c>
      <c r="Q95" s="262">
        <v>1.574136815944345</v>
      </c>
      <c r="R95" s="262">
        <v>1.597311628338917</v>
      </c>
      <c r="S95" s="262">
        <v>1.702005701745275</v>
      </c>
      <c r="T95" s="262">
        <v>1.495686998931391</v>
      </c>
      <c r="U95" s="262">
        <v>1.5110772621440021</v>
      </c>
      <c r="V95" s="262">
        <v>1.627765731840324</v>
      </c>
      <c r="W95" s="262">
        <v>1.967936013767706</v>
      </c>
      <c r="X95" s="262">
        <v>1.552591166800481</v>
      </c>
      <c r="Y95" s="262">
        <v>1.1183492077740611</v>
      </c>
      <c r="DA95" s="72" t="s">
        <v>1075</v>
      </c>
    </row>
    <row r="96" spans="1:105" ht="12" customHeight="1" x14ac:dyDescent="0.25">
      <c r="A96" s="64" t="s">
        <v>28</v>
      </c>
      <c r="B96" s="229">
        <v>0.13068182771183859</v>
      </c>
      <c r="C96" s="229">
        <v>0.1163064013320276</v>
      </c>
      <c r="D96" s="229">
        <v>9.7510983010353602E-2</v>
      </c>
      <c r="E96" s="229">
        <v>0.1452455878549852</v>
      </c>
      <c r="F96" s="229">
        <v>0.15697565927420831</v>
      </c>
      <c r="G96" s="229">
        <v>0.12858743186174729</v>
      </c>
      <c r="H96" s="229">
        <v>5.1399774248191032E-2</v>
      </c>
      <c r="I96" s="229">
        <v>0</v>
      </c>
      <c r="J96" s="229">
        <v>0</v>
      </c>
      <c r="K96" s="229">
        <v>0</v>
      </c>
      <c r="L96" s="229">
        <v>0</v>
      </c>
      <c r="M96" s="229">
        <v>0.1114400468062753</v>
      </c>
      <c r="N96" s="229">
        <v>0.16355915059166759</v>
      </c>
      <c r="O96" s="229">
        <v>0.1505865320915071</v>
      </c>
      <c r="P96" s="229">
        <v>0.1337213230189806</v>
      </c>
      <c r="Q96" s="229">
        <v>0.1355832507448875</v>
      </c>
      <c r="R96" s="229">
        <v>5.7883752652392137E-2</v>
      </c>
      <c r="S96" s="229">
        <v>6.4447916926089033E-2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1.1939371193555551E-2</v>
      </c>
      <c r="C98" s="229">
        <v>1.187609934729099E-2</v>
      </c>
      <c r="D98" s="229">
        <v>1.209046868601826E-2</v>
      </c>
      <c r="E98" s="229">
        <v>1.146043151713556E-2</v>
      </c>
      <c r="F98" s="229">
        <v>1.135376145067179E-2</v>
      </c>
      <c r="G98" s="229">
        <v>1.116062955488586E-2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7.8364386071525687E-4</v>
      </c>
      <c r="R98" s="229">
        <v>7.8792190353571101E-4</v>
      </c>
      <c r="S98" s="229">
        <v>8.1941630019517569E-4</v>
      </c>
      <c r="T98" s="229">
        <v>1.5305597829761959E-3</v>
      </c>
      <c r="U98" s="229">
        <v>2.4946521392292592E-3</v>
      </c>
      <c r="V98" s="229">
        <v>3.3114020207559072E-3</v>
      </c>
      <c r="W98" s="229">
        <v>3.9061480524260682E-3</v>
      </c>
      <c r="X98" s="229">
        <v>5.3949172363699982E-3</v>
      </c>
      <c r="Y98" s="229">
        <v>4.4286639394456083E-3</v>
      </c>
      <c r="DA98" s="73" t="s">
        <v>1078</v>
      </c>
    </row>
    <row r="99" spans="1:105" ht="12" customHeight="1" x14ac:dyDescent="0.25">
      <c r="A99" s="64" t="s">
        <v>159</v>
      </c>
      <c r="B99" s="229">
        <v>9.53772490287189E-2</v>
      </c>
      <c r="C99" s="229">
        <v>0.12642630066936139</v>
      </c>
      <c r="D99" s="229">
        <v>0.1184079708978661</v>
      </c>
      <c r="E99" s="229">
        <v>9.1382537194304087E-2</v>
      </c>
      <c r="F99" s="229">
        <v>0.1007672261162849</v>
      </c>
      <c r="G99" s="229">
        <v>9.9513958775739597E-2</v>
      </c>
      <c r="H99" s="229">
        <v>8.9711603043660756E-2</v>
      </c>
      <c r="I99" s="229">
        <v>7.1854976796022221E-2</v>
      </c>
      <c r="J99" s="229">
        <v>9.6361731067366022E-2</v>
      </c>
      <c r="K99" s="229">
        <v>7.2185864968490929E-2</v>
      </c>
      <c r="L99" s="229">
        <v>7.677794916466199E-2</v>
      </c>
      <c r="M99" s="229">
        <v>4.9455927274126503E-2</v>
      </c>
      <c r="N99" s="229">
        <v>2.061322585835779E-2</v>
      </c>
      <c r="O99" s="229">
        <v>2.1162975175342831E-2</v>
      </c>
      <c r="P99" s="229">
        <v>3.36241799159624E-2</v>
      </c>
      <c r="Q99" s="229">
        <v>3.0706980497400581E-2</v>
      </c>
      <c r="R99" s="229">
        <v>3.3204858837556202E-2</v>
      </c>
      <c r="S99" s="229">
        <v>2.8771636934501799E-2</v>
      </c>
      <c r="T99" s="229">
        <v>4.3346594098851277E-2</v>
      </c>
      <c r="U99" s="229">
        <v>4.1631792680986858E-2</v>
      </c>
      <c r="V99" s="229">
        <v>4.0401982545263337E-2</v>
      </c>
      <c r="W99" s="229">
        <v>8.2275940902626521E-2</v>
      </c>
      <c r="X99" s="229">
        <v>0.10426185108704041</v>
      </c>
      <c r="Y99" s="229">
        <v>5.6846948474963577E-2</v>
      </c>
      <c r="DA99" s="73" t="s">
        <v>1079</v>
      </c>
    </row>
    <row r="100" spans="1:105" ht="12" customHeight="1" x14ac:dyDescent="0.25">
      <c r="A100" s="64" t="s">
        <v>32</v>
      </c>
      <c r="B100" s="229">
        <v>0.22156232542431231</v>
      </c>
      <c r="C100" s="229">
        <v>0.22038817167994809</v>
      </c>
      <c r="D100" s="229">
        <v>0.23505070899785571</v>
      </c>
      <c r="E100" s="229">
        <v>0.1620380169749828</v>
      </c>
      <c r="F100" s="229">
        <v>0.160529818438607</v>
      </c>
      <c r="G100" s="229">
        <v>0.11834913951221129</v>
      </c>
      <c r="H100" s="229">
        <v>0.15769062157784869</v>
      </c>
      <c r="I100" s="229">
        <v>0.10095294511043219</v>
      </c>
      <c r="J100" s="229">
        <v>0.1046027470746628</v>
      </c>
      <c r="K100" s="229">
        <v>7.0628536818124379E-2</v>
      </c>
      <c r="L100" s="229">
        <v>9.4263271668343807E-2</v>
      </c>
      <c r="M100" s="229">
        <v>6.8035659016054489E-2</v>
      </c>
      <c r="N100" s="229">
        <v>6.0602164186483773E-2</v>
      </c>
      <c r="O100" s="229">
        <v>4.1402603337206342E-2</v>
      </c>
      <c r="P100" s="229">
        <v>4.374383458191123E-2</v>
      </c>
      <c r="Q100" s="229">
        <v>3.3988573559886097E-2</v>
      </c>
      <c r="R100" s="229">
        <v>5.4332963433492767E-2</v>
      </c>
      <c r="S100" s="229">
        <v>5.7440716014464717E-2</v>
      </c>
      <c r="T100" s="229">
        <v>2.4268133942107951E-2</v>
      </c>
      <c r="U100" s="229">
        <v>3.0813943223759809E-2</v>
      </c>
      <c r="V100" s="229">
        <v>3.2263339539369849E-2</v>
      </c>
      <c r="W100" s="229">
        <v>2.327097387593461E-2</v>
      </c>
      <c r="X100" s="229">
        <v>1.6563505789292499E-2</v>
      </c>
      <c r="Y100" s="229">
        <v>7.1061558333284794E-3</v>
      </c>
      <c r="DA100" s="73" t="s">
        <v>1080</v>
      </c>
    </row>
    <row r="101" spans="1:105" ht="12" customHeight="1" x14ac:dyDescent="0.25">
      <c r="A101" s="64" t="s">
        <v>33</v>
      </c>
      <c r="B101" s="229">
        <v>1.8026572671091871E-2</v>
      </c>
      <c r="C101" s="229">
        <v>1.7801068551156929E-2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0.89619235729716329</v>
      </c>
      <c r="C102" s="229">
        <v>0.9898574136080277</v>
      </c>
      <c r="D102" s="229">
        <v>0.92649245716452733</v>
      </c>
      <c r="E102" s="229">
        <v>0.88112847413906081</v>
      </c>
      <c r="F102" s="229">
        <v>0.72770014929224236</v>
      </c>
      <c r="G102" s="229">
        <v>0.73005489352619524</v>
      </c>
      <c r="H102" s="229">
        <v>0.70335432354426719</v>
      </c>
      <c r="I102" s="229">
        <v>0.74225758057164581</v>
      </c>
      <c r="J102" s="229">
        <v>0.9482256400161313</v>
      </c>
      <c r="K102" s="229">
        <v>0.99921714436165643</v>
      </c>
      <c r="L102" s="229">
        <v>1.010144617758262</v>
      </c>
      <c r="M102" s="229">
        <v>1.049828960161695</v>
      </c>
      <c r="N102" s="229">
        <v>1.0841389178242311</v>
      </c>
      <c r="O102" s="229">
        <v>1.1137935702756521</v>
      </c>
      <c r="P102" s="229">
        <v>1.210290634224795</v>
      </c>
      <c r="Q102" s="229">
        <v>1.1915364934674679</v>
      </c>
      <c r="R102" s="229">
        <v>1.1096349136848369</v>
      </c>
      <c r="S102" s="229">
        <v>1.0724722444987991</v>
      </c>
      <c r="T102" s="229">
        <v>0.98672850269925549</v>
      </c>
      <c r="U102" s="229">
        <v>0.94169366154509904</v>
      </c>
      <c r="V102" s="229">
        <v>0.88769703471681494</v>
      </c>
      <c r="W102" s="229">
        <v>1.1854057308287289</v>
      </c>
      <c r="X102" s="229">
        <v>0.75835571170696503</v>
      </c>
      <c r="Y102" s="229">
        <v>0.56402585712652942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1.722274148144527E-3</v>
      </c>
      <c r="C104" s="229">
        <v>1.2755469689547971E-3</v>
      </c>
      <c r="D104" s="229">
        <v>8.6693350723415785E-4</v>
      </c>
      <c r="E104" s="229">
        <v>7.5071836084082376E-3</v>
      </c>
      <c r="F104" s="229">
        <v>9.5171411454358732E-3</v>
      </c>
      <c r="G104" s="229">
        <v>1.2467197532894821E-3</v>
      </c>
      <c r="H104" s="229">
        <v>1.2451000021819879E-3</v>
      </c>
      <c r="I104" s="229">
        <v>3.693563279479031E-3</v>
      </c>
      <c r="J104" s="229">
        <v>0</v>
      </c>
      <c r="K104" s="229">
        <v>0</v>
      </c>
      <c r="L104" s="229">
        <v>0</v>
      </c>
      <c r="M104" s="229">
        <v>6.003465196674539E-3</v>
      </c>
      <c r="N104" s="229">
        <v>2.4253575485379309E-2</v>
      </c>
      <c r="O104" s="229">
        <v>1.7028019484515551E-2</v>
      </c>
      <c r="P104" s="229">
        <v>0</v>
      </c>
      <c r="Q104" s="229">
        <v>0</v>
      </c>
      <c r="R104" s="229">
        <v>4.3036154573996413E-2</v>
      </c>
      <c r="S104" s="229">
        <v>0.16450199373130009</v>
      </c>
      <c r="T104" s="229">
        <v>0.1216389602224847</v>
      </c>
      <c r="U104" s="229">
        <v>0.13330968160047721</v>
      </c>
      <c r="V104" s="229">
        <v>0.2185813575215805</v>
      </c>
      <c r="W104" s="229">
        <v>0.20268129794739259</v>
      </c>
      <c r="X104" s="229">
        <v>0.1953641008779668</v>
      </c>
      <c r="Y104" s="229">
        <v>0.13569925184792239</v>
      </c>
      <c r="DA104" s="73" t="s">
        <v>1084</v>
      </c>
    </row>
    <row r="105" spans="1:105" ht="12" customHeight="1" x14ac:dyDescent="0.25">
      <c r="A105" s="64" t="s">
        <v>39</v>
      </c>
      <c r="B105" s="229">
        <v>0.57693086347467315</v>
      </c>
      <c r="C105" s="229">
        <v>0.56376575992013978</v>
      </c>
      <c r="D105" s="229">
        <v>0.5873115887938285</v>
      </c>
      <c r="E105" s="229">
        <v>0.60891667109832226</v>
      </c>
      <c r="F105" s="229">
        <v>0.57267300211550276</v>
      </c>
      <c r="G105" s="229">
        <v>0.69179193523717042</v>
      </c>
      <c r="H105" s="229">
        <v>0.64693395592988878</v>
      </c>
      <c r="I105" s="229">
        <v>0.45471900761259881</v>
      </c>
      <c r="J105" s="229">
        <v>0.33217123123839343</v>
      </c>
      <c r="K105" s="229">
        <v>0.31400065169381791</v>
      </c>
      <c r="L105" s="229">
        <v>0.29177415076913438</v>
      </c>
      <c r="M105" s="229">
        <v>0.34136854533612693</v>
      </c>
      <c r="N105" s="229">
        <v>0.46723847235891541</v>
      </c>
      <c r="O105" s="229">
        <v>0.36447666148775321</v>
      </c>
      <c r="P105" s="229">
        <v>0.21668080540258891</v>
      </c>
      <c r="Q105" s="229">
        <v>0.18153787381398651</v>
      </c>
      <c r="R105" s="229">
        <v>0.29843106325310698</v>
      </c>
      <c r="S105" s="229">
        <v>0.31355177733992518</v>
      </c>
      <c r="T105" s="229">
        <v>0.31817424818571532</v>
      </c>
      <c r="U105" s="229">
        <v>0.36113353095444978</v>
      </c>
      <c r="V105" s="229">
        <v>0.44551061549653898</v>
      </c>
      <c r="W105" s="229">
        <v>0.47039592216059661</v>
      </c>
      <c r="X105" s="229">
        <v>0.47265108010284568</v>
      </c>
      <c r="Y105" s="229">
        <v>0.35024233055187182</v>
      </c>
      <c r="DA105" s="73" t="s">
        <v>1085</v>
      </c>
    </row>
    <row r="106" spans="1:105" ht="12" customHeight="1" x14ac:dyDescent="0.25">
      <c r="A106" s="60" t="s">
        <v>1036</v>
      </c>
      <c r="B106" s="262">
        <v>3.512111506499068</v>
      </c>
      <c r="C106" s="262">
        <v>3.409669354618968</v>
      </c>
      <c r="D106" s="262">
        <v>3.860311044411048</v>
      </c>
      <c r="E106" s="262">
        <v>3.1028769272349419</v>
      </c>
      <c r="F106" s="262">
        <v>3.3941606582541728</v>
      </c>
      <c r="G106" s="262">
        <v>3.949182837976974</v>
      </c>
      <c r="H106" s="262">
        <v>3.8048467490518818</v>
      </c>
      <c r="I106" s="262">
        <v>3.445291785010002</v>
      </c>
      <c r="J106" s="262">
        <v>3.4115475815949221</v>
      </c>
      <c r="K106" s="262">
        <v>2.7876080174734388</v>
      </c>
      <c r="L106" s="262">
        <v>2.4018696816219132</v>
      </c>
      <c r="M106" s="262">
        <v>2.704459585867796</v>
      </c>
      <c r="N106" s="262">
        <v>3.3340185889783198</v>
      </c>
      <c r="O106" s="262">
        <v>2.9147605139973778</v>
      </c>
      <c r="P106" s="262">
        <v>2.693011390712261</v>
      </c>
      <c r="Q106" s="262">
        <v>2.8246611866603408</v>
      </c>
      <c r="R106" s="262">
        <v>3.7712115356557581</v>
      </c>
      <c r="S106" s="262">
        <v>3.879782718062478</v>
      </c>
      <c r="T106" s="262">
        <v>3.423239980405123</v>
      </c>
      <c r="U106" s="262">
        <v>3.334106589558866</v>
      </c>
      <c r="V106" s="262">
        <v>3.4477879320137901</v>
      </c>
      <c r="W106" s="262">
        <v>3.2212912201699169</v>
      </c>
      <c r="X106" s="262">
        <v>3.564129435127672</v>
      </c>
      <c r="Y106" s="262">
        <v>2.166490630273481</v>
      </c>
      <c r="DA106" s="72" t="s">
        <v>1086</v>
      </c>
    </row>
    <row r="107" spans="1:105" ht="12" customHeight="1" x14ac:dyDescent="0.25">
      <c r="A107" s="132" t="s">
        <v>1038</v>
      </c>
      <c r="B107" s="316">
        <v>6.0423067107853372</v>
      </c>
      <c r="C107" s="316">
        <v>6.1803816195709906</v>
      </c>
      <c r="D107" s="316">
        <v>6.3982445675032116</v>
      </c>
      <c r="E107" s="316">
        <v>5.628368454093442</v>
      </c>
      <c r="F107" s="316">
        <v>5.465323090841629</v>
      </c>
      <c r="G107" s="316">
        <v>5.9478705094813433</v>
      </c>
      <c r="H107" s="316">
        <v>5.6714884645788928</v>
      </c>
      <c r="I107" s="316">
        <v>5.1828115309671086</v>
      </c>
      <c r="J107" s="316">
        <v>5.5532309617589197</v>
      </c>
      <c r="K107" s="316">
        <v>5.0659950024818619</v>
      </c>
      <c r="L107" s="316">
        <v>4.7398348280875799</v>
      </c>
      <c r="M107" s="316">
        <v>5.2295228914589158</v>
      </c>
      <c r="N107" s="316">
        <v>5.9853611399526958</v>
      </c>
      <c r="O107" s="316">
        <v>5.480497352288908</v>
      </c>
      <c r="P107" s="316">
        <v>5.2668609472867454</v>
      </c>
      <c r="Q107" s="316">
        <v>5.2604011084016271</v>
      </c>
      <c r="R107" s="316">
        <v>6.0698774917146796</v>
      </c>
      <c r="S107" s="316">
        <v>6.2252783094326514</v>
      </c>
      <c r="T107" s="316">
        <v>5.5199459369377193</v>
      </c>
      <c r="U107" s="316">
        <v>5.424216786021999</v>
      </c>
      <c r="V107" s="316">
        <v>5.582384543448482</v>
      </c>
      <c r="W107" s="316">
        <v>6.1420401423691562</v>
      </c>
      <c r="X107" s="316">
        <v>5.4215016465868597</v>
      </c>
      <c r="Y107" s="316">
        <v>3.5395524580941808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55.942620689946892</v>
      </c>
      <c r="C110" s="223">
        <v>62.661440220040618</v>
      </c>
      <c r="D110" s="223">
        <v>55.537008586360827</v>
      </c>
      <c r="E110" s="223">
        <v>63.90689082326179</v>
      </c>
      <c r="F110" s="223">
        <v>62.48401929695364</v>
      </c>
      <c r="G110" s="223">
        <v>64.548069829509799</v>
      </c>
      <c r="H110" s="223">
        <v>61.151110801294969</v>
      </c>
      <c r="I110" s="223">
        <v>56.640266283136242</v>
      </c>
      <c r="J110" s="223">
        <v>60.712737007797891</v>
      </c>
      <c r="K110" s="223">
        <v>67.521889023821544</v>
      </c>
      <c r="L110" s="223">
        <v>86.963790962071286</v>
      </c>
      <c r="M110" s="223">
        <v>82.408999713384929</v>
      </c>
      <c r="N110" s="223">
        <v>75.432311072895729</v>
      </c>
      <c r="O110" s="223">
        <v>73.83443202445784</v>
      </c>
      <c r="P110" s="223">
        <v>68.790006687685107</v>
      </c>
      <c r="Q110" s="223">
        <v>68.419795547912486</v>
      </c>
      <c r="R110" s="223">
        <v>76.552498328078684</v>
      </c>
      <c r="S110" s="223">
        <v>76.839113404031721</v>
      </c>
      <c r="T110" s="223">
        <v>75.680710805388358</v>
      </c>
      <c r="U110" s="223">
        <v>77.787331613642877</v>
      </c>
      <c r="V110" s="223">
        <v>83.447979363714524</v>
      </c>
      <c r="W110" s="223">
        <v>93.993025699818489</v>
      </c>
      <c r="X110" s="223">
        <v>94.427725231680498</v>
      </c>
      <c r="Y110" s="223">
        <v>148.75141185652981</v>
      </c>
      <c r="DA110" s="89" t="s">
        <v>1088</v>
      </c>
    </row>
    <row r="111" spans="1:105" ht="12" customHeight="1" x14ac:dyDescent="0.25">
      <c r="A111" s="55" t="s">
        <v>91</v>
      </c>
      <c r="B111" s="259">
        <v>0.41080567822894709</v>
      </c>
      <c r="C111" s="259">
        <v>0.45330327114379759</v>
      </c>
      <c r="D111" s="259">
        <v>0.41691382487088591</v>
      </c>
      <c r="E111" s="259">
        <v>0.45776014433408801</v>
      </c>
      <c r="F111" s="259">
        <v>0.46342308016443662</v>
      </c>
      <c r="G111" s="259">
        <v>0.49514749298009447</v>
      </c>
      <c r="H111" s="259">
        <v>0.47537203521579657</v>
      </c>
      <c r="I111" s="259">
        <v>0.45826819110447431</v>
      </c>
      <c r="J111" s="259">
        <v>0.48678163382984729</v>
      </c>
      <c r="K111" s="259">
        <v>0.52097762463495767</v>
      </c>
      <c r="L111" s="259">
        <v>0.64385068644754928</v>
      </c>
      <c r="M111" s="259">
        <v>0.59691065622111261</v>
      </c>
      <c r="N111" s="259">
        <v>0.58774625353475529</v>
      </c>
      <c r="O111" s="259">
        <v>0.63153032030736767</v>
      </c>
      <c r="P111" s="259">
        <v>0.64498293728335909</v>
      </c>
      <c r="Q111" s="259">
        <v>0.68287356683855105</v>
      </c>
      <c r="R111" s="259">
        <v>0.70268021277659465</v>
      </c>
      <c r="S111" s="259">
        <v>0.69783551174368663</v>
      </c>
      <c r="T111" s="259">
        <v>0.6931613491463906</v>
      </c>
      <c r="U111" s="259">
        <v>0.68199023466360575</v>
      </c>
      <c r="V111" s="259">
        <v>0.69371242515267928</v>
      </c>
      <c r="W111" s="259">
        <v>0.71946797707585142</v>
      </c>
      <c r="X111" s="259">
        <v>0.7564402323721755</v>
      </c>
      <c r="Y111" s="259">
        <v>1.135067415542631</v>
      </c>
      <c r="DA111" s="67" t="s">
        <v>1089</v>
      </c>
    </row>
    <row r="112" spans="1:105" ht="12" customHeight="1" x14ac:dyDescent="0.25">
      <c r="A112" s="173" t="s">
        <v>92</v>
      </c>
      <c r="B112" s="224">
        <v>3.278280262211287</v>
      </c>
      <c r="C112" s="224">
        <v>3.617416324411967</v>
      </c>
      <c r="D112" s="224">
        <v>3.3270240299734262</v>
      </c>
      <c r="E112" s="224">
        <v>3.6529827252316869</v>
      </c>
      <c r="F112" s="224">
        <v>3.698173655500316</v>
      </c>
      <c r="G112" s="224">
        <v>3.9513384043718069</v>
      </c>
      <c r="H112" s="224">
        <v>3.7935277987726299</v>
      </c>
      <c r="I112" s="224">
        <v>3.6570370014695879</v>
      </c>
      <c r="J112" s="224">
        <v>3.8845778107818369</v>
      </c>
      <c r="K112" s="224">
        <v>4.1574660585452348</v>
      </c>
      <c r="L112" s="224">
        <v>5.1380083310724256</v>
      </c>
      <c r="M112" s="224">
        <v>4.7634210681544902</v>
      </c>
      <c r="N112" s="224">
        <v>4.6902879981074443</v>
      </c>
      <c r="O112" s="224">
        <v>5.0396902812472639</v>
      </c>
      <c r="P112" s="224">
        <v>5.1470438331689667</v>
      </c>
      <c r="Q112" s="224">
        <v>5.4494157563835186</v>
      </c>
      <c r="R112" s="224">
        <v>5.6074752474772804</v>
      </c>
      <c r="S112" s="224">
        <v>5.5688139323733408</v>
      </c>
      <c r="T112" s="224">
        <v>5.5315135351365221</v>
      </c>
      <c r="U112" s="224">
        <v>5.4423666560726769</v>
      </c>
      <c r="V112" s="224">
        <v>5.5359111900135982</v>
      </c>
      <c r="W112" s="224">
        <v>5.7414436886784204</v>
      </c>
      <c r="X112" s="224">
        <v>6.036486871406356</v>
      </c>
      <c r="Y112" s="224">
        <v>9.057978752131044</v>
      </c>
      <c r="DA112" s="177" t="s">
        <v>1090</v>
      </c>
    </row>
    <row r="113" spans="1:105" ht="12" customHeight="1" x14ac:dyDescent="0.25">
      <c r="A113" s="173" t="s">
        <v>93</v>
      </c>
      <c r="B113" s="224">
        <v>4.0194716235073429</v>
      </c>
      <c r="C113" s="224">
        <v>4.4352834728591679</v>
      </c>
      <c r="D113" s="224">
        <v>4.0792359437215628</v>
      </c>
      <c r="E113" s="224">
        <v>4.4788911352341723</v>
      </c>
      <c r="F113" s="224">
        <v>4.5342993515323498</v>
      </c>
      <c r="G113" s="224">
        <v>4.8447025028098833</v>
      </c>
      <c r="H113" s="224">
        <v>4.651212257815839</v>
      </c>
      <c r="I113" s="224">
        <v>4.483862048941563</v>
      </c>
      <c r="J113" s="224">
        <v>4.7628479052647688</v>
      </c>
      <c r="K113" s="224">
        <v>5.0974338712412584</v>
      </c>
      <c r="L113" s="224">
        <v>6.2996684347419301</v>
      </c>
      <c r="M113" s="224">
        <v>5.8403901688836184</v>
      </c>
      <c r="N113" s="224">
        <v>5.7507223320050844</v>
      </c>
      <c r="O113" s="224">
        <v>6.1791215077735053</v>
      </c>
      <c r="P113" s="224">
        <v>6.3107467872244243</v>
      </c>
      <c r="Q113" s="224">
        <v>6.6814824375944832</v>
      </c>
      <c r="R113" s="224">
        <v>6.8752778389824227</v>
      </c>
      <c r="S113" s="224">
        <v>6.8278755284542347</v>
      </c>
      <c r="T113" s="224">
        <v>6.7821418277797809</v>
      </c>
      <c r="U113" s="224">
        <v>6.6728395954930084</v>
      </c>
      <c r="V113" s="224">
        <v>6.7875337551241692</v>
      </c>
      <c r="W113" s="224">
        <v>7.0395354084344879</v>
      </c>
      <c r="X113" s="224">
        <v>7.4012853522554236</v>
      </c>
      <c r="Y113" s="224">
        <v>11.10591091927108</v>
      </c>
      <c r="DA113" s="177" t="s">
        <v>1091</v>
      </c>
    </row>
    <row r="114" spans="1:105" ht="12" customHeight="1" x14ac:dyDescent="0.25">
      <c r="A114" s="173" t="s">
        <v>94</v>
      </c>
      <c r="B114" s="224">
        <v>7.442974871669068</v>
      </c>
      <c r="C114" s="224">
        <v>8.212946011151157</v>
      </c>
      <c r="D114" s="224">
        <v>7.5536422367464411</v>
      </c>
      <c r="E114" s="224">
        <v>8.2936956135046564</v>
      </c>
      <c r="F114" s="224">
        <v>8.396296651705665</v>
      </c>
      <c r="G114" s="224">
        <v>8.9710793772594322</v>
      </c>
      <c r="H114" s="224">
        <v>8.6127877493297103</v>
      </c>
      <c r="I114" s="224">
        <v>8.3029004019143962</v>
      </c>
      <c r="J114" s="224">
        <v>8.819506790182114</v>
      </c>
      <c r="K114" s="224">
        <v>9.4390695512703804</v>
      </c>
      <c r="L114" s="224">
        <v>11.665282965405501</v>
      </c>
      <c r="M114" s="224">
        <v>10.814823772735719</v>
      </c>
      <c r="N114" s="224">
        <v>10.648783178548991</v>
      </c>
      <c r="O114" s="224">
        <v>11.4420626438499</v>
      </c>
      <c r="P114" s="224">
        <v>11.68579707941603</v>
      </c>
      <c r="Q114" s="224">
        <v>12.37229928373522</v>
      </c>
      <c r="R114" s="224">
        <v>12.73115597881417</v>
      </c>
      <c r="S114" s="224">
        <v>12.64337971388</v>
      </c>
      <c r="T114" s="224">
        <v>12.558693263323249</v>
      </c>
      <c r="U114" s="224">
        <v>12.356295076564081</v>
      </c>
      <c r="V114" s="224">
        <v>12.568677655177011</v>
      </c>
      <c r="W114" s="224">
        <v>13.03531659404606</v>
      </c>
      <c r="X114" s="224">
        <v>13.70517969892289</v>
      </c>
      <c r="Y114" s="224">
        <v>20.565144785622518</v>
      </c>
      <c r="DA114" s="177" t="s">
        <v>1092</v>
      </c>
    </row>
    <row r="115" spans="1:105" ht="12" customHeight="1" x14ac:dyDescent="0.25">
      <c r="A115" s="56" t="s">
        <v>95</v>
      </c>
      <c r="B115" s="260">
        <v>2.6890158446755672</v>
      </c>
      <c r="C115" s="260">
        <v>3.0237655023542578</v>
      </c>
      <c r="D115" s="260">
        <v>2.6967456333715121</v>
      </c>
      <c r="E115" s="260">
        <v>3.0949674527918112</v>
      </c>
      <c r="F115" s="260">
        <v>3.0079322070272219</v>
      </c>
      <c r="G115" s="260">
        <v>3.1340506794043148</v>
      </c>
      <c r="H115" s="260">
        <v>3.0114293694950138</v>
      </c>
      <c r="I115" s="260">
        <v>2.839224282855688</v>
      </c>
      <c r="J115" s="260">
        <v>3.1092464416273011</v>
      </c>
      <c r="K115" s="260">
        <v>3.57180597109235</v>
      </c>
      <c r="L115" s="260">
        <v>4.6242583268137132</v>
      </c>
      <c r="M115" s="260">
        <v>4.4836409787384586</v>
      </c>
      <c r="N115" s="260">
        <v>4.0354236980005576</v>
      </c>
      <c r="O115" s="260">
        <v>3.7624831816578741</v>
      </c>
      <c r="P115" s="260">
        <v>3.3070181491446711</v>
      </c>
      <c r="Q115" s="260">
        <v>3.1708300359736352</v>
      </c>
      <c r="R115" s="260">
        <v>4.027474697509585</v>
      </c>
      <c r="S115" s="260">
        <v>3.9906479978229181</v>
      </c>
      <c r="T115" s="260">
        <v>3.9724170590369541</v>
      </c>
      <c r="U115" s="260">
        <v>4.3170093043046904</v>
      </c>
      <c r="V115" s="260">
        <v>4.890125268914443</v>
      </c>
      <c r="W115" s="260">
        <v>5.7248153793281551</v>
      </c>
      <c r="X115" s="260">
        <v>6.0233718298794354</v>
      </c>
      <c r="Y115" s="260">
        <v>9.8127372156387107</v>
      </c>
      <c r="DA115" s="68" t="s">
        <v>1093</v>
      </c>
    </row>
    <row r="116" spans="1:105" ht="12" customHeight="1" x14ac:dyDescent="0.25">
      <c r="A116" s="37" t="s">
        <v>159</v>
      </c>
      <c r="B116" s="226">
        <v>0.10788238331690719</v>
      </c>
      <c r="C116" s="226">
        <v>0.15377678744162471</v>
      </c>
      <c r="D116" s="226">
        <v>0.1192696558658843</v>
      </c>
      <c r="E116" s="226">
        <v>0.12752980581329729</v>
      </c>
      <c r="F116" s="226">
        <v>0.1404830516182122</v>
      </c>
      <c r="G116" s="226">
        <v>0.1246509409408816</v>
      </c>
      <c r="H116" s="226">
        <v>0.10625353494265601</v>
      </c>
      <c r="I116" s="226">
        <v>7.3824002310540676E-2</v>
      </c>
      <c r="J116" s="226">
        <v>9.3052029387857602E-2</v>
      </c>
      <c r="K116" s="226">
        <v>8.4095763156892253E-2</v>
      </c>
      <c r="L116" s="226">
        <v>0.12671763536889069</v>
      </c>
      <c r="M116" s="226">
        <v>7.3839858011324172E-2</v>
      </c>
      <c r="N116" s="226">
        <v>2.3397482260123191E-2</v>
      </c>
      <c r="O116" s="226">
        <v>2.1657240793368789E-2</v>
      </c>
      <c r="P116" s="226">
        <v>2.75676212794927E-2</v>
      </c>
      <c r="Q116" s="226">
        <v>2.222533407907018E-2</v>
      </c>
      <c r="R116" s="226">
        <v>2.620095994493989E-2</v>
      </c>
      <c r="S116" s="226">
        <v>2.383321455617269E-2</v>
      </c>
      <c r="T116" s="226">
        <v>3.72825908022167E-2</v>
      </c>
      <c r="U116" s="226">
        <v>3.9090875110628857E-2</v>
      </c>
      <c r="V116" s="226">
        <v>4.2646629081964538E-2</v>
      </c>
      <c r="W116" s="226">
        <v>9.3158573204636344E-2</v>
      </c>
      <c r="X116" s="226">
        <v>0.1233456026861274</v>
      </c>
      <c r="Y116" s="226">
        <v>0.1579734922881102</v>
      </c>
      <c r="DA116" s="69" t="s">
        <v>1094</v>
      </c>
    </row>
    <row r="117" spans="1:105" ht="12" customHeight="1" x14ac:dyDescent="0.25">
      <c r="A117" s="37" t="s">
        <v>35</v>
      </c>
      <c r="B117" s="226">
        <v>1.013694234214106</v>
      </c>
      <c r="C117" s="226">
        <v>1.2039986322783141</v>
      </c>
      <c r="D117" s="226">
        <v>0.9332347787942894</v>
      </c>
      <c r="E117" s="226">
        <v>1.229667578222214</v>
      </c>
      <c r="F117" s="226">
        <v>1.0145117770497161</v>
      </c>
      <c r="G117" s="226">
        <v>0.91446497090537482</v>
      </c>
      <c r="H117" s="226">
        <v>0.83304590106819909</v>
      </c>
      <c r="I117" s="226">
        <v>0.7625974954899849</v>
      </c>
      <c r="J117" s="226">
        <v>0.91565727539096353</v>
      </c>
      <c r="K117" s="226">
        <v>1.1640773211102069</v>
      </c>
      <c r="L117" s="226">
        <v>1.667186200407837</v>
      </c>
      <c r="M117" s="226">
        <v>1.5674404591554549</v>
      </c>
      <c r="N117" s="226">
        <v>1.2305750333112799</v>
      </c>
      <c r="O117" s="226">
        <v>1.139806447142182</v>
      </c>
      <c r="P117" s="226">
        <v>0.99228691750447373</v>
      </c>
      <c r="Q117" s="226">
        <v>0.86241943055782011</v>
      </c>
      <c r="R117" s="226">
        <v>0.87557968757511495</v>
      </c>
      <c r="S117" s="226">
        <v>0.88839092356364524</v>
      </c>
      <c r="T117" s="226">
        <v>0.84868940141239912</v>
      </c>
      <c r="U117" s="226">
        <v>0.88421917350539792</v>
      </c>
      <c r="V117" s="226">
        <v>0.93701555695479444</v>
      </c>
      <c r="W117" s="226">
        <v>1.34219925461926</v>
      </c>
      <c r="X117" s="226">
        <v>0.89716268544736733</v>
      </c>
      <c r="Y117" s="226">
        <v>1.5673864082662989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0.55074230685392511</v>
      </c>
      <c r="C119" s="226">
        <v>0.61260618597394689</v>
      </c>
      <c r="D119" s="226">
        <v>0.59063652031825531</v>
      </c>
      <c r="E119" s="226">
        <v>0.67373814896148898</v>
      </c>
      <c r="F119" s="226">
        <v>0.64738104504613259</v>
      </c>
      <c r="G119" s="226">
        <v>0.72486842799947659</v>
      </c>
      <c r="H119" s="226">
        <v>0.75564150242105088</v>
      </c>
      <c r="I119" s="226">
        <v>0.73985231706691357</v>
      </c>
      <c r="J119" s="226">
        <v>0.89060626004178323</v>
      </c>
      <c r="K119" s="226">
        <v>1.1957957976079669</v>
      </c>
      <c r="L119" s="226">
        <v>1.553905472323313</v>
      </c>
      <c r="M119" s="226">
        <v>1.589685907484969</v>
      </c>
      <c r="N119" s="226">
        <v>1.604686488212844</v>
      </c>
      <c r="O119" s="226">
        <v>1.6422071464950569</v>
      </c>
      <c r="P119" s="226">
        <v>1.5277246292029949</v>
      </c>
      <c r="Q119" s="226">
        <v>1.5378919024999791</v>
      </c>
      <c r="R119" s="226">
        <v>1.928550113902459</v>
      </c>
      <c r="S119" s="226">
        <v>1.879894384206696</v>
      </c>
      <c r="T119" s="226">
        <v>1.942255925982346</v>
      </c>
      <c r="U119" s="226">
        <v>2.2456615328598941</v>
      </c>
      <c r="V119" s="226">
        <v>2.7029819310298202</v>
      </c>
      <c r="W119" s="226">
        <v>3.186338923391038</v>
      </c>
      <c r="X119" s="226">
        <v>3.625223105125897</v>
      </c>
      <c r="Y119" s="226">
        <v>6.2312933564878206</v>
      </c>
      <c r="DA119" s="69" t="s">
        <v>1097</v>
      </c>
    </row>
    <row r="120" spans="1:105" ht="12" customHeight="1" x14ac:dyDescent="0.25">
      <c r="A120" s="37" t="s">
        <v>40</v>
      </c>
      <c r="B120" s="226">
        <v>1.0166969202906291</v>
      </c>
      <c r="C120" s="226">
        <v>1.0533838966603719</v>
      </c>
      <c r="D120" s="226">
        <v>1.053604678393083</v>
      </c>
      <c r="E120" s="226">
        <v>1.06403191979481</v>
      </c>
      <c r="F120" s="226">
        <v>1.205556333313162</v>
      </c>
      <c r="G120" s="226">
        <v>1.3700663395585819</v>
      </c>
      <c r="H120" s="226">
        <v>1.316488431063108</v>
      </c>
      <c r="I120" s="226">
        <v>1.2629504679882491</v>
      </c>
      <c r="J120" s="226">
        <v>1.2099308768066961</v>
      </c>
      <c r="K120" s="226">
        <v>1.127837089217284</v>
      </c>
      <c r="L120" s="226">
        <v>1.2764490187136719</v>
      </c>
      <c r="M120" s="226">
        <v>1.25267475408671</v>
      </c>
      <c r="N120" s="226">
        <v>1.176764694216311</v>
      </c>
      <c r="O120" s="226">
        <v>0.95881234722726594</v>
      </c>
      <c r="P120" s="226">
        <v>0.75943898115770991</v>
      </c>
      <c r="Q120" s="226">
        <v>0.748293368836766</v>
      </c>
      <c r="R120" s="226">
        <v>1.197143936087071</v>
      </c>
      <c r="S120" s="226">
        <v>1.198529475496404</v>
      </c>
      <c r="T120" s="226">
        <v>1.1441891408399929</v>
      </c>
      <c r="U120" s="226">
        <v>1.148037722828769</v>
      </c>
      <c r="V120" s="226">
        <v>1.2074811518478641</v>
      </c>
      <c r="W120" s="226">
        <v>1.103118628113219</v>
      </c>
      <c r="X120" s="226">
        <v>1.377640436620045</v>
      </c>
      <c r="Y120" s="226">
        <v>1.8560839585964819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15.687755293944331</v>
      </c>
      <c r="C121" s="261">
        <f t="shared" si="4"/>
        <v>17.749009715701916</v>
      </c>
      <c r="D121" s="261">
        <f t="shared" si="4"/>
        <v>15.231170401719508</v>
      </c>
      <c r="E121" s="261">
        <f t="shared" si="4"/>
        <v>18.335019704663228</v>
      </c>
      <c r="F121" s="261">
        <f t="shared" si="4"/>
        <v>17.432167030588683</v>
      </c>
      <c r="G121" s="261">
        <f t="shared" si="4"/>
        <v>17.521353773336937</v>
      </c>
      <c r="H121" s="261">
        <f t="shared" si="4"/>
        <v>16.350526394686199</v>
      </c>
      <c r="I121" s="261">
        <f t="shared" si="4"/>
        <v>14.357203722788618</v>
      </c>
      <c r="J121" s="261">
        <f t="shared" si="4"/>
        <v>15.351049904339739</v>
      </c>
      <c r="K121" s="261">
        <f t="shared" si="4"/>
        <v>17.699346827711185</v>
      </c>
      <c r="L121" s="261">
        <f t="shared" si="4"/>
        <v>23.647751230727604</v>
      </c>
      <c r="M121" s="261">
        <f t="shared" si="4"/>
        <v>22.750223756849469</v>
      </c>
      <c r="N121" s="261">
        <f t="shared" si="4"/>
        <v>19.819950391908421</v>
      </c>
      <c r="O121" s="261">
        <f t="shared" si="4"/>
        <v>17.943395038190744</v>
      </c>
      <c r="P121" s="261">
        <f t="shared" si="4"/>
        <v>15.170632071584418</v>
      </c>
      <c r="Q121" s="261">
        <f t="shared" si="4"/>
        <v>13.983951909376268</v>
      </c>
      <c r="R121" s="261">
        <f t="shared" si="4"/>
        <v>16.912288528424746</v>
      </c>
      <c r="S121" s="261">
        <f t="shared" si="4"/>
        <v>17.382037516976744</v>
      </c>
      <c r="T121" s="261">
        <f t="shared" si="4"/>
        <v>16.942492576110599</v>
      </c>
      <c r="U121" s="261">
        <f t="shared" si="4"/>
        <v>18.231271879465048</v>
      </c>
      <c r="V121" s="261">
        <f t="shared" si="4"/>
        <v>20.736697154138707</v>
      </c>
      <c r="W121" s="261">
        <f t="shared" si="4"/>
        <v>24.996517553858681</v>
      </c>
      <c r="X121" s="261">
        <f t="shared" si="4"/>
        <v>23.991166783257675</v>
      </c>
      <c r="Y121" s="261">
        <f t="shared" si="4"/>
        <v>39.711947301040261</v>
      </c>
      <c r="DA121" s="70"/>
    </row>
    <row r="122" spans="1:105" ht="12" customHeight="1" x14ac:dyDescent="0.25">
      <c r="A122" s="60" t="s">
        <v>1052</v>
      </c>
      <c r="B122" s="262">
        <v>15.664231106516519</v>
      </c>
      <c r="C122" s="262">
        <v>17.723051965658151</v>
      </c>
      <c r="D122" s="262">
        <v>15.20729644019154</v>
      </c>
      <c r="E122" s="262">
        <v>18.308806738282819</v>
      </c>
      <c r="F122" s="262">
        <v>17.405629784455279</v>
      </c>
      <c r="G122" s="262">
        <v>17.492999875018171</v>
      </c>
      <c r="H122" s="262">
        <v>16.32330490908608</v>
      </c>
      <c r="I122" s="262">
        <v>14.3309616638516</v>
      </c>
      <c r="J122" s="262">
        <v>15.323175064731879</v>
      </c>
      <c r="K122" s="262">
        <v>17.669513804612659</v>
      </c>
      <c r="L122" s="262">
        <v>23.61088206112699</v>
      </c>
      <c r="M122" s="262">
        <v>22.714775617147829</v>
      </c>
      <c r="N122" s="262">
        <v>19.788377722851848</v>
      </c>
      <c r="O122" s="262">
        <v>17.915506510658219</v>
      </c>
      <c r="P122" s="262">
        <v>15.14699861130457</v>
      </c>
      <c r="Q122" s="262">
        <v>13.96131164507989</v>
      </c>
      <c r="R122" s="262">
        <v>16.88115908029058</v>
      </c>
      <c r="S122" s="262">
        <v>17.351240604421349</v>
      </c>
      <c r="T122" s="262">
        <v>16.91220439379191</v>
      </c>
      <c r="U122" s="262">
        <v>18.199569608617189</v>
      </c>
      <c r="V122" s="262">
        <v>20.702244382479901</v>
      </c>
      <c r="W122" s="262">
        <v>24.958716595263201</v>
      </c>
      <c r="X122" s="262">
        <v>23.95058254016876</v>
      </c>
      <c r="Y122" s="262">
        <v>39.651049096604169</v>
      </c>
      <c r="DA122" s="72" t="s">
        <v>1099</v>
      </c>
    </row>
    <row r="123" spans="1:105" ht="12" customHeight="1" x14ac:dyDescent="0.25">
      <c r="A123" s="64" t="s">
        <v>28</v>
      </c>
      <c r="B123" s="229">
        <v>1.0484510953548161</v>
      </c>
      <c r="C123" s="229">
        <v>1.0066453358335681</v>
      </c>
      <c r="D123" s="229">
        <v>0.74978768171366339</v>
      </c>
      <c r="E123" s="229">
        <v>1.3939837539207911</v>
      </c>
      <c r="F123" s="229">
        <v>1.5707007122492149</v>
      </c>
      <c r="G123" s="229">
        <v>1.263196485695474</v>
      </c>
      <c r="H123" s="229">
        <v>0.50839011168279669</v>
      </c>
      <c r="I123" s="229">
        <v>0</v>
      </c>
      <c r="J123" s="229">
        <v>0</v>
      </c>
      <c r="K123" s="229">
        <v>0</v>
      </c>
      <c r="L123" s="229">
        <v>0</v>
      </c>
      <c r="M123" s="229">
        <v>1.556660048551866</v>
      </c>
      <c r="N123" s="229">
        <v>1.777939168348349</v>
      </c>
      <c r="O123" s="229">
        <v>1.579111723900694</v>
      </c>
      <c r="P123" s="229">
        <v>1.236508878261211</v>
      </c>
      <c r="Q123" s="229">
        <v>1.2025130206784469</v>
      </c>
      <c r="R123" s="229">
        <v>0.6117433939333301</v>
      </c>
      <c r="S123" s="229">
        <v>0.65701972202070191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9.5788733788860575E-2</v>
      </c>
      <c r="C125" s="229">
        <v>0.1027890114295409</v>
      </c>
      <c r="D125" s="229">
        <v>9.2966804426109925E-2</v>
      </c>
      <c r="E125" s="229">
        <v>0.10999064125623589</v>
      </c>
      <c r="F125" s="229">
        <v>0.11360590093860461</v>
      </c>
      <c r="G125" s="229">
        <v>0.10963799360297211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6.9502828771816896E-3</v>
      </c>
      <c r="R125" s="229">
        <v>8.3271383995768989E-3</v>
      </c>
      <c r="S125" s="229">
        <v>8.3536085486035135E-3</v>
      </c>
      <c r="T125" s="229">
        <v>1.730652195620146E-2</v>
      </c>
      <c r="U125" s="229">
        <v>3.0045846360476851E-2</v>
      </c>
      <c r="V125" s="229">
        <v>4.2115061486655829E-2</v>
      </c>
      <c r="W125" s="229">
        <v>4.9540453316359451E-2</v>
      </c>
      <c r="X125" s="229">
        <v>8.3223074644519959E-2</v>
      </c>
      <c r="Y125" s="229">
        <v>0.1570181925955231</v>
      </c>
      <c r="DA125" s="73" t="s">
        <v>1102</v>
      </c>
    </row>
    <row r="126" spans="1:105" ht="12" customHeight="1" x14ac:dyDescent="0.25">
      <c r="A126" s="64" t="s">
        <v>159</v>
      </c>
      <c r="B126" s="229">
        <v>0.7652049482854788</v>
      </c>
      <c r="C126" s="229">
        <v>1.094234233352203</v>
      </c>
      <c r="D126" s="229">
        <v>0.91047013633841956</v>
      </c>
      <c r="E126" s="229">
        <v>0.8770371212109086</v>
      </c>
      <c r="F126" s="229">
        <v>1.00827831884272</v>
      </c>
      <c r="G126" s="229">
        <v>0.97758918724119803</v>
      </c>
      <c r="H126" s="229">
        <v>0.88732864215283147</v>
      </c>
      <c r="I126" s="229">
        <v>0.7497396120012203</v>
      </c>
      <c r="J126" s="229">
        <v>0.99676400716635138</v>
      </c>
      <c r="K126" s="229">
        <v>0.87600338745873385</v>
      </c>
      <c r="L126" s="229">
        <v>1.230715780276693</v>
      </c>
      <c r="M126" s="229">
        <v>0.69082944917952149</v>
      </c>
      <c r="N126" s="229">
        <v>0.2240722179530098</v>
      </c>
      <c r="O126" s="229">
        <v>0.2219235794054652</v>
      </c>
      <c r="P126" s="229">
        <v>0.31091972507958482</v>
      </c>
      <c r="Q126" s="229">
        <v>0.2723459105086819</v>
      </c>
      <c r="R126" s="229">
        <v>0.3509249506048448</v>
      </c>
      <c r="S126" s="229">
        <v>0.29331487815915169</v>
      </c>
      <c r="T126" s="229">
        <v>0.49013360395474992</v>
      </c>
      <c r="U126" s="229">
        <v>0.5014175832108676</v>
      </c>
      <c r="V126" s="229">
        <v>0.51384035173359766</v>
      </c>
      <c r="W126" s="229">
        <v>1.0434800101380091</v>
      </c>
      <c r="X126" s="229">
        <v>1.608364213096058</v>
      </c>
      <c r="Y126" s="229">
        <v>2.0155074365897789</v>
      </c>
      <c r="DA126" s="73" t="s">
        <v>1103</v>
      </c>
    </row>
    <row r="127" spans="1:105" ht="12" customHeight="1" x14ac:dyDescent="0.25">
      <c r="A127" s="64" t="s">
        <v>32</v>
      </c>
      <c r="B127" s="229">
        <v>1.7775789246895899</v>
      </c>
      <c r="C127" s="229">
        <v>1.907485078668798</v>
      </c>
      <c r="D127" s="229">
        <v>1.8073669318454351</v>
      </c>
      <c r="E127" s="229">
        <v>1.5551478465988711</v>
      </c>
      <c r="F127" s="229">
        <v>1.606263680143597</v>
      </c>
      <c r="G127" s="229">
        <v>1.1626191996558719</v>
      </c>
      <c r="H127" s="229">
        <v>1.5597024284228951</v>
      </c>
      <c r="I127" s="229">
        <v>1.053349750739407</v>
      </c>
      <c r="J127" s="229">
        <v>1.0820089280241201</v>
      </c>
      <c r="K127" s="229">
        <v>0.85710460809657729</v>
      </c>
      <c r="L127" s="229">
        <v>1.510997587262142</v>
      </c>
      <c r="M127" s="229">
        <v>0.95036205836576981</v>
      </c>
      <c r="N127" s="229">
        <v>0.65876449592735953</v>
      </c>
      <c r="O127" s="229">
        <v>0.43416456585947127</v>
      </c>
      <c r="P127" s="229">
        <v>0.40449524883959947</v>
      </c>
      <c r="Q127" s="229">
        <v>0.30145096857836889</v>
      </c>
      <c r="R127" s="229">
        <v>0.57421694223701614</v>
      </c>
      <c r="S127" s="229">
        <v>0.58558422162464607</v>
      </c>
      <c r="T127" s="229">
        <v>0.27440744071325263</v>
      </c>
      <c r="U127" s="229">
        <v>0.37112629424461002</v>
      </c>
      <c r="V127" s="229">
        <v>0.410331490996446</v>
      </c>
      <c r="W127" s="229">
        <v>0.29513847899618989</v>
      </c>
      <c r="X127" s="229">
        <v>0.25551196029185741</v>
      </c>
      <c r="Y127" s="229">
        <v>0.25194861486623638</v>
      </c>
      <c r="DA127" s="73" t="s">
        <v>1104</v>
      </c>
    </row>
    <row r="128" spans="1:105" ht="12" customHeight="1" x14ac:dyDescent="0.25">
      <c r="A128" s="64" t="s">
        <v>33</v>
      </c>
      <c r="B128" s="229">
        <v>0.1446259223139659</v>
      </c>
      <c r="C128" s="229">
        <v>0.15407030416769699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7.1900881332080147</v>
      </c>
      <c r="C129" s="229">
        <v>8.5673302340789483</v>
      </c>
      <c r="D129" s="229">
        <v>7.1240450063848382</v>
      </c>
      <c r="E129" s="229">
        <v>8.4565651611613415</v>
      </c>
      <c r="F129" s="229">
        <v>7.2813781963518984</v>
      </c>
      <c r="G129" s="229">
        <v>7.1717955830908338</v>
      </c>
      <c r="H129" s="229">
        <v>6.9568084360182301</v>
      </c>
      <c r="I129" s="229">
        <v>7.7447650152683272</v>
      </c>
      <c r="J129" s="229">
        <v>9.8084289081482225</v>
      </c>
      <c r="K129" s="229">
        <v>12.12588646890536</v>
      </c>
      <c r="L129" s="229">
        <v>16.192161095244</v>
      </c>
      <c r="M129" s="229">
        <v>14.664627725232011</v>
      </c>
      <c r="N129" s="229">
        <v>11.78492942129945</v>
      </c>
      <c r="O129" s="229">
        <v>11.679693133239279</v>
      </c>
      <c r="P129" s="229">
        <v>11.191447113359249</v>
      </c>
      <c r="Q129" s="229">
        <v>10.567958358692749</v>
      </c>
      <c r="R129" s="229">
        <v>11.727156533905671</v>
      </c>
      <c r="S129" s="229">
        <v>10.933408705259129</v>
      </c>
      <c r="T129" s="229">
        <v>11.15725023400805</v>
      </c>
      <c r="U129" s="229">
        <v>11.341855094137721</v>
      </c>
      <c r="V129" s="229">
        <v>11.28990529216582</v>
      </c>
      <c r="W129" s="229">
        <v>15.03412991030685</v>
      </c>
      <c r="X129" s="229">
        <v>11.69854721347914</v>
      </c>
      <c r="Y129" s="229">
        <v>19.997525636193309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1.3817684132067199E-2</v>
      </c>
      <c r="C131" s="229">
        <v>1.1040006330085001E-2</v>
      </c>
      <c r="D131" s="229">
        <v>6.666080522642016E-3</v>
      </c>
      <c r="E131" s="229">
        <v>7.2049637736808975E-2</v>
      </c>
      <c r="F131" s="229">
        <v>9.5228651657388128E-2</v>
      </c>
      <c r="G131" s="229">
        <v>1.2247324549537839E-2</v>
      </c>
      <c r="H131" s="229">
        <v>1.2315161660225169E-2</v>
      </c>
      <c r="I131" s="229">
        <v>3.853888517589589E-2</v>
      </c>
      <c r="J131" s="229">
        <v>0</v>
      </c>
      <c r="K131" s="229">
        <v>0</v>
      </c>
      <c r="L131" s="229">
        <v>0</v>
      </c>
      <c r="M131" s="229">
        <v>8.3859929104126832E-2</v>
      </c>
      <c r="N131" s="229">
        <v>0.26364395799293139</v>
      </c>
      <c r="O131" s="229">
        <v>0.17856274946598941</v>
      </c>
      <c r="P131" s="229">
        <v>0</v>
      </c>
      <c r="Q131" s="229">
        <v>0</v>
      </c>
      <c r="R131" s="229">
        <v>0.45482682194151031</v>
      </c>
      <c r="S131" s="229">
        <v>1.6770294425053469</v>
      </c>
      <c r="T131" s="229">
        <v>1.375410068417229</v>
      </c>
      <c r="U131" s="229">
        <v>1.6055954851362659</v>
      </c>
      <c r="V131" s="229">
        <v>2.7799606493435292</v>
      </c>
      <c r="W131" s="229">
        <v>2.5705434725715608</v>
      </c>
      <c r="X131" s="229">
        <v>3.013725778890056</v>
      </c>
      <c r="Y131" s="229">
        <v>4.8112142969224214</v>
      </c>
      <c r="DA131" s="73" t="s">
        <v>1108</v>
      </c>
    </row>
    <row r="132" spans="1:105" ht="12" customHeight="1" x14ac:dyDescent="0.25">
      <c r="A132" s="64" t="s">
        <v>39</v>
      </c>
      <c r="B132" s="229">
        <v>4.6286756647437306</v>
      </c>
      <c r="C132" s="229">
        <v>4.8794577617973154</v>
      </c>
      <c r="D132" s="229">
        <v>4.5159937989604328</v>
      </c>
      <c r="E132" s="229">
        <v>5.8440325763978613</v>
      </c>
      <c r="F132" s="229">
        <v>5.730174324271859</v>
      </c>
      <c r="G132" s="229">
        <v>6.795914101182281</v>
      </c>
      <c r="H132" s="229">
        <v>6.3987601291491032</v>
      </c>
      <c r="I132" s="229">
        <v>4.744568400666755</v>
      </c>
      <c r="J132" s="229">
        <v>3.4359732213931879</v>
      </c>
      <c r="K132" s="229">
        <v>3.8105193401519868</v>
      </c>
      <c r="L132" s="229">
        <v>4.6770075983441464</v>
      </c>
      <c r="M132" s="229">
        <v>4.7684364067145344</v>
      </c>
      <c r="N132" s="229">
        <v>5.0790284613307533</v>
      </c>
      <c r="O132" s="229">
        <v>3.8220507587873178</v>
      </c>
      <c r="P132" s="229">
        <v>2.003627645764924</v>
      </c>
      <c r="Q132" s="229">
        <v>1.610093103744461</v>
      </c>
      <c r="R132" s="229">
        <v>3.1539632992686299</v>
      </c>
      <c r="S132" s="229">
        <v>3.1965300263037721</v>
      </c>
      <c r="T132" s="229">
        <v>3.597696524742422</v>
      </c>
      <c r="U132" s="229">
        <v>4.3495293055272501</v>
      </c>
      <c r="V132" s="229">
        <v>5.6660915367538447</v>
      </c>
      <c r="W132" s="229">
        <v>5.9658842699342252</v>
      </c>
      <c r="X132" s="229">
        <v>7.2912102997671253</v>
      </c>
      <c r="Y132" s="229">
        <v>12.41783491943691</v>
      </c>
      <c r="DA132" s="73" t="s">
        <v>1109</v>
      </c>
    </row>
    <row r="133" spans="1:105" ht="12" customHeight="1" x14ac:dyDescent="0.25">
      <c r="A133" s="60" t="s">
        <v>1064</v>
      </c>
      <c r="B133" s="262">
        <v>2.3524187427812059E-2</v>
      </c>
      <c r="C133" s="262">
        <v>2.5957750043766568E-2</v>
      </c>
      <c r="D133" s="262">
        <v>2.387396152796812E-2</v>
      </c>
      <c r="E133" s="262">
        <v>2.6212966380411141E-2</v>
      </c>
      <c r="F133" s="262">
        <v>2.6537246133405568E-2</v>
      </c>
      <c r="G133" s="262">
        <v>2.835389831876535E-2</v>
      </c>
      <c r="H133" s="262">
        <v>2.7221485600120159E-2</v>
      </c>
      <c r="I133" s="262">
        <v>2.6242058937018909E-2</v>
      </c>
      <c r="J133" s="262">
        <v>2.7874839607859671E-2</v>
      </c>
      <c r="K133" s="262">
        <v>2.9833023098524161E-2</v>
      </c>
      <c r="L133" s="262">
        <v>3.6869169600612262E-2</v>
      </c>
      <c r="M133" s="262">
        <v>3.5448139701639098E-2</v>
      </c>
      <c r="N133" s="262">
        <v>3.1572669056573938E-2</v>
      </c>
      <c r="O133" s="262">
        <v>2.7888527532526249E-2</v>
      </c>
      <c r="P133" s="262">
        <v>2.3633460279848931E-2</v>
      </c>
      <c r="Q133" s="262">
        <v>2.2640264296377569E-2</v>
      </c>
      <c r="R133" s="262">
        <v>3.112944813416723E-2</v>
      </c>
      <c r="S133" s="262">
        <v>3.0796912555394251E-2</v>
      </c>
      <c r="T133" s="262">
        <v>3.028818231868716E-2</v>
      </c>
      <c r="U133" s="262">
        <v>3.1702270847859648E-2</v>
      </c>
      <c r="V133" s="262">
        <v>3.445277165880558E-2</v>
      </c>
      <c r="W133" s="262">
        <v>3.7800958595479391E-2</v>
      </c>
      <c r="X133" s="262">
        <v>4.0584243088914389E-2</v>
      </c>
      <c r="Y133" s="262">
        <v>6.0898204436094963E-2</v>
      </c>
      <c r="DA133" s="72" t="s">
        <v>1110</v>
      </c>
    </row>
    <row r="134" spans="1:105" ht="12" customHeight="1" x14ac:dyDescent="0.25">
      <c r="A134" s="57" t="s">
        <v>1010</v>
      </c>
      <c r="B134" s="261">
        <v>8.707250604538693</v>
      </c>
      <c r="C134" s="261">
        <v>9.8935089784341219</v>
      </c>
      <c r="D134" s="261">
        <v>8.4994864441661786</v>
      </c>
      <c r="E134" s="261">
        <v>10.091502574098349</v>
      </c>
      <c r="F134" s="261">
        <v>9.6018817243597852</v>
      </c>
      <c r="G134" s="261">
        <v>9.5431105303584562</v>
      </c>
      <c r="H134" s="261">
        <v>8.9228845873110103</v>
      </c>
      <c r="I134" s="261">
        <v>8.0583013092395746</v>
      </c>
      <c r="J134" s="261">
        <v>8.8360269170317132</v>
      </c>
      <c r="K134" s="261">
        <v>10.13176895532702</v>
      </c>
      <c r="L134" s="261">
        <v>13.51508968106865</v>
      </c>
      <c r="M134" s="261">
        <v>12.95692719499081</v>
      </c>
      <c r="N134" s="261">
        <v>11.147997456864029</v>
      </c>
      <c r="O134" s="261">
        <v>10.19587287143133</v>
      </c>
      <c r="P134" s="261">
        <v>8.8058945575131951</v>
      </c>
      <c r="Q134" s="261">
        <v>8.1642615881099783</v>
      </c>
      <c r="R134" s="261">
        <v>9.7806767038596831</v>
      </c>
      <c r="S134" s="261">
        <v>9.8542497871105557</v>
      </c>
      <c r="T134" s="261">
        <v>9.5832777298713516</v>
      </c>
      <c r="U134" s="261">
        <v>10.18789898081506</v>
      </c>
      <c r="V134" s="261">
        <v>11.25548014894836</v>
      </c>
      <c r="W134" s="261">
        <v>13.716494513866699</v>
      </c>
      <c r="X134" s="261">
        <v>12.961930659653049</v>
      </c>
      <c r="Y134" s="261">
        <v>21.121478134265288</v>
      </c>
      <c r="DA134" s="70" t="s">
        <v>1111</v>
      </c>
    </row>
    <row r="135" spans="1:105" ht="12" customHeight="1" x14ac:dyDescent="0.25">
      <c r="A135" s="60" t="s">
        <v>1012</v>
      </c>
      <c r="B135" s="262">
        <v>8.1658642473187619</v>
      </c>
      <c r="C135" s="262">
        <v>9.341248708635252</v>
      </c>
      <c r="D135" s="262">
        <v>7.9044732329481766</v>
      </c>
      <c r="E135" s="262">
        <v>9.5288569506887164</v>
      </c>
      <c r="F135" s="262">
        <v>8.9343242690284388</v>
      </c>
      <c r="G135" s="262">
        <v>8.671123845066445</v>
      </c>
      <c r="H135" s="262">
        <v>8.0320202004416625</v>
      </c>
      <c r="I135" s="262">
        <v>7.1039790102037816</v>
      </c>
      <c r="J135" s="262">
        <v>7.9673445253354638</v>
      </c>
      <c r="K135" s="262">
        <v>9.3400088613219356</v>
      </c>
      <c r="L135" s="262">
        <v>12.684551135254839</v>
      </c>
      <c r="M135" s="262">
        <v>12.159153145610791</v>
      </c>
      <c r="N135" s="262">
        <v>10.34124104328493</v>
      </c>
      <c r="O135" s="262">
        <v>9.5234414683718249</v>
      </c>
      <c r="P135" s="262">
        <v>8.2671406571061077</v>
      </c>
      <c r="Q135" s="262">
        <v>7.6000389960501202</v>
      </c>
      <c r="R135" s="262">
        <v>8.7264531188243541</v>
      </c>
      <c r="S135" s="262">
        <v>8.8124956760742226</v>
      </c>
      <c r="T135" s="262">
        <v>8.5109824336471664</v>
      </c>
      <c r="U135" s="262">
        <v>9.0941821953279227</v>
      </c>
      <c r="V135" s="262">
        <v>10.06117083747983</v>
      </c>
      <c r="W135" s="262">
        <v>12.75667961820505</v>
      </c>
      <c r="X135" s="262">
        <v>11.454066567182499</v>
      </c>
      <c r="Y135" s="262">
        <v>19.10383642135254</v>
      </c>
      <c r="DA135" s="72" t="s">
        <v>1112</v>
      </c>
    </row>
    <row r="136" spans="1:105" ht="12" customHeight="1" x14ac:dyDescent="0.25">
      <c r="A136" s="59" t="s">
        <v>28</v>
      </c>
      <c r="B136" s="230">
        <v>0.78711237360031094</v>
      </c>
      <c r="C136" s="230">
        <v>0.7416757809923531</v>
      </c>
      <c r="D136" s="230">
        <v>0.55469146066180652</v>
      </c>
      <c r="E136" s="230">
        <v>1.0718443516445659</v>
      </c>
      <c r="F136" s="230">
        <v>1.211819917248633</v>
      </c>
      <c r="G136" s="230">
        <v>1.025128570741259</v>
      </c>
      <c r="H136" s="230">
        <v>0.41195571571625039</v>
      </c>
      <c r="I136" s="230">
        <v>0</v>
      </c>
      <c r="J136" s="230">
        <v>0</v>
      </c>
      <c r="K136" s="230">
        <v>0</v>
      </c>
      <c r="L136" s="230">
        <v>0</v>
      </c>
      <c r="M136" s="230">
        <v>1.0596327434669319</v>
      </c>
      <c r="N136" s="230">
        <v>1.2727725724611909</v>
      </c>
      <c r="O136" s="230">
        <v>1.0807541295494589</v>
      </c>
      <c r="P136" s="230">
        <v>0.77776035137011812</v>
      </c>
      <c r="Q136" s="230">
        <v>0.7399388019755726</v>
      </c>
      <c r="R136" s="230">
        <v>0.40221531396302951</v>
      </c>
      <c r="S136" s="230">
        <v>0.46402720156695471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7.1912269395076334E-2</v>
      </c>
      <c r="C137" s="295">
        <v>7.5732850106843441E-2</v>
      </c>
      <c r="D137" s="295">
        <v>6.8776660110392018E-2</v>
      </c>
      <c r="E137" s="295">
        <v>8.4572612293843885E-2</v>
      </c>
      <c r="F137" s="295">
        <v>8.7648711432259677E-2</v>
      </c>
      <c r="G137" s="295">
        <v>8.8975104786864712E-2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4.2766971310062357E-3</v>
      </c>
      <c r="R137" s="295">
        <v>5.4750122666047769E-3</v>
      </c>
      <c r="S137" s="295">
        <v>5.8998253292496146E-3</v>
      </c>
      <c r="T137" s="295">
        <v>1.23372391127376E-2</v>
      </c>
      <c r="U137" s="295">
        <v>2.2315621906708209E-2</v>
      </c>
      <c r="V137" s="295">
        <v>3.457246930031635E-2</v>
      </c>
      <c r="W137" s="295">
        <v>3.8482558476696703E-2</v>
      </c>
      <c r="X137" s="295">
        <v>6.9856905614007536E-2</v>
      </c>
      <c r="Y137" s="295">
        <v>0.13378154859255781</v>
      </c>
      <c r="DA137" s="122" t="s">
        <v>1114</v>
      </c>
    </row>
    <row r="138" spans="1:105" ht="12" customHeight="1" x14ac:dyDescent="0.25">
      <c r="A138" s="59" t="s">
        <v>159</v>
      </c>
      <c r="B138" s="295">
        <v>0.57446864789802743</v>
      </c>
      <c r="C138" s="295">
        <v>0.80620949675193598</v>
      </c>
      <c r="D138" s="295">
        <v>0.67356402636577084</v>
      </c>
      <c r="E138" s="295">
        <v>0.67436028713282836</v>
      </c>
      <c r="F138" s="295">
        <v>0.77790233325475877</v>
      </c>
      <c r="G138" s="295">
        <v>0.79334815892630095</v>
      </c>
      <c r="H138" s="295">
        <v>0.71901497974388684</v>
      </c>
      <c r="I138" s="295">
        <v>0.55783574569825722</v>
      </c>
      <c r="J138" s="295">
        <v>0.66807667272837068</v>
      </c>
      <c r="K138" s="295">
        <v>0.5903660198720635</v>
      </c>
      <c r="L138" s="295">
        <v>0.82450516287992293</v>
      </c>
      <c r="M138" s="295">
        <v>0.47025392935524829</v>
      </c>
      <c r="N138" s="295">
        <v>0.16040648540640029</v>
      </c>
      <c r="O138" s="295">
        <v>0.1518859123497566</v>
      </c>
      <c r="P138" s="295">
        <v>0.1955675683993868</v>
      </c>
      <c r="Q138" s="295">
        <v>0.16758180849554971</v>
      </c>
      <c r="R138" s="295">
        <v>0.23072973175476741</v>
      </c>
      <c r="S138" s="295">
        <v>0.20715676794532351</v>
      </c>
      <c r="T138" s="295">
        <v>0.34939980918643182</v>
      </c>
      <c r="U138" s="295">
        <v>0.37241238173367058</v>
      </c>
      <c r="V138" s="295">
        <v>0.42181417190147791</v>
      </c>
      <c r="W138" s="295">
        <v>0.81056546360143178</v>
      </c>
      <c r="X138" s="295">
        <v>1.350050421798459</v>
      </c>
      <c r="Y138" s="295">
        <v>1.717238630821466</v>
      </c>
      <c r="DA138" s="122" t="s">
        <v>1115</v>
      </c>
    </row>
    <row r="139" spans="1:105" ht="12" customHeight="1" x14ac:dyDescent="0.25">
      <c r="A139" s="59" t="s">
        <v>32</v>
      </c>
      <c r="B139" s="295">
        <v>1.3344965472145469</v>
      </c>
      <c r="C139" s="295">
        <v>1.405396156017003</v>
      </c>
      <c r="D139" s="295">
        <v>1.3370865217282251</v>
      </c>
      <c r="E139" s="295">
        <v>1.195764606768813</v>
      </c>
      <c r="F139" s="295">
        <v>1.239257297568638</v>
      </c>
      <c r="G139" s="295">
        <v>0.94350655021287966</v>
      </c>
      <c r="H139" s="295">
        <v>1.2638489920241101</v>
      </c>
      <c r="I139" s="295">
        <v>0.78373362468653252</v>
      </c>
      <c r="J139" s="295">
        <v>0.72521170437498084</v>
      </c>
      <c r="K139" s="295">
        <v>0.57762954269376932</v>
      </c>
      <c r="L139" s="295">
        <v>1.01227702753324</v>
      </c>
      <c r="M139" s="295">
        <v>0.64692015198169239</v>
      </c>
      <c r="N139" s="295">
        <v>0.47158946551949033</v>
      </c>
      <c r="O139" s="295">
        <v>0.29714499636390518</v>
      </c>
      <c r="P139" s="295">
        <v>0.25442629033721442</v>
      </c>
      <c r="Q139" s="295">
        <v>0.18549093831716559</v>
      </c>
      <c r="R139" s="295">
        <v>0.3775420380427072</v>
      </c>
      <c r="S139" s="295">
        <v>0.41357511583752138</v>
      </c>
      <c r="T139" s="295">
        <v>0.19561586198321379</v>
      </c>
      <c r="U139" s="295">
        <v>0.27564256179166002</v>
      </c>
      <c r="V139" s="295">
        <v>0.33684321890216301</v>
      </c>
      <c r="W139" s="295">
        <v>0.2292607963065128</v>
      </c>
      <c r="X139" s="295">
        <v>0.21447507160243631</v>
      </c>
      <c r="Y139" s="295">
        <v>0.21466350685478519</v>
      </c>
      <c r="DA139" s="122" t="s">
        <v>1116</v>
      </c>
    </row>
    <row r="140" spans="1:105" ht="12" customHeight="1" x14ac:dyDescent="0.25">
      <c r="A140" s="59" t="s">
        <v>35</v>
      </c>
      <c r="B140" s="295">
        <v>5.3978744092107993</v>
      </c>
      <c r="C140" s="295">
        <v>6.3122344247671167</v>
      </c>
      <c r="D140" s="295">
        <v>5.2703545640819831</v>
      </c>
      <c r="E140" s="295">
        <v>6.502315092848665</v>
      </c>
      <c r="F140" s="295">
        <v>5.617696009524149</v>
      </c>
      <c r="G140" s="295">
        <v>5.8201654603991413</v>
      </c>
      <c r="H140" s="295">
        <v>5.6372005129574152</v>
      </c>
      <c r="I140" s="295">
        <v>5.7624096398189923</v>
      </c>
      <c r="J140" s="295">
        <v>6.5740561482321116</v>
      </c>
      <c r="K140" s="295">
        <v>8.1720132987561023</v>
      </c>
      <c r="L140" s="295">
        <v>10.847768944841681</v>
      </c>
      <c r="M140" s="295">
        <v>9.9823463208069221</v>
      </c>
      <c r="N140" s="295">
        <v>8.4364725198978441</v>
      </c>
      <c r="O140" s="295">
        <v>7.9936564301087039</v>
      </c>
      <c r="P140" s="295">
        <v>7.0393864469993881</v>
      </c>
      <c r="Q140" s="295">
        <v>6.5027507501308257</v>
      </c>
      <c r="R140" s="295">
        <v>7.7104910227972452</v>
      </c>
      <c r="S140" s="295">
        <v>7.7218367653951736</v>
      </c>
      <c r="T140" s="295">
        <v>7.9536295233647829</v>
      </c>
      <c r="U140" s="295">
        <v>8.4238116298958836</v>
      </c>
      <c r="V140" s="295">
        <v>9.2679409773758721</v>
      </c>
      <c r="W140" s="295">
        <v>11.67837079982041</v>
      </c>
      <c r="X140" s="295">
        <v>9.8196841681675977</v>
      </c>
      <c r="Y140" s="295">
        <v>17.038152735083731</v>
      </c>
      <c r="DA140" s="122" t="s">
        <v>1117</v>
      </c>
    </row>
    <row r="141" spans="1:105" ht="12" customHeight="1" x14ac:dyDescent="0.25">
      <c r="A141" s="60" t="s">
        <v>1019</v>
      </c>
      <c r="B141" s="262">
        <v>0.54138635721993023</v>
      </c>
      <c r="C141" s="262">
        <v>0.55226026979887033</v>
      </c>
      <c r="D141" s="262">
        <v>0.59501321121800166</v>
      </c>
      <c r="E141" s="262">
        <v>0.56264562340963487</v>
      </c>
      <c r="F141" s="262">
        <v>0.66755745533134703</v>
      </c>
      <c r="G141" s="262">
        <v>0.87198668529201206</v>
      </c>
      <c r="H141" s="262">
        <v>0.89086438686934821</v>
      </c>
      <c r="I141" s="262">
        <v>0.95432229903579224</v>
      </c>
      <c r="J141" s="262">
        <v>0.86868239169624895</v>
      </c>
      <c r="K141" s="262">
        <v>0.79176009400508185</v>
      </c>
      <c r="L141" s="262">
        <v>0.8305385458138127</v>
      </c>
      <c r="M141" s="262">
        <v>0.79777404938001573</v>
      </c>
      <c r="N141" s="262">
        <v>0.80675641357909966</v>
      </c>
      <c r="O141" s="262">
        <v>0.67243140305950355</v>
      </c>
      <c r="P141" s="262">
        <v>0.53875390040708682</v>
      </c>
      <c r="Q141" s="262">
        <v>0.56422259205985836</v>
      </c>
      <c r="R141" s="262">
        <v>1.0542235850353301</v>
      </c>
      <c r="S141" s="262">
        <v>1.041754111036334</v>
      </c>
      <c r="T141" s="262">
        <v>1.072295296224185</v>
      </c>
      <c r="U141" s="262">
        <v>1.093716785487137</v>
      </c>
      <c r="V141" s="262">
        <v>1.194309311468531</v>
      </c>
      <c r="W141" s="262">
        <v>0.95981489566165512</v>
      </c>
      <c r="X141" s="262">
        <v>1.5078640924705491</v>
      </c>
      <c r="Y141" s="262">
        <v>2.0176417129127429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6.7506111259758175</v>
      </c>
      <c r="C142" s="261">
        <f t="shared" si="5"/>
        <v>7.6001105587785931</v>
      </c>
      <c r="D142" s="261">
        <f t="shared" si="5"/>
        <v>6.6729012341075062</v>
      </c>
      <c r="E142" s="261">
        <f t="shared" si="5"/>
        <v>7.7505037859528043</v>
      </c>
      <c r="F142" s="261">
        <f t="shared" si="5"/>
        <v>7.5023835173322517</v>
      </c>
      <c r="G142" s="261">
        <f t="shared" si="5"/>
        <v>7.7026136660863145</v>
      </c>
      <c r="H142" s="261">
        <f t="shared" si="5"/>
        <v>7.2835686473008998</v>
      </c>
      <c r="I142" s="261">
        <f t="shared" si="5"/>
        <v>6.7232985316231044</v>
      </c>
      <c r="J142" s="261">
        <f t="shared" si="5"/>
        <v>7.2196910546424355</v>
      </c>
      <c r="K142" s="261">
        <f t="shared" si="5"/>
        <v>8.0819473579884402</v>
      </c>
      <c r="L142" s="261">
        <f t="shared" si="5"/>
        <v>10.52711434719328</v>
      </c>
      <c r="M142" s="261">
        <f t="shared" si="5"/>
        <v>10.09476300779269</v>
      </c>
      <c r="N142" s="261">
        <f t="shared" si="5"/>
        <v>8.7986877951987861</v>
      </c>
      <c r="O142" s="261">
        <f t="shared" si="5"/>
        <v>7.9461384637040968</v>
      </c>
      <c r="P142" s="261">
        <f t="shared" si="5"/>
        <v>6.79595113080285</v>
      </c>
      <c r="Q142" s="261">
        <f t="shared" si="5"/>
        <v>6.3511127107627816</v>
      </c>
      <c r="R142" s="261">
        <f t="shared" si="5"/>
        <v>8.0165012887426794</v>
      </c>
      <c r="S142" s="261">
        <f t="shared" si="5"/>
        <v>8.0573442422988641</v>
      </c>
      <c r="T142" s="261">
        <f t="shared" si="5"/>
        <v>7.8792351049879716</v>
      </c>
      <c r="U142" s="261">
        <f t="shared" si="5"/>
        <v>8.3490496990106831</v>
      </c>
      <c r="V142" s="261">
        <f t="shared" si="5"/>
        <v>9.2327316568250559</v>
      </c>
      <c r="W142" s="261">
        <f t="shared" si="5"/>
        <v>10.836187981945566</v>
      </c>
      <c r="X142" s="261">
        <f t="shared" si="5"/>
        <v>10.742540547375311</v>
      </c>
      <c r="Y142" s="261">
        <f t="shared" si="5"/>
        <v>17.020269302673018</v>
      </c>
      <c r="DA142" s="70"/>
    </row>
    <row r="143" spans="1:105" ht="12" customHeight="1" x14ac:dyDescent="0.25">
      <c r="A143" s="60" t="s">
        <v>1022</v>
      </c>
      <c r="B143" s="262">
        <v>2.4907777188848161</v>
      </c>
      <c r="C143" s="262">
        <v>2.9904922570852941</v>
      </c>
      <c r="D143" s="262">
        <v>2.3309798578008021</v>
      </c>
      <c r="E143" s="262">
        <v>3.0511995363950759</v>
      </c>
      <c r="F143" s="262">
        <v>2.5338525235200411</v>
      </c>
      <c r="G143" s="262">
        <v>2.2957433493174269</v>
      </c>
      <c r="H143" s="262">
        <v>2.111267037035109</v>
      </c>
      <c r="I143" s="262">
        <v>1.9244511821861929</v>
      </c>
      <c r="J143" s="262">
        <v>2.3677170837027099</v>
      </c>
      <c r="K143" s="262">
        <v>3.0955584708121799</v>
      </c>
      <c r="L143" s="262">
        <v>4.4583028354061316</v>
      </c>
      <c r="M143" s="262">
        <v>4.1908676655637054</v>
      </c>
      <c r="N143" s="262">
        <v>3.3600579506696651</v>
      </c>
      <c r="O143" s="262">
        <v>3.2214049723278642</v>
      </c>
      <c r="P143" s="262">
        <v>2.8846782162119049</v>
      </c>
      <c r="Q143" s="262">
        <v>2.55985268847432</v>
      </c>
      <c r="R143" s="262">
        <v>2.5844077856947458</v>
      </c>
      <c r="S143" s="262">
        <v>2.5992649429667969</v>
      </c>
      <c r="T143" s="262">
        <v>2.545458569630723</v>
      </c>
      <c r="U143" s="262">
        <v>2.7420535151373082</v>
      </c>
      <c r="V143" s="262">
        <v>3.016829359215325</v>
      </c>
      <c r="W143" s="262">
        <v>4.407113850508046</v>
      </c>
      <c r="X143" s="262">
        <v>3.1744317052359632</v>
      </c>
      <c r="Y143" s="262">
        <v>5.7508329486049066</v>
      </c>
      <c r="DA143" s="72" t="s">
        <v>1119</v>
      </c>
    </row>
    <row r="144" spans="1:105" ht="12" customHeight="1" x14ac:dyDescent="0.25">
      <c r="A144" s="60" t="s">
        <v>1024</v>
      </c>
      <c r="B144" s="262">
        <v>1.76167770052136</v>
      </c>
      <c r="C144" s="262">
        <v>1.9932229817582521</v>
      </c>
      <c r="D144" s="262">
        <v>1.710288544757117</v>
      </c>
      <c r="E144" s="262">
        <v>2.0590998903591178</v>
      </c>
      <c r="F144" s="262">
        <v>1.9575240971801691</v>
      </c>
      <c r="G144" s="262">
        <v>1.96735017413157</v>
      </c>
      <c r="H144" s="262">
        <v>1.8358004335868601</v>
      </c>
      <c r="I144" s="262">
        <v>1.6117315569821351</v>
      </c>
      <c r="J144" s="262">
        <v>1.723320833889705</v>
      </c>
      <c r="K144" s="262">
        <v>1.9872018126501481</v>
      </c>
      <c r="L144" s="262">
        <v>2.655397774323137</v>
      </c>
      <c r="M144" s="262">
        <v>2.5546171660113219</v>
      </c>
      <c r="N144" s="262">
        <v>2.2254998363334431</v>
      </c>
      <c r="O144" s="262">
        <v>2.014867381536646</v>
      </c>
      <c r="P144" s="262">
        <v>1.703507149627173</v>
      </c>
      <c r="Q144" s="262">
        <v>1.5701588688214929</v>
      </c>
      <c r="R144" s="262">
        <v>1.8985395011396189</v>
      </c>
      <c r="S144" s="262">
        <v>1.9514072182242941</v>
      </c>
      <c r="T144" s="262">
        <v>1.902031012221719</v>
      </c>
      <c r="U144" s="262">
        <v>2.0468145369260449</v>
      </c>
      <c r="V144" s="262">
        <v>2.3282778472405301</v>
      </c>
      <c r="W144" s="262">
        <v>2.8069819808273779</v>
      </c>
      <c r="X144" s="262">
        <v>2.6936021875953182</v>
      </c>
      <c r="Y144" s="262">
        <v>4.4593551078741234</v>
      </c>
      <c r="DA144" s="72" t="s">
        <v>1120</v>
      </c>
    </row>
    <row r="145" spans="1:105" ht="12" customHeight="1" x14ac:dyDescent="0.25">
      <c r="A145" s="64" t="s">
        <v>28</v>
      </c>
      <c r="B145" s="229">
        <v>0.11791404903400481</v>
      </c>
      <c r="C145" s="229">
        <v>0.11321236442522099</v>
      </c>
      <c r="D145" s="229">
        <v>8.4324869188827478E-2</v>
      </c>
      <c r="E145" s="229">
        <v>0.1567743783574343</v>
      </c>
      <c r="F145" s="229">
        <v>0.17664885050191351</v>
      </c>
      <c r="G145" s="229">
        <v>0.14206538866123419</v>
      </c>
      <c r="H145" s="229">
        <v>5.7176092259297553E-2</v>
      </c>
      <c r="I145" s="229">
        <v>0</v>
      </c>
      <c r="J145" s="229">
        <v>0</v>
      </c>
      <c r="K145" s="229">
        <v>0</v>
      </c>
      <c r="L145" s="229">
        <v>0</v>
      </c>
      <c r="M145" s="229">
        <v>0.17506976730479121</v>
      </c>
      <c r="N145" s="229">
        <v>0.19995592279405019</v>
      </c>
      <c r="O145" s="229">
        <v>0.17759479489998031</v>
      </c>
      <c r="P145" s="229">
        <v>0.13906396697781381</v>
      </c>
      <c r="Q145" s="229">
        <v>0.13524062296517711</v>
      </c>
      <c r="R145" s="229">
        <v>6.8799718811941343E-2</v>
      </c>
      <c r="S145" s="229">
        <v>7.3891720903242822E-2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1.077287963446932E-2</v>
      </c>
      <c r="C147" s="229">
        <v>1.156016583659349E-2</v>
      </c>
      <c r="D147" s="229">
        <v>1.0455511357852399E-2</v>
      </c>
      <c r="E147" s="229">
        <v>1.237009711166388E-2</v>
      </c>
      <c r="F147" s="229">
        <v>1.277668728010012E-2</v>
      </c>
      <c r="G147" s="229">
        <v>1.2330436594484861E-2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7.8166354120967293E-4</v>
      </c>
      <c r="R147" s="229">
        <v>9.3651159306421049E-4</v>
      </c>
      <c r="S147" s="229">
        <v>9.3948855828852125E-4</v>
      </c>
      <c r="T147" s="229">
        <v>1.946377935597478E-3</v>
      </c>
      <c r="U147" s="229">
        <v>3.3791060133505631E-3</v>
      </c>
      <c r="V147" s="229">
        <v>4.7364702533188629E-3</v>
      </c>
      <c r="W147" s="229">
        <v>5.5715669213308953E-3</v>
      </c>
      <c r="X147" s="229">
        <v>9.3596828196107814E-3</v>
      </c>
      <c r="Y147" s="229">
        <v>1.7659050520304548E-2</v>
      </c>
      <c r="DA147" s="73" t="s">
        <v>1123</v>
      </c>
    </row>
    <row r="148" spans="1:105" ht="12" customHeight="1" x14ac:dyDescent="0.25">
      <c r="A148" s="64" t="s">
        <v>159</v>
      </c>
      <c r="B148" s="229">
        <v>8.6058772023755753E-2</v>
      </c>
      <c r="C148" s="229">
        <v>0.1230630495001903</v>
      </c>
      <c r="D148" s="229">
        <v>0.1023960209263492</v>
      </c>
      <c r="E148" s="229">
        <v>9.863597698861476E-2</v>
      </c>
      <c r="F148" s="229">
        <v>0.11339601785404189</v>
      </c>
      <c r="G148" s="229">
        <v>0.1099445647681464</v>
      </c>
      <c r="H148" s="229">
        <v>9.979341285792416E-2</v>
      </c>
      <c r="I148" s="229">
        <v>8.4319463028773689E-2</v>
      </c>
      <c r="J148" s="229">
        <v>0.1121010608287543</v>
      </c>
      <c r="K148" s="229">
        <v>9.8519718125533687E-2</v>
      </c>
      <c r="L148" s="229">
        <v>0.1384124462317993</v>
      </c>
      <c r="M148" s="229">
        <v>7.7694131758354976E-2</v>
      </c>
      <c r="N148" s="229">
        <v>2.5200281264361649E-2</v>
      </c>
      <c r="O148" s="229">
        <v>2.4958634637090211E-2</v>
      </c>
      <c r="P148" s="229">
        <v>3.4967585871295608E-2</v>
      </c>
      <c r="Q148" s="229">
        <v>3.0629381940855929E-2</v>
      </c>
      <c r="R148" s="229">
        <v>3.9466773430068242E-2</v>
      </c>
      <c r="S148" s="229">
        <v>3.2987656819564698E-2</v>
      </c>
      <c r="T148" s="229">
        <v>5.5122874176954717E-2</v>
      </c>
      <c r="U148" s="229">
        <v>5.6391926867346821E-2</v>
      </c>
      <c r="V148" s="229">
        <v>5.7789053488909968E-2</v>
      </c>
      <c r="W148" s="229">
        <v>0.11735497595124141</v>
      </c>
      <c r="X148" s="229">
        <v>0.18088467600233321</v>
      </c>
      <c r="Y148" s="229">
        <v>0.2266740373102677</v>
      </c>
      <c r="DA148" s="73" t="s">
        <v>1124</v>
      </c>
    </row>
    <row r="149" spans="1:105" ht="12" customHeight="1" x14ac:dyDescent="0.25">
      <c r="A149" s="64" t="s">
        <v>32</v>
      </c>
      <c r="B149" s="229">
        <v>0.19991540799213789</v>
      </c>
      <c r="C149" s="229">
        <v>0.21452530317751081</v>
      </c>
      <c r="D149" s="229">
        <v>0.20326551612017699</v>
      </c>
      <c r="E149" s="229">
        <v>0.17489969751705889</v>
      </c>
      <c r="F149" s="229">
        <v>0.1806484395706566</v>
      </c>
      <c r="G149" s="229">
        <v>0.13075396451343721</v>
      </c>
      <c r="H149" s="229">
        <v>0.17541192854710591</v>
      </c>
      <c r="I149" s="229">
        <v>0.11846497629592349</v>
      </c>
      <c r="J149" s="229">
        <v>0.1216881305761718</v>
      </c>
      <c r="K149" s="229">
        <v>9.6394266965946676E-2</v>
      </c>
      <c r="L149" s="229">
        <v>0.16993433874414121</v>
      </c>
      <c r="M149" s="229">
        <v>0.1068824658075974</v>
      </c>
      <c r="N149" s="229">
        <v>7.4087946894988516E-2</v>
      </c>
      <c r="O149" s="229">
        <v>4.8828316489340932E-2</v>
      </c>
      <c r="P149" s="229">
        <v>4.5491556847058662E-2</v>
      </c>
      <c r="Q149" s="229">
        <v>3.3902682202138233E-2</v>
      </c>
      <c r="R149" s="229">
        <v>6.4579306543790752E-2</v>
      </c>
      <c r="S149" s="229">
        <v>6.5857727583202824E-2</v>
      </c>
      <c r="T149" s="229">
        <v>3.0861231928617699E-2</v>
      </c>
      <c r="U149" s="229">
        <v>4.1738717476906162E-2</v>
      </c>
      <c r="V149" s="229">
        <v>4.6147929802273932E-2</v>
      </c>
      <c r="W149" s="229">
        <v>3.3192748081779647E-2</v>
      </c>
      <c r="X149" s="229">
        <v>2.8736151784392708E-2</v>
      </c>
      <c r="Y149" s="229">
        <v>2.8335400152672979E-2</v>
      </c>
      <c r="DA149" s="73" t="s">
        <v>1125</v>
      </c>
    </row>
    <row r="150" spans="1:105" ht="12" customHeight="1" x14ac:dyDescent="0.25">
      <c r="A150" s="64" t="s">
        <v>33</v>
      </c>
      <c r="B150" s="229">
        <v>1.6265353883335821E-2</v>
      </c>
      <c r="C150" s="229">
        <v>1.7327516257842991E-2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0.80863323854985358</v>
      </c>
      <c r="C151" s="229">
        <v>0.96352476695140787</v>
      </c>
      <c r="D151" s="229">
        <v>0.80120569850617496</v>
      </c>
      <c r="E151" s="229">
        <v>0.95106757338546322</v>
      </c>
      <c r="F151" s="229">
        <v>0.81890017520484615</v>
      </c>
      <c r="G151" s="229">
        <v>0.80657596696033396</v>
      </c>
      <c r="H151" s="229">
        <v>0.78239743816303187</v>
      </c>
      <c r="I151" s="229">
        <v>0.87101497228933211</v>
      </c>
      <c r="J151" s="229">
        <v>1.103104925299869</v>
      </c>
      <c r="K151" s="229">
        <v>1.36373778234397</v>
      </c>
      <c r="L151" s="229">
        <v>1.821051344989028</v>
      </c>
      <c r="M151" s="229">
        <v>1.649257309491629</v>
      </c>
      <c r="N151" s="229">
        <v>1.325392049092303</v>
      </c>
      <c r="O151" s="229">
        <v>1.313556650297395</v>
      </c>
      <c r="P151" s="229">
        <v>1.2586460632572729</v>
      </c>
      <c r="Q151" s="229">
        <v>1.1885254024886209</v>
      </c>
      <c r="R151" s="229">
        <v>1.3188946214991919</v>
      </c>
      <c r="S151" s="229">
        <v>1.229625774528329</v>
      </c>
      <c r="T151" s="229">
        <v>1.254800111332101</v>
      </c>
      <c r="U151" s="229">
        <v>1.2755616963270411</v>
      </c>
      <c r="V151" s="229">
        <v>1.2697191620169901</v>
      </c>
      <c r="W151" s="229">
        <v>1.690813371536031</v>
      </c>
      <c r="X151" s="229">
        <v>1.3156770743703381</v>
      </c>
      <c r="Y151" s="229">
        <v>2.2490216557281371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1.554005801036982E-3</v>
      </c>
      <c r="C153" s="229">
        <v>1.241614276058172E-3</v>
      </c>
      <c r="D153" s="229">
        <v>7.4970072432937822E-4</v>
      </c>
      <c r="E153" s="229">
        <v>8.1030622740732479E-3</v>
      </c>
      <c r="F153" s="229">
        <v>1.0709889999372261E-2</v>
      </c>
      <c r="G153" s="229">
        <v>1.377395315687904E-3</v>
      </c>
      <c r="H153" s="229">
        <v>1.3850246161210399E-3</v>
      </c>
      <c r="I153" s="229">
        <v>4.3342755961436634E-3</v>
      </c>
      <c r="J153" s="229">
        <v>0</v>
      </c>
      <c r="K153" s="229">
        <v>0</v>
      </c>
      <c r="L153" s="229">
        <v>0</v>
      </c>
      <c r="M153" s="229">
        <v>9.4313066543421416E-3</v>
      </c>
      <c r="N153" s="229">
        <v>2.9650716879433551E-2</v>
      </c>
      <c r="O153" s="229">
        <v>2.0082059038770861E-2</v>
      </c>
      <c r="P153" s="229">
        <v>0</v>
      </c>
      <c r="Q153" s="229">
        <v>0</v>
      </c>
      <c r="R153" s="229">
        <v>5.1152097052502239E-2</v>
      </c>
      <c r="S153" s="229">
        <v>0.1886071108048436</v>
      </c>
      <c r="T153" s="229">
        <v>0.15468548887759831</v>
      </c>
      <c r="U153" s="229">
        <v>0.1805732910213273</v>
      </c>
      <c r="V153" s="229">
        <v>0.31264826539988888</v>
      </c>
      <c r="W153" s="229">
        <v>0.28909616329435772</v>
      </c>
      <c r="X153" s="229">
        <v>0.33893865993513578</v>
      </c>
      <c r="Y153" s="229">
        <v>0.54109320027790808</v>
      </c>
      <c r="DA153" s="73" t="s">
        <v>1129</v>
      </c>
    </row>
    <row r="154" spans="1:105" ht="12" customHeight="1" x14ac:dyDescent="0.25">
      <c r="A154" s="64" t="s">
        <v>39</v>
      </c>
      <c r="B154" s="229">
        <v>0.52056399360276606</v>
      </c>
      <c r="C154" s="229">
        <v>0.54876820133342752</v>
      </c>
      <c r="D154" s="229">
        <v>0.50789122793340646</v>
      </c>
      <c r="E154" s="229">
        <v>0.65724910472480991</v>
      </c>
      <c r="F154" s="229">
        <v>0.64444403676923867</v>
      </c>
      <c r="G154" s="229">
        <v>0.76430245731824575</v>
      </c>
      <c r="H154" s="229">
        <v>0.71963653714337961</v>
      </c>
      <c r="I154" s="229">
        <v>0.53359786977196166</v>
      </c>
      <c r="J154" s="229">
        <v>0.38642671718490962</v>
      </c>
      <c r="K154" s="229">
        <v>0.42855004521469742</v>
      </c>
      <c r="L154" s="229">
        <v>0.52599964435816815</v>
      </c>
      <c r="M154" s="229">
        <v>0.53628218499460867</v>
      </c>
      <c r="N154" s="229">
        <v>0.57121291940830587</v>
      </c>
      <c r="O154" s="229">
        <v>0.42984692617406872</v>
      </c>
      <c r="P154" s="229">
        <v>0.22533797667373259</v>
      </c>
      <c r="Q154" s="229">
        <v>0.18107911568349089</v>
      </c>
      <c r="R154" s="229">
        <v>0.35471047220905988</v>
      </c>
      <c r="S154" s="229">
        <v>0.35949773902682253</v>
      </c>
      <c r="T154" s="229">
        <v>0.40461492797084908</v>
      </c>
      <c r="U154" s="229">
        <v>0.48916979922007342</v>
      </c>
      <c r="V154" s="229">
        <v>0.63723696627914805</v>
      </c>
      <c r="W154" s="229">
        <v>0.67095315504263708</v>
      </c>
      <c r="X154" s="229">
        <v>0.82000594268350802</v>
      </c>
      <c r="Y154" s="229">
        <v>1.396571763884833</v>
      </c>
      <c r="DA154" s="73" t="s">
        <v>1130</v>
      </c>
    </row>
    <row r="155" spans="1:105" ht="12" customHeight="1" x14ac:dyDescent="0.25">
      <c r="A155" s="60" t="s">
        <v>1036</v>
      </c>
      <c r="B155" s="262">
        <v>2.4981557065696411</v>
      </c>
      <c r="C155" s="262">
        <v>2.6163953199350471</v>
      </c>
      <c r="D155" s="262">
        <v>2.6316328315495872</v>
      </c>
      <c r="E155" s="262">
        <v>2.6402043591986102</v>
      </c>
      <c r="F155" s="262">
        <v>3.0110068966320411</v>
      </c>
      <c r="G155" s="262">
        <v>3.4395201426373179</v>
      </c>
      <c r="H155" s="262">
        <v>3.3365011766789312</v>
      </c>
      <c r="I155" s="262">
        <v>3.1871157924547768</v>
      </c>
      <c r="J155" s="262">
        <v>3.128653137050021</v>
      </c>
      <c r="K155" s="262">
        <v>2.999187074526112</v>
      </c>
      <c r="L155" s="262">
        <v>3.413413737464011</v>
      </c>
      <c r="M155" s="262">
        <v>3.3492781762176631</v>
      </c>
      <c r="N155" s="262">
        <v>3.213130008195678</v>
      </c>
      <c r="O155" s="262">
        <v>2.7098661098395862</v>
      </c>
      <c r="P155" s="262">
        <v>2.207765764963773</v>
      </c>
      <c r="Q155" s="262">
        <v>2.2211011534669689</v>
      </c>
      <c r="R155" s="262">
        <v>3.5335540019083149</v>
      </c>
      <c r="S155" s="262">
        <v>3.5066720811077738</v>
      </c>
      <c r="T155" s="262">
        <v>3.4317455231355298</v>
      </c>
      <c r="U155" s="262">
        <v>3.56018164694733</v>
      </c>
      <c r="V155" s="262">
        <v>3.8876244503692008</v>
      </c>
      <c r="W155" s="262">
        <v>3.6220921506101411</v>
      </c>
      <c r="X155" s="262">
        <v>4.8745066545440299</v>
      </c>
      <c r="Y155" s="262">
        <v>6.8100812461939872</v>
      </c>
      <c r="DA155" s="72" t="s">
        <v>1131</v>
      </c>
    </row>
    <row r="156" spans="1:105" ht="12" customHeight="1" x14ac:dyDescent="0.25">
      <c r="A156" s="132" t="s">
        <v>1038</v>
      </c>
      <c r="B156" s="316">
        <v>6.9564553851958406</v>
      </c>
      <c r="C156" s="316">
        <v>7.6760963852056134</v>
      </c>
      <c r="D156" s="316">
        <v>7.0598888376838067</v>
      </c>
      <c r="E156" s="316">
        <v>7.751567687450982</v>
      </c>
      <c r="F156" s="316">
        <v>7.847462078742943</v>
      </c>
      <c r="G156" s="316">
        <v>8.3846734029025569</v>
      </c>
      <c r="H156" s="316">
        <v>8.0498019613678675</v>
      </c>
      <c r="I156" s="316">
        <v>7.7601707931992294</v>
      </c>
      <c r="J156" s="316">
        <v>8.2430085500981267</v>
      </c>
      <c r="K156" s="316">
        <v>8.8220728060107287</v>
      </c>
      <c r="L156" s="316">
        <v>10.90276695860064</v>
      </c>
      <c r="M156" s="316">
        <v>10.107899109018559</v>
      </c>
      <c r="N156" s="316">
        <v>9.9527119687276642</v>
      </c>
      <c r="O156" s="316">
        <v>10.69413771629576</v>
      </c>
      <c r="P156" s="316">
        <v>10.921940141547189</v>
      </c>
      <c r="Q156" s="316">
        <v>11.563568259138041</v>
      </c>
      <c r="R156" s="316">
        <v>11.898967831491531</v>
      </c>
      <c r="S156" s="316">
        <v>11.816929173371379</v>
      </c>
      <c r="T156" s="316">
        <v>11.737778359995531</v>
      </c>
      <c r="U156" s="316">
        <v>11.54861018725402</v>
      </c>
      <c r="V156" s="316">
        <v>11.747110109420531</v>
      </c>
      <c r="W156" s="316">
        <v>12.18324660258456</v>
      </c>
      <c r="X156" s="316">
        <v>12.809323256558191</v>
      </c>
      <c r="Y156" s="316">
        <v>19.220878030345268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1</v>
      </c>
      <c r="D178" s="232">
        <f t="shared" si="22"/>
        <v>0.99999999999999989</v>
      </c>
      <c r="E178" s="232">
        <f t="shared" si="22"/>
        <v>1</v>
      </c>
      <c r="F178" s="232">
        <f t="shared" si="22"/>
        <v>0.99999999999999978</v>
      </c>
      <c r="G178" s="232">
        <f t="shared" si="22"/>
        <v>1.0000000000000002</v>
      </c>
      <c r="H178" s="232">
        <f t="shared" si="22"/>
        <v>1.0000000000000002</v>
      </c>
      <c r="I178" s="232">
        <f t="shared" si="22"/>
        <v>0.99999999999999978</v>
      </c>
      <c r="J178" s="232">
        <f t="shared" si="22"/>
        <v>1.0000000000000002</v>
      </c>
      <c r="K178" s="232">
        <f t="shared" si="22"/>
        <v>0.99999999999999956</v>
      </c>
      <c r="L178" s="232">
        <f t="shared" si="22"/>
        <v>1</v>
      </c>
      <c r="M178" s="232">
        <f t="shared" si="22"/>
        <v>0.99999999999999989</v>
      </c>
      <c r="N178" s="232">
        <f t="shared" si="22"/>
        <v>0.99999999999999967</v>
      </c>
      <c r="O178" s="232">
        <f t="shared" si="22"/>
        <v>1.0000000000000002</v>
      </c>
      <c r="P178" s="232">
        <f t="shared" si="22"/>
        <v>1.0000000000000004</v>
      </c>
      <c r="Q178" s="232">
        <f t="shared" si="22"/>
        <v>1</v>
      </c>
      <c r="R178" s="232">
        <f t="shared" si="22"/>
        <v>1</v>
      </c>
      <c r="S178" s="232">
        <f t="shared" si="22"/>
        <v>1</v>
      </c>
      <c r="T178" s="232">
        <f t="shared" si="22"/>
        <v>0.99999999999999978</v>
      </c>
      <c r="U178" s="232">
        <f t="shared" si="22"/>
        <v>0.99999999999999967</v>
      </c>
      <c r="V178" s="232">
        <f t="shared" si="22"/>
        <v>1</v>
      </c>
      <c r="W178" s="232">
        <f t="shared" si="22"/>
        <v>1.0000000000000002</v>
      </c>
      <c r="X178" s="232">
        <f t="shared" si="22"/>
        <v>0.99999999999999967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9.8100849967040094E-3</v>
      </c>
      <c r="C179" s="266">
        <f t="shared" si="23"/>
        <v>9.645018299441253E-3</v>
      </c>
      <c r="D179" s="266">
        <f t="shared" si="23"/>
        <v>1.0069740400701225E-2</v>
      </c>
      <c r="E179" s="266">
        <f t="shared" si="23"/>
        <v>9.5319085303866256E-3</v>
      </c>
      <c r="F179" s="266">
        <f t="shared" si="23"/>
        <v>9.9201283457384052E-3</v>
      </c>
      <c r="G179" s="266">
        <f t="shared" si="23"/>
        <v>1.0321310038036498E-2</v>
      </c>
      <c r="H179" s="266">
        <f t="shared" si="23"/>
        <v>1.0490203976297312E-2</v>
      </c>
      <c r="I179" s="266">
        <f t="shared" si="23"/>
        <v>1.1014795325909963E-2</v>
      </c>
      <c r="J179" s="266">
        <f t="shared" si="23"/>
        <v>1.0908693159756502E-2</v>
      </c>
      <c r="K179" s="266">
        <f t="shared" si="23"/>
        <v>1.043502492979286E-2</v>
      </c>
      <c r="L179" s="266">
        <f t="shared" si="23"/>
        <v>9.9479415684295674E-3</v>
      </c>
      <c r="M179" s="266">
        <f t="shared" si="23"/>
        <v>9.949264820370363E-3</v>
      </c>
      <c r="N179" s="266">
        <f t="shared" si="23"/>
        <v>1.0105473442516057E-2</v>
      </c>
      <c r="O179" s="266">
        <f t="shared" si="23"/>
        <v>9.9152594812185243E-3</v>
      </c>
      <c r="P179" s="266">
        <f t="shared" si="23"/>
        <v>9.8693077614237981E-3</v>
      </c>
      <c r="Q179" s="266">
        <f t="shared" si="23"/>
        <v>1.0087233984968559E-2</v>
      </c>
      <c r="R179" s="266">
        <f t="shared" si="23"/>
        <v>1.0920743336945662E-2</v>
      </c>
      <c r="S179" s="266">
        <f t="shared" si="23"/>
        <v>1.0729082743651544E-2</v>
      </c>
      <c r="T179" s="266">
        <f t="shared" si="23"/>
        <v>1.0783215230762002E-2</v>
      </c>
      <c r="U179" s="266">
        <f t="shared" si="23"/>
        <v>1.0623529044743093E-2</v>
      </c>
      <c r="V179" s="266">
        <f t="shared" si="23"/>
        <v>1.0389654343883687E-2</v>
      </c>
      <c r="W179" s="266">
        <f t="shared" si="23"/>
        <v>9.7774361355572725E-3</v>
      </c>
      <c r="X179" s="266">
        <f t="shared" si="23"/>
        <v>1.0487054199629819E-2</v>
      </c>
      <c r="Y179" s="266">
        <f t="shared" si="23"/>
        <v>9.8965698697770672E-3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7.7853528590903331E-2</v>
      </c>
      <c r="C180" s="267">
        <f t="shared" si="24"/>
        <v>7.6543547603065878E-2</v>
      </c>
      <c r="D180" s="267">
        <f t="shared" si="24"/>
        <v>7.9914172247474269E-2</v>
      </c>
      <c r="E180" s="267">
        <f t="shared" si="24"/>
        <v>7.5645900473406552E-2</v>
      </c>
      <c r="F180" s="267">
        <f t="shared" si="24"/>
        <v>7.8726840394334849E-2</v>
      </c>
      <c r="G180" s="267">
        <f t="shared" si="24"/>
        <v>8.1910646687753358E-2</v>
      </c>
      <c r="H180" s="267">
        <f t="shared" si="24"/>
        <v>8.3251000930926217E-2</v>
      </c>
      <c r="I180" s="267">
        <f t="shared" si="24"/>
        <v>8.7414194995945063E-2</v>
      </c>
      <c r="J180" s="267">
        <f t="shared" si="24"/>
        <v>8.6572160698692807E-2</v>
      </c>
      <c r="K180" s="267">
        <f t="shared" si="24"/>
        <v>8.2813096113985643E-2</v>
      </c>
      <c r="L180" s="267">
        <f t="shared" si="24"/>
        <v>7.8947568097379184E-2</v>
      </c>
      <c r="M180" s="267">
        <f t="shared" si="24"/>
        <v>7.895806951840055E-2</v>
      </c>
      <c r="N180" s="267">
        <f t="shared" si="24"/>
        <v>8.019775219540605E-2</v>
      </c>
      <c r="O180" s="267">
        <f t="shared" si="24"/>
        <v>7.8688200741036121E-2</v>
      </c>
      <c r="P180" s="267">
        <f t="shared" si="24"/>
        <v>7.8323524641691247E-2</v>
      </c>
      <c r="Q180" s="267">
        <f t="shared" si="24"/>
        <v>8.005300256987942E-2</v>
      </c>
      <c r="R180" s="267">
        <f t="shared" si="24"/>
        <v>8.6667791757408061E-2</v>
      </c>
      <c r="S180" s="267">
        <f t="shared" si="24"/>
        <v>8.5146759729165009E-2</v>
      </c>
      <c r="T180" s="267">
        <f t="shared" si="24"/>
        <v>8.5576358976711564E-2</v>
      </c>
      <c r="U180" s="267">
        <f t="shared" si="24"/>
        <v>8.4309078106772836E-2</v>
      </c>
      <c r="V180" s="267">
        <f t="shared" si="24"/>
        <v>8.2453031934271337E-2</v>
      </c>
      <c r="W180" s="267">
        <f t="shared" si="24"/>
        <v>7.7594424918957419E-2</v>
      </c>
      <c r="X180" s="267">
        <f t="shared" si="24"/>
        <v>8.3226004080448363E-2</v>
      </c>
      <c r="Y180" s="267">
        <f t="shared" si="24"/>
        <v>7.8539878662358953E-2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8.7147842725449343E-2</v>
      </c>
      <c r="C181" s="267">
        <f t="shared" si="25"/>
        <v>8.568147351691581E-2</v>
      </c>
      <c r="D181" s="267">
        <f t="shared" si="25"/>
        <v>8.9454490253780133E-2</v>
      </c>
      <c r="E181" s="267">
        <f t="shared" si="25"/>
        <v>8.4676663429378643E-2</v>
      </c>
      <c r="F181" s="267">
        <f t="shared" si="25"/>
        <v>8.8125412285535082E-2</v>
      </c>
      <c r="G181" s="267">
        <f t="shared" si="25"/>
        <v>9.1689307912990875E-2</v>
      </c>
      <c r="H181" s="267">
        <f t="shared" si="25"/>
        <v>9.3189676398460736E-2</v>
      </c>
      <c r="I181" s="267">
        <f t="shared" si="25"/>
        <v>9.7849881121104237E-2</v>
      </c>
      <c r="J181" s="267">
        <f t="shared" si="25"/>
        <v>9.6907323040121521E-2</v>
      </c>
      <c r="K181" s="267">
        <f t="shared" si="25"/>
        <v>9.2699493605128566E-2</v>
      </c>
      <c r="L181" s="267">
        <f t="shared" si="25"/>
        <v>8.8372490915087365E-2</v>
      </c>
      <c r="M181" s="267">
        <f t="shared" si="25"/>
        <v>8.8384246017317536E-2</v>
      </c>
      <c r="N181" s="267">
        <f t="shared" si="25"/>
        <v>8.9771924558297134E-2</v>
      </c>
      <c r="O181" s="267">
        <f t="shared" si="25"/>
        <v>8.8082159751069505E-2</v>
      </c>
      <c r="P181" s="267">
        <f t="shared" si="25"/>
        <v>8.7673947870032756E-2</v>
      </c>
      <c r="Q181" s="267">
        <f t="shared" si="25"/>
        <v>8.9609894425196221E-2</v>
      </c>
      <c r="R181" s="267">
        <f t="shared" si="25"/>
        <v>9.7014370731028116E-2</v>
      </c>
      <c r="S181" s="267">
        <f t="shared" si="25"/>
        <v>9.5311754775440155E-2</v>
      </c>
      <c r="T181" s="267">
        <f t="shared" si="25"/>
        <v>9.5792640463446418E-2</v>
      </c>
      <c r="U181" s="267">
        <f t="shared" si="25"/>
        <v>9.4374069000581581E-2</v>
      </c>
      <c r="V181" s="267">
        <f t="shared" si="25"/>
        <v>9.2296444224159668E-2</v>
      </c>
      <c r="W181" s="267">
        <f t="shared" si="25"/>
        <v>8.6857806725013392E-2</v>
      </c>
      <c r="X181" s="267">
        <f t="shared" si="25"/>
        <v>9.3161695372635647E-2</v>
      </c>
      <c r="Y181" s="267">
        <f t="shared" si="25"/>
        <v>8.7916130678023993E-2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0.14030062628759055</v>
      </c>
      <c r="C182" s="267">
        <f t="shared" si="26"/>
        <v>0.13793989638433601</v>
      </c>
      <c r="D182" s="267">
        <f t="shared" si="26"/>
        <v>0.14401413293019416</v>
      </c>
      <c r="E182" s="267">
        <f t="shared" si="26"/>
        <v>0.13632223747078512</v>
      </c>
      <c r="F182" s="267">
        <f t="shared" si="26"/>
        <v>0.14187443026518073</v>
      </c>
      <c r="G182" s="267">
        <f t="shared" si="26"/>
        <v>0.14761199958322924</v>
      </c>
      <c r="H182" s="267">
        <f t="shared" si="26"/>
        <v>0.15002746543516945</v>
      </c>
      <c r="I182" s="267">
        <f t="shared" si="26"/>
        <v>0.1575299992990897</v>
      </c>
      <c r="J182" s="267">
        <f t="shared" si="26"/>
        <v>0.15601256082971848</v>
      </c>
      <c r="K182" s="267">
        <f t="shared" si="26"/>
        <v>0.14923831276369637</v>
      </c>
      <c r="L182" s="267">
        <f t="shared" si="26"/>
        <v>0.14227220587711034</v>
      </c>
      <c r="M182" s="267">
        <f t="shared" si="26"/>
        <v>0.14229113059347032</v>
      </c>
      <c r="N182" s="267">
        <f t="shared" si="26"/>
        <v>0.14452517520428929</v>
      </c>
      <c r="O182" s="267">
        <f t="shared" si="26"/>
        <v>0.14180479735764945</v>
      </c>
      <c r="P182" s="267">
        <f t="shared" si="26"/>
        <v>0.14114761089409092</v>
      </c>
      <c r="Q182" s="267">
        <f t="shared" si="26"/>
        <v>0.14426432044942025</v>
      </c>
      <c r="R182" s="267">
        <f t="shared" si="26"/>
        <v>0.15618489852170411</v>
      </c>
      <c r="S182" s="267">
        <f t="shared" si="26"/>
        <v>0.15344383141750972</v>
      </c>
      <c r="T182" s="267">
        <f t="shared" si="26"/>
        <v>0.15421801653890824</v>
      </c>
      <c r="U182" s="267">
        <f t="shared" si="26"/>
        <v>0.15193423694724748</v>
      </c>
      <c r="V182" s="267">
        <f t="shared" si="26"/>
        <v>0.14858943748685324</v>
      </c>
      <c r="W182" s="267">
        <f t="shared" si="26"/>
        <v>0.13983369295643158</v>
      </c>
      <c r="X182" s="267">
        <f t="shared" si="26"/>
        <v>0.14998241835970946</v>
      </c>
      <c r="Y182" s="267">
        <f t="shared" si="26"/>
        <v>0.14153750464905521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3.2268453644238464E-2</v>
      </c>
      <c r="C183" s="268">
        <f t="shared" si="27"/>
        <v>3.2330377161999609E-2</v>
      </c>
      <c r="D183" s="268">
        <f t="shared" si="27"/>
        <v>3.2731086537742864E-2</v>
      </c>
      <c r="E183" s="268">
        <f t="shared" si="27"/>
        <v>3.2385188946020056E-2</v>
      </c>
      <c r="F183" s="268">
        <f t="shared" si="27"/>
        <v>3.2356097519670959E-2</v>
      </c>
      <c r="G183" s="268">
        <f t="shared" si="27"/>
        <v>3.2828777808832817E-2</v>
      </c>
      <c r="H183" s="268">
        <f t="shared" si="27"/>
        <v>3.3394230836588261E-2</v>
      </c>
      <c r="I183" s="268">
        <f t="shared" si="27"/>
        <v>3.4292952593520797E-2</v>
      </c>
      <c r="J183" s="268">
        <f t="shared" si="27"/>
        <v>3.5014033927287302E-2</v>
      </c>
      <c r="K183" s="268">
        <f t="shared" si="27"/>
        <v>3.5950980445948862E-2</v>
      </c>
      <c r="L183" s="268">
        <f t="shared" si="27"/>
        <v>3.59036506994952E-2</v>
      </c>
      <c r="M183" s="268">
        <f t="shared" si="27"/>
        <v>3.6212209578230542E-2</v>
      </c>
      <c r="N183" s="268">
        <f t="shared" si="27"/>
        <v>3.7167312660720125E-2</v>
      </c>
      <c r="O183" s="268">
        <f t="shared" si="27"/>
        <v>3.8492819205557235E-2</v>
      </c>
      <c r="P183" s="268">
        <f t="shared" si="27"/>
        <v>3.9739519393677508E-2</v>
      </c>
      <c r="Q183" s="268">
        <f t="shared" si="27"/>
        <v>4.0652777147115703E-2</v>
      </c>
      <c r="R183" s="268">
        <f t="shared" si="27"/>
        <v>4.0657460872216188E-2</v>
      </c>
      <c r="S183" s="268">
        <f t="shared" si="27"/>
        <v>4.0006033086549236E-2</v>
      </c>
      <c r="T183" s="268">
        <f t="shared" si="27"/>
        <v>4.0696452584473387E-2</v>
      </c>
      <c r="U183" s="268">
        <f t="shared" si="27"/>
        <v>4.16282424730069E-2</v>
      </c>
      <c r="V183" s="268">
        <f t="shared" si="27"/>
        <v>4.2434937914998236E-2</v>
      </c>
      <c r="W183" s="268">
        <f t="shared" si="27"/>
        <v>4.2609880237332282E-2</v>
      </c>
      <c r="X183" s="268">
        <f t="shared" si="27"/>
        <v>4.4788074170543479E-2</v>
      </c>
      <c r="Y183" s="268">
        <f t="shared" si="27"/>
        <v>4.5887778072553051E-2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0.39243751247046293</v>
      </c>
      <c r="C184" s="269">
        <f t="shared" si="28"/>
        <v>0.39560924075576059</v>
      </c>
      <c r="D184" s="269">
        <f t="shared" si="28"/>
        <v>0.38536296183008312</v>
      </c>
      <c r="E184" s="269">
        <f t="shared" si="28"/>
        <v>0.39994986262307852</v>
      </c>
      <c r="F184" s="269">
        <f t="shared" si="28"/>
        <v>0.39089622835366333</v>
      </c>
      <c r="G184" s="269">
        <f t="shared" si="28"/>
        <v>0.3825834123093389</v>
      </c>
      <c r="H184" s="269">
        <f t="shared" si="28"/>
        <v>0.37794998835075477</v>
      </c>
      <c r="I184" s="269">
        <f t="shared" si="28"/>
        <v>0.36145821609282131</v>
      </c>
      <c r="J184" s="269">
        <f t="shared" si="28"/>
        <v>0.36033767482552193</v>
      </c>
      <c r="K184" s="269">
        <f t="shared" si="28"/>
        <v>0.37134819502974936</v>
      </c>
      <c r="L184" s="269">
        <f t="shared" si="28"/>
        <v>0.38273985740648114</v>
      </c>
      <c r="M184" s="269">
        <f t="shared" si="28"/>
        <v>0.38302516585262486</v>
      </c>
      <c r="N184" s="269">
        <f t="shared" si="28"/>
        <v>0.38052884668899112</v>
      </c>
      <c r="O184" s="269">
        <f t="shared" si="28"/>
        <v>0.38267290135798693</v>
      </c>
      <c r="P184" s="269">
        <f t="shared" si="28"/>
        <v>0.38002064237258354</v>
      </c>
      <c r="Q184" s="269">
        <f t="shared" si="28"/>
        <v>0.37372905069261464</v>
      </c>
      <c r="R184" s="269">
        <f t="shared" si="28"/>
        <v>0.35586988110308537</v>
      </c>
      <c r="S184" s="269">
        <f t="shared" si="28"/>
        <v>0.36322267707267564</v>
      </c>
      <c r="T184" s="269">
        <f t="shared" si="28"/>
        <v>0.36179885816827512</v>
      </c>
      <c r="U184" s="269">
        <f t="shared" si="28"/>
        <v>0.36645145789955103</v>
      </c>
      <c r="V184" s="269">
        <f t="shared" si="28"/>
        <v>0.37510032721980141</v>
      </c>
      <c r="W184" s="269">
        <f t="shared" si="28"/>
        <v>0.38783913468053194</v>
      </c>
      <c r="X184" s="269">
        <f t="shared" si="28"/>
        <v>0.37185575451794733</v>
      </c>
      <c r="Y184" s="269">
        <f t="shared" si="28"/>
        <v>0.38712269095634672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0.39202154197505651</v>
      </c>
      <c r="C185" s="318">
        <f t="shared" si="29"/>
        <v>0.3952002694734964</v>
      </c>
      <c r="D185" s="318">
        <f t="shared" si="29"/>
        <v>0.3849359813396489</v>
      </c>
      <c r="E185" s="318">
        <f t="shared" si="29"/>
        <v>0.39954568745896057</v>
      </c>
      <c r="F185" s="318">
        <f t="shared" si="29"/>
        <v>0.39047559176347491</v>
      </c>
      <c r="G185" s="318">
        <f t="shared" si="29"/>
        <v>0.38214576467925127</v>
      </c>
      <c r="H185" s="318">
        <f t="shared" si="29"/>
        <v>0.37750517922357585</v>
      </c>
      <c r="I185" s="318">
        <f t="shared" si="29"/>
        <v>0.3609911630683002</v>
      </c>
      <c r="J185" s="318">
        <f t="shared" si="29"/>
        <v>0.35987512078043205</v>
      </c>
      <c r="K185" s="318">
        <f t="shared" si="29"/>
        <v>0.37090572562290086</v>
      </c>
      <c r="L185" s="318">
        <f t="shared" si="29"/>
        <v>0.38231804147074927</v>
      </c>
      <c r="M185" s="318">
        <f t="shared" si="29"/>
        <v>0.38260329380792291</v>
      </c>
      <c r="N185" s="318">
        <f t="shared" si="29"/>
        <v>0.38010035103420192</v>
      </c>
      <c r="O185" s="318">
        <f t="shared" si="29"/>
        <v>0.38225247121901551</v>
      </c>
      <c r="P185" s="318">
        <f t="shared" si="29"/>
        <v>0.37960216069375835</v>
      </c>
      <c r="Q185" s="318">
        <f t="shared" si="29"/>
        <v>0.3733013284333867</v>
      </c>
      <c r="R185" s="318">
        <f t="shared" si="29"/>
        <v>0.35540681610236396</v>
      </c>
      <c r="S185" s="318">
        <f t="shared" si="29"/>
        <v>0.36276773892834424</v>
      </c>
      <c r="T185" s="318">
        <f t="shared" si="29"/>
        <v>0.36134162468017367</v>
      </c>
      <c r="U185" s="318">
        <f t="shared" si="29"/>
        <v>0.36600099547835979</v>
      </c>
      <c r="V185" s="318">
        <f t="shared" si="29"/>
        <v>0.37465978163166641</v>
      </c>
      <c r="W185" s="318">
        <f t="shared" si="29"/>
        <v>0.38742454857302328</v>
      </c>
      <c r="X185" s="318">
        <f t="shared" si="29"/>
        <v>0.371411078948649</v>
      </c>
      <c r="Y185" s="318">
        <f t="shared" si="29"/>
        <v>0.38670305330051202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4.159704954064621E-4</v>
      </c>
      <c r="C186" s="318">
        <f t="shared" si="30"/>
        <v>4.0897128226421455E-4</v>
      </c>
      <c r="D186" s="318">
        <f t="shared" si="30"/>
        <v>4.2698049043422934E-4</v>
      </c>
      <c r="E186" s="318">
        <f t="shared" si="30"/>
        <v>4.0417516411796276E-4</v>
      </c>
      <c r="F186" s="318">
        <f t="shared" si="30"/>
        <v>4.2063659018845464E-4</v>
      </c>
      <c r="G186" s="318">
        <f t="shared" si="30"/>
        <v>4.3764763008763056E-4</v>
      </c>
      <c r="H186" s="318">
        <f t="shared" si="30"/>
        <v>4.448091271789507E-4</v>
      </c>
      <c r="I186" s="318">
        <f t="shared" si="30"/>
        <v>4.6705302452108735E-4</v>
      </c>
      <c r="J186" s="318">
        <f t="shared" si="30"/>
        <v>4.6255404508988148E-4</v>
      </c>
      <c r="K186" s="318">
        <f t="shared" si="30"/>
        <v>4.4246940684847176E-4</v>
      </c>
      <c r="L186" s="318">
        <f t="shared" si="30"/>
        <v>4.2181593573190084E-4</v>
      </c>
      <c r="M186" s="318">
        <f t="shared" si="30"/>
        <v>4.2187204470196045E-4</v>
      </c>
      <c r="N186" s="318">
        <f t="shared" si="30"/>
        <v>4.2849565478918564E-4</v>
      </c>
      <c r="O186" s="318">
        <f t="shared" si="30"/>
        <v>4.204301389714587E-4</v>
      </c>
      <c r="P186" s="318">
        <f t="shared" si="30"/>
        <v>4.1848167882516915E-4</v>
      </c>
      <c r="Q186" s="318">
        <f t="shared" si="30"/>
        <v>4.2772225922793145E-4</v>
      </c>
      <c r="R186" s="318">
        <f t="shared" si="30"/>
        <v>4.6306500072143758E-4</v>
      </c>
      <c r="S186" s="318">
        <f t="shared" si="30"/>
        <v>4.5493814433138202E-4</v>
      </c>
      <c r="T186" s="318">
        <f t="shared" si="30"/>
        <v>4.5723348810144005E-4</v>
      </c>
      <c r="U186" s="318">
        <f t="shared" si="30"/>
        <v>4.5046242119119688E-4</v>
      </c>
      <c r="V186" s="318">
        <f t="shared" si="30"/>
        <v>4.4054558813498888E-4</v>
      </c>
      <c r="W186" s="318">
        <f t="shared" si="30"/>
        <v>4.145861075086786E-4</v>
      </c>
      <c r="X186" s="318">
        <f t="shared" si="30"/>
        <v>4.4467556929833732E-4</v>
      </c>
      <c r="Y186" s="318">
        <f t="shared" si="30"/>
        <v>4.1963765583467947E-4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0.19408352048813651</v>
      </c>
      <c r="C187" s="269">
        <f t="shared" si="31"/>
        <v>0.19648791306574848</v>
      </c>
      <c r="D187" s="269">
        <f t="shared" si="31"/>
        <v>0.19161784353629882</v>
      </c>
      <c r="E187" s="269">
        <f t="shared" si="31"/>
        <v>0.19614128168012399</v>
      </c>
      <c r="F187" s="269">
        <f t="shared" si="31"/>
        <v>0.19185241414456358</v>
      </c>
      <c r="G187" s="269">
        <f t="shared" si="31"/>
        <v>0.18567843975889425</v>
      </c>
      <c r="H187" s="269">
        <f t="shared" si="31"/>
        <v>0.18379210994228384</v>
      </c>
      <c r="I187" s="269">
        <f t="shared" si="31"/>
        <v>0.18078879292099134</v>
      </c>
      <c r="J187" s="269">
        <f t="shared" si="31"/>
        <v>0.18482761396731318</v>
      </c>
      <c r="K187" s="269">
        <f t="shared" si="31"/>
        <v>0.18942224612295641</v>
      </c>
      <c r="L187" s="269">
        <f t="shared" si="31"/>
        <v>0.19491186601055466</v>
      </c>
      <c r="M187" s="269">
        <f t="shared" si="31"/>
        <v>0.1943788634552385</v>
      </c>
      <c r="N187" s="269">
        <f t="shared" si="31"/>
        <v>0.19071801001029448</v>
      </c>
      <c r="O187" s="269">
        <f t="shared" si="31"/>
        <v>0.1937547636872323</v>
      </c>
      <c r="P187" s="269">
        <f t="shared" si="31"/>
        <v>0.19655420419368763</v>
      </c>
      <c r="Q187" s="269">
        <f t="shared" si="31"/>
        <v>0.19442718653906271</v>
      </c>
      <c r="R187" s="269">
        <f t="shared" si="31"/>
        <v>0.1833999278028404</v>
      </c>
      <c r="S187" s="269">
        <f t="shared" si="31"/>
        <v>0.18349678490429036</v>
      </c>
      <c r="T187" s="269">
        <f t="shared" si="31"/>
        <v>0.18236379245408812</v>
      </c>
      <c r="U187" s="269">
        <f t="shared" si="31"/>
        <v>0.1824788542699099</v>
      </c>
      <c r="V187" s="269">
        <f t="shared" si="31"/>
        <v>0.18142220355953093</v>
      </c>
      <c r="W187" s="269">
        <f t="shared" si="31"/>
        <v>0.18963338032213703</v>
      </c>
      <c r="X187" s="269">
        <f t="shared" si="31"/>
        <v>0.17902563946575251</v>
      </c>
      <c r="Y187" s="269">
        <f t="shared" si="31"/>
        <v>0.18346532441803112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0.18201608669925234</v>
      </c>
      <c r="C188" s="318">
        <f t="shared" si="32"/>
        <v>0.18551986642845905</v>
      </c>
      <c r="D188" s="318">
        <f t="shared" si="32"/>
        <v>0.17820348619151374</v>
      </c>
      <c r="E188" s="318">
        <f t="shared" si="32"/>
        <v>0.18520554313207743</v>
      </c>
      <c r="F188" s="318">
        <f t="shared" si="32"/>
        <v>0.17851414222432077</v>
      </c>
      <c r="G188" s="318">
        <f t="shared" si="32"/>
        <v>0.16871236494497621</v>
      </c>
      <c r="H188" s="318">
        <f t="shared" si="32"/>
        <v>0.16544223174616801</v>
      </c>
      <c r="I188" s="318">
        <f t="shared" si="32"/>
        <v>0.15937847703934968</v>
      </c>
      <c r="J188" s="318">
        <f t="shared" si="32"/>
        <v>0.16665694798131903</v>
      </c>
      <c r="K188" s="318">
        <f t="shared" si="32"/>
        <v>0.17461960148525851</v>
      </c>
      <c r="L188" s="318">
        <f t="shared" si="32"/>
        <v>0.18293400855060599</v>
      </c>
      <c r="M188" s="318">
        <f t="shared" si="32"/>
        <v>0.18241071617163551</v>
      </c>
      <c r="N188" s="318">
        <f t="shared" si="32"/>
        <v>0.17691616099156227</v>
      </c>
      <c r="O188" s="318">
        <f t="shared" si="32"/>
        <v>0.18097637882126075</v>
      </c>
      <c r="P188" s="318">
        <f t="shared" si="32"/>
        <v>0.18452881103696275</v>
      </c>
      <c r="Q188" s="318">
        <f t="shared" si="32"/>
        <v>0.18099055054056196</v>
      </c>
      <c r="R188" s="318">
        <f t="shared" si="32"/>
        <v>0.16363191632085031</v>
      </c>
      <c r="S188" s="318">
        <f t="shared" si="32"/>
        <v>0.16409819707003115</v>
      </c>
      <c r="T188" s="318">
        <f t="shared" si="32"/>
        <v>0.16195868239027414</v>
      </c>
      <c r="U188" s="318">
        <f t="shared" si="32"/>
        <v>0.1628889283894813</v>
      </c>
      <c r="V188" s="318">
        <f t="shared" si="32"/>
        <v>0.16217164968257958</v>
      </c>
      <c r="W188" s="318">
        <f t="shared" si="32"/>
        <v>0.17636374040328948</v>
      </c>
      <c r="X188" s="318">
        <f t="shared" si="32"/>
        <v>0.15819954955136531</v>
      </c>
      <c r="Y188" s="318">
        <f t="shared" si="32"/>
        <v>0.16593969060273633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1.2067433788884124E-2</v>
      </c>
      <c r="C189" s="318">
        <f t="shared" si="33"/>
        <v>1.0968046637289442E-2</v>
      </c>
      <c r="D189" s="318">
        <f t="shared" si="33"/>
        <v>1.3414357344785076E-2</v>
      </c>
      <c r="E189" s="318">
        <f t="shared" si="33"/>
        <v>1.0935738548046529E-2</v>
      </c>
      <c r="F189" s="318">
        <f t="shared" si="33"/>
        <v>1.3338271920242794E-2</v>
      </c>
      <c r="G189" s="318">
        <f t="shared" si="33"/>
        <v>1.6966074813918049E-2</v>
      </c>
      <c r="H189" s="318">
        <f t="shared" si="33"/>
        <v>1.8349878196115853E-2</v>
      </c>
      <c r="I189" s="318">
        <f t="shared" si="33"/>
        <v>2.1410315881641707E-2</v>
      </c>
      <c r="J189" s="318">
        <f t="shared" si="33"/>
        <v>1.8170665985994115E-2</v>
      </c>
      <c r="K189" s="318">
        <f t="shared" si="33"/>
        <v>1.4802644637697919E-2</v>
      </c>
      <c r="L189" s="318">
        <f t="shared" si="33"/>
        <v>1.1977857459948619E-2</v>
      </c>
      <c r="M189" s="318">
        <f t="shared" si="33"/>
        <v>1.1968147283602971E-2</v>
      </c>
      <c r="N189" s="318">
        <f t="shared" si="33"/>
        <v>1.380184901873222E-2</v>
      </c>
      <c r="O189" s="318">
        <f t="shared" si="33"/>
        <v>1.2778384865971569E-2</v>
      </c>
      <c r="P189" s="318">
        <f t="shared" si="33"/>
        <v>1.2025393156724897E-2</v>
      </c>
      <c r="Q189" s="318">
        <f t="shared" si="33"/>
        <v>1.3436635998500762E-2</v>
      </c>
      <c r="R189" s="318">
        <f t="shared" si="33"/>
        <v>1.9768011481990078E-2</v>
      </c>
      <c r="S189" s="318">
        <f t="shared" si="33"/>
        <v>1.9398587834259212E-2</v>
      </c>
      <c r="T189" s="318">
        <f t="shared" si="33"/>
        <v>2.0405110063813972E-2</v>
      </c>
      <c r="U189" s="318">
        <f t="shared" si="33"/>
        <v>1.9589925880428648E-2</v>
      </c>
      <c r="V189" s="318">
        <f t="shared" si="33"/>
        <v>1.9250553876951369E-2</v>
      </c>
      <c r="W189" s="318">
        <f t="shared" si="33"/>
        <v>1.3269639918847543E-2</v>
      </c>
      <c r="X189" s="318">
        <f t="shared" si="33"/>
        <v>2.0826089914387204E-2</v>
      </c>
      <c r="Y189" s="318">
        <f t="shared" si="33"/>
        <v>1.7525633815294758E-2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3.9487870288649279E-2</v>
      </c>
      <c r="C190" s="269">
        <f t="shared" si="34"/>
        <v>3.9599727982911691E-2</v>
      </c>
      <c r="D190" s="269">
        <f t="shared" si="34"/>
        <v>3.9520677813637758E-2</v>
      </c>
      <c r="E190" s="269">
        <f t="shared" si="34"/>
        <v>3.9490969993647096E-2</v>
      </c>
      <c r="F190" s="269">
        <f t="shared" si="34"/>
        <v>3.9339387691458491E-2</v>
      </c>
      <c r="G190" s="269">
        <f t="shared" si="34"/>
        <v>3.9378810731729573E-2</v>
      </c>
      <c r="H190" s="269">
        <f t="shared" si="34"/>
        <v>3.9449892016046553E-2</v>
      </c>
      <c r="I190" s="269">
        <f t="shared" si="34"/>
        <v>3.9772743804100272E-2</v>
      </c>
      <c r="J190" s="269">
        <f t="shared" si="34"/>
        <v>3.982932545528161E-2</v>
      </c>
      <c r="K190" s="269">
        <f t="shared" si="34"/>
        <v>3.9786896004087198E-2</v>
      </c>
      <c r="L190" s="269">
        <f t="shared" si="34"/>
        <v>3.9919913060395738E-2</v>
      </c>
      <c r="M190" s="269">
        <f t="shared" si="34"/>
        <v>3.9812954383301853E-2</v>
      </c>
      <c r="N190" s="269">
        <f t="shared" si="34"/>
        <v>3.9573682345692869E-2</v>
      </c>
      <c r="O190" s="269">
        <f t="shared" si="34"/>
        <v>3.9693244563283388E-2</v>
      </c>
      <c r="P190" s="269">
        <f t="shared" si="34"/>
        <v>3.990003635988746E-2</v>
      </c>
      <c r="Q190" s="269">
        <f t="shared" si="34"/>
        <v>3.9814187137238014E-2</v>
      </c>
      <c r="R190" s="269">
        <f t="shared" si="34"/>
        <v>3.966162480691187E-2</v>
      </c>
      <c r="S190" s="269">
        <f t="shared" si="34"/>
        <v>3.9539668334929876E-2</v>
      </c>
      <c r="T190" s="269">
        <f t="shared" si="34"/>
        <v>3.9520419386290084E-2</v>
      </c>
      <c r="U190" s="269">
        <f t="shared" si="34"/>
        <v>3.938344631579363E-2</v>
      </c>
      <c r="V190" s="269">
        <f t="shared" si="34"/>
        <v>3.9131279306463394E-2</v>
      </c>
      <c r="W190" s="269">
        <f t="shared" si="34"/>
        <v>3.93322458981867E-2</v>
      </c>
      <c r="X190" s="269">
        <f t="shared" si="34"/>
        <v>3.9026471715414152E-2</v>
      </c>
      <c r="Y190" s="269">
        <f t="shared" si="34"/>
        <v>3.8788965752960612E-2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1.5421798345274773E-2</v>
      </c>
      <c r="C191" s="318">
        <f t="shared" si="35"/>
        <v>1.6497593589332397E-2</v>
      </c>
      <c r="D191" s="318">
        <f t="shared" si="35"/>
        <v>1.4597356488642127E-2</v>
      </c>
      <c r="E191" s="318">
        <f t="shared" si="35"/>
        <v>1.6473133348006142E-2</v>
      </c>
      <c r="F191" s="318">
        <f t="shared" si="35"/>
        <v>1.4063217107042097E-2</v>
      </c>
      <c r="G191" s="318">
        <f t="shared" si="35"/>
        <v>1.2407585877139972E-2</v>
      </c>
      <c r="H191" s="318">
        <f t="shared" si="35"/>
        <v>1.2079728845957378E-2</v>
      </c>
      <c r="I191" s="318">
        <f t="shared" si="35"/>
        <v>1.1992986159577475E-2</v>
      </c>
      <c r="J191" s="318">
        <f t="shared" si="35"/>
        <v>1.375726380642053E-2</v>
      </c>
      <c r="K191" s="318">
        <f t="shared" si="35"/>
        <v>1.6075968512271634E-2</v>
      </c>
      <c r="L191" s="318">
        <f t="shared" si="35"/>
        <v>1.7859995423485216E-2</v>
      </c>
      <c r="M191" s="318">
        <f t="shared" si="35"/>
        <v>1.7463986948042812E-2</v>
      </c>
      <c r="N191" s="318">
        <f t="shared" si="35"/>
        <v>1.5967394084109236E-2</v>
      </c>
      <c r="O191" s="318">
        <f t="shared" si="35"/>
        <v>1.7004573067875273E-2</v>
      </c>
      <c r="P191" s="318">
        <f t="shared" si="35"/>
        <v>1.7885400205917723E-2</v>
      </c>
      <c r="Q191" s="318">
        <f t="shared" si="35"/>
        <v>1.693352935285421E-2</v>
      </c>
      <c r="R191" s="318">
        <f t="shared" si="35"/>
        <v>1.346119848959741E-2</v>
      </c>
      <c r="S191" s="318">
        <f t="shared" si="35"/>
        <v>1.344459959771702E-2</v>
      </c>
      <c r="T191" s="318">
        <f t="shared" si="35"/>
        <v>1.3454978381137881E-2</v>
      </c>
      <c r="U191" s="318">
        <f t="shared" si="35"/>
        <v>1.3642572569555492E-2</v>
      </c>
      <c r="V191" s="318">
        <f t="shared" si="35"/>
        <v>1.3507332412251778E-2</v>
      </c>
      <c r="W191" s="318">
        <f t="shared" si="35"/>
        <v>1.6924597660311579E-2</v>
      </c>
      <c r="X191" s="318">
        <f t="shared" si="35"/>
        <v>1.2178784859995405E-2</v>
      </c>
      <c r="Y191" s="318">
        <f t="shared" si="35"/>
        <v>1.3875635036126179E-2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8.5985923486624188E-3</v>
      </c>
      <c r="C192" s="318">
        <f t="shared" si="36"/>
        <v>8.6683144915040231E-3</v>
      </c>
      <c r="D192" s="318">
        <f t="shared" si="36"/>
        <v>8.443177809046444E-3</v>
      </c>
      <c r="E192" s="318">
        <f t="shared" si="36"/>
        <v>8.7636267992239076E-3</v>
      </c>
      <c r="F192" s="318">
        <f t="shared" si="36"/>
        <v>8.5646835088732942E-3</v>
      </c>
      <c r="G192" s="318">
        <f t="shared" si="36"/>
        <v>8.381977254846457E-3</v>
      </c>
      <c r="H192" s="318">
        <f t="shared" si="36"/>
        <v>8.280190749973668E-3</v>
      </c>
      <c r="I192" s="318">
        <f t="shared" si="36"/>
        <v>7.917972663072011E-3</v>
      </c>
      <c r="J192" s="318">
        <f t="shared" si="36"/>
        <v>7.8934934147406634E-3</v>
      </c>
      <c r="K192" s="318">
        <f t="shared" si="36"/>
        <v>8.1354384719477639E-3</v>
      </c>
      <c r="L192" s="318">
        <f t="shared" si="36"/>
        <v>8.385755970408271E-3</v>
      </c>
      <c r="M192" s="318">
        <f t="shared" si="36"/>
        <v>8.3920126892393383E-3</v>
      </c>
      <c r="N192" s="318">
        <f t="shared" si="36"/>
        <v>8.3371131944951788E-3</v>
      </c>
      <c r="O192" s="318">
        <f t="shared" si="36"/>
        <v>8.3843177538704353E-3</v>
      </c>
      <c r="P192" s="318">
        <f t="shared" si="36"/>
        <v>8.3261858979289394E-3</v>
      </c>
      <c r="Q192" s="318">
        <f t="shared" si="36"/>
        <v>8.1879835741707138E-3</v>
      </c>
      <c r="R192" s="318">
        <f t="shared" si="36"/>
        <v>7.7954857128609166E-3</v>
      </c>
      <c r="S192" s="318">
        <f t="shared" si="36"/>
        <v>7.9569400410381113E-3</v>
      </c>
      <c r="T192" s="318">
        <f t="shared" si="36"/>
        <v>7.9256596807781611E-3</v>
      </c>
      <c r="U192" s="318">
        <f t="shared" si="36"/>
        <v>8.0278582229629039E-3</v>
      </c>
      <c r="V192" s="318">
        <f t="shared" si="36"/>
        <v>8.217779858369521E-3</v>
      </c>
      <c r="W192" s="318">
        <f t="shared" si="36"/>
        <v>8.4977619909876127E-3</v>
      </c>
      <c r="X192" s="318">
        <f t="shared" si="36"/>
        <v>8.146522881284703E-3</v>
      </c>
      <c r="Y192" s="318">
        <f t="shared" si="36"/>
        <v>8.4819367286855605E-3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1.5467479594712095E-2</v>
      </c>
      <c r="C193" s="318">
        <f t="shared" si="37"/>
        <v>1.4433819902075273E-2</v>
      </c>
      <c r="D193" s="318">
        <f t="shared" si="37"/>
        <v>1.6480143515949182E-2</v>
      </c>
      <c r="E193" s="318">
        <f t="shared" si="37"/>
        <v>1.4254209846417043E-2</v>
      </c>
      <c r="F193" s="318">
        <f t="shared" si="37"/>
        <v>1.6711487075543107E-2</v>
      </c>
      <c r="G193" s="318">
        <f t="shared" si="37"/>
        <v>1.858924759974314E-2</v>
      </c>
      <c r="H193" s="318">
        <f t="shared" si="37"/>
        <v>1.9089972420115505E-2</v>
      </c>
      <c r="I193" s="318">
        <f t="shared" si="37"/>
        <v>1.9861784981450789E-2</v>
      </c>
      <c r="J193" s="318">
        <f t="shared" si="37"/>
        <v>1.8178568234120417E-2</v>
      </c>
      <c r="K193" s="318">
        <f t="shared" si="37"/>
        <v>1.5575489019867796E-2</v>
      </c>
      <c r="L193" s="318">
        <f t="shared" si="37"/>
        <v>1.367416166650225E-2</v>
      </c>
      <c r="M193" s="318">
        <f t="shared" si="37"/>
        <v>1.3956954746019705E-2</v>
      </c>
      <c r="N193" s="318">
        <f t="shared" si="37"/>
        <v>1.5269175067088449E-2</v>
      </c>
      <c r="O193" s="318">
        <f t="shared" si="37"/>
        <v>1.4304353741537679E-2</v>
      </c>
      <c r="P193" s="318">
        <f t="shared" si="37"/>
        <v>1.3688450256040796E-2</v>
      </c>
      <c r="Q193" s="318">
        <f t="shared" si="37"/>
        <v>1.4692674210213089E-2</v>
      </c>
      <c r="R193" s="318">
        <f t="shared" si="37"/>
        <v>1.8404940604453541E-2</v>
      </c>
      <c r="S193" s="318">
        <f t="shared" si="37"/>
        <v>1.8138128696174746E-2</v>
      </c>
      <c r="T193" s="318">
        <f t="shared" si="37"/>
        <v>1.8139781324374046E-2</v>
      </c>
      <c r="U193" s="318">
        <f t="shared" si="37"/>
        <v>1.7713015523275234E-2</v>
      </c>
      <c r="V193" s="318">
        <f t="shared" si="37"/>
        <v>1.7406167035842093E-2</v>
      </c>
      <c r="W193" s="318">
        <f t="shared" si="37"/>
        <v>1.3909886246887503E-2</v>
      </c>
      <c r="X193" s="318">
        <f t="shared" si="37"/>
        <v>1.8701163974134048E-2</v>
      </c>
      <c r="Y193" s="318">
        <f t="shared" si="37"/>
        <v>1.6431393988148878E-2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2.6610560507865515E-2</v>
      </c>
      <c r="C194" s="319">
        <f t="shared" si="38"/>
        <v>2.6162805229820542E-2</v>
      </c>
      <c r="D194" s="319">
        <f t="shared" si="38"/>
        <v>2.7314894450087585E-2</v>
      </c>
      <c r="E194" s="319">
        <f t="shared" si="38"/>
        <v>2.5855986853173425E-2</v>
      </c>
      <c r="F194" s="319">
        <f t="shared" si="38"/>
        <v>2.6909060999854309E-2</v>
      </c>
      <c r="G194" s="319">
        <f t="shared" si="38"/>
        <v>2.7997295169194629E-2</v>
      </c>
      <c r="H194" s="319">
        <f t="shared" si="38"/>
        <v>2.8455432113473008E-2</v>
      </c>
      <c r="I194" s="319">
        <f t="shared" si="38"/>
        <v>2.9878423846517153E-2</v>
      </c>
      <c r="J194" s="319">
        <f t="shared" si="38"/>
        <v>2.9590614096306974E-2</v>
      </c>
      <c r="K194" s="319">
        <f t="shared" si="38"/>
        <v>2.8305754984654402E-2</v>
      </c>
      <c r="L194" s="319">
        <f t="shared" si="38"/>
        <v>2.6984506365066795E-2</v>
      </c>
      <c r="M194" s="319">
        <f t="shared" si="38"/>
        <v>2.6988095781045305E-2</v>
      </c>
      <c r="N194" s="319">
        <f t="shared" si="38"/>
        <v>2.7411822893792535E-2</v>
      </c>
      <c r="O194" s="319">
        <f t="shared" si="38"/>
        <v>2.689585385496673E-2</v>
      </c>
      <c r="P194" s="319">
        <f t="shared" si="38"/>
        <v>2.6771206512925454E-2</v>
      </c>
      <c r="Q194" s="319">
        <f t="shared" si="38"/>
        <v>2.7362347054504563E-2</v>
      </c>
      <c r="R194" s="319">
        <f t="shared" si="38"/>
        <v>2.9623301067860253E-2</v>
      </c>
      <c r="S194" s="319">
        <f t="shared" si="38"/>
        <v>2.9103407935788497E-2</v>
      </c>
      <c r="T194" s="319">
        <f t="shared" si="38"/>
        <v>2.9250246197044964E-2</v>
      </c>
      <c r="U194" s="319">
        <f t="shared" si="38"/>
        <v>2.8817085942393329E-2</v>
      </c>
      <c r="V194" s="319">
        <f t="shared" si="38"/>
        <v>2.8182684010038102E-2</v>
      </c>
      <c r="W194" s="319">
        <f t="shared" si="38"/>
        <v>2.6521998125852514E-2</v>
      </c>
      <c r="X194" s="319">
        <f t="shared" si="38"/>
        <v>2.8446888117918963E-2</v>
      </c>
      <c r="Y194" s="319">
        <f t="shared" si="38"/>
        <v>2.6845156940893237E-2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0.99999999999999956</v>
      </c>
      <c r="D197" s="232">
        <f t="shared" si="39"/>
        <v>0.99999999999999989</v>
      </c>
      <c r="E197" s="232">
        <f t="shared" si="39"/>
        <v>0.99999999999999967</v>
      </c>
      <c r="F197" s="232">
        <f t="shared" si="39"/>
        <v>1.0000000000000002</v>
      </c>
      <c r="G197" s="232">
        <f t="shared" si="39"/>
        <v>0.99999999999999989</v>
      </c>
      <c r="H197" s="232">
        <f t="shared" si="39"/>
        <v>1</v>
      </c>
      <c r="I197" s="232">
        <f t="shared" si="39"/>
        <v>0.99999999999999967</v>
      </c>
      <c r="J197" s="232">
        <f t="shared" si="39"/>
        <v>0.99999999999999967</v>
      </c>
      <c r="K197" s="232">
        <f t="shared" si="39"/>
        <v>1</v>
      </c>
      <c r="L197" s="232">
        <f t="shared" si="39"/>
        <v>1</v>
      </c>
      <c r="M197" s="232">
        <f t="shared" si="39"/>
        <v>0.99999999999999989</v>
      </c>
      <c r="N197" s="232">
        <f t="shared" si="39"/>
        <v>1</v>
      </c>
      <c r="O197" s="232">
        <f t="shared" si="39"/>
        <v>0.99999999999999978</v>
      </c>
      <c r="P197" s="232">
        <f t="shared" si="39"/>
        <v>0.99999999999999989</v>
      </c>
      <c r="Q197" s="232">
        <f t="shared" si="39"/>
        <v>0.99999999999999978</v>
      </c>
      <c r="R197" s="232">
        <f t="shared" si="39"/>
        <v>1.0000000000000002</v>
      </c>
      <c r="S197" s="232">
        <f t="shared" si="39"/>
        <v>1</v>
      </c>
      <c r="T197" s="232">
        <f t="shared" si="39"/>
        <v>1</v>
      </c>
      <c r="U197" s="232">
        <f t="shared" si="39"/>
        <v>0.99999999999999978</v>
      </c>
      <c r="V197" s="232">
        <f t="shared" si="39"/>
        <v>1.0000000000000004</v>
      </c>
      <c r="W197" s="232">
        <f t="shared" si="39"/>
        <v>1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7.3433398929551846E-3</v>
      </c>
      <c r="C198" s="266">
        <f t="shared" si="40"/>
        <v>7.2341661722422467E-3</v>
      </c>
      <c r="D198" s="266">
        <f t="shared" si="40"/>
        <v>7.5069550104157855E-3</v>
      </c>
      <c r="E198" s="266">
        <f t="shared" si="40"/>
        <v>7.1629230969794825E-3</v>
      </c>
      <c r="F198" s="266">
        <f t="shared" si="40"/>
        <v>7.4166656591348702E-3</v>
      </c>
      <c r="G198" s="266">
        <f t="shared" si="40"/>
        <v>7.6709883701855507E-3</v>
      </c>
      <c r="H198" s="266">
        <f t="shared" si="40"/>
        <v>7.7737269035140708E-3</v>
      </c>
      <c r="I198" s="266">
        <f t="shared" si="40"/>
        <v>8.0908551667758753E-3</v>
      </c>
      <c r="J198" s="266">
        <f t="shared" si="40"/>
        <v>8.0177843698156035E-3</v>
      </c>
      <c r="K198" s="266">
        <f t="shared" si="40"/>
        <v>7.7156849751516604E-3</v>
      </c>
      <c r="L198" s="266">
        <f t="shared" si="40"/>
        <v>7.4036639769804969E-3</v>
      </c>
      <c r="M198" s="266">
        <f t="shared" si="40"/>
        <v>7.24327025321437E-3</v>
      </c>
      <c r="N198" s="266">
        <f t="shared" si="40"/>
        <v>7.791704180543711E-3</v>
      </c>
      <c r="O198" s="266">
        <f t="shared" si="40"/>
        <v>8.553330783369088E-3</v>
      </c>
      <c r="P198" s="266">
        <f t="shared" si="40"/>
        <v>9.3761138912467207E-3</v>
      </c>
      <c r="Q198" s="266">
        <f t="shared" si="40"/>
        <v>9.9806431949998105E-3</v>
      </c>
      <c r="R198" s="266">
        <f t="shared" si="40"/>
        <v>9.1790631020968079E-3</v>
      </c>
      <c r="S198" s="266">
        <f t="shared" si="40"/>
        <v>9.0817746435251229E-3</v>
      </c>
      <c r="T198" s="266">
        <f t="shared" si="40"/>
        <v>9.1590227122581216E-3</v>
      </c>
      <c r="U198" s="266">
        <f t="shared" si="40"/>
        <v>8.7673689341979388E-3</v>
      </c>
      <c r="V198" s="266">
        <f t="shared" si="40"/>
        <v>8.313112317903824E-3</v>
      </c>
      <c r="W198" s="266">
        <f t="shared" si="40"/>
        <v>7.6544825716493639E-3</v>
      </c>
      <c r="X198" s="266">
        <f t="shared" si="40"/>
        <v>8.0107852912503479E-3</v>
      </c>
      <c r="Y198" s="266">
        <f t="shared" si="40"/>
        <v>7.630632888630323E-3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5.8600763099402077E-2</v>
      </c>
      <c r="C199" s="267">
        <f t="shared" si="41"/>
        <v>5.7729543267903236E-2</v>
      </c>
      <c r="D199" s="267">
        <f t="shared" si="41"/>
        <v>5.9906432029011018E-2</v>
      </c>
      <c r="E199" s="267">
        <f t="shared" si="41"/>
        <v>5.7161014691423845E-2</v>
      </c>
      <c r="F199" s="267">
        <f t="shared" si="41"/>
        <v>5.9185911807703086E-2</v>
      </c>
      <c r="G199" s="267">
        <f t="shared" si="41"/>
        <v>6.1215438584119389E-2</v>
      </c>
      <c r="H199" s="267">
        <f t="shared" si="41"/>
        <v>6.2035304822170068E-2</v>
      </c>
      <c r="I199" s="267">
        <f t="shared" si="41"/>
        <v>6.4566027694654637E-2</v>
      </c>
      <c r="J199" s="267">
        <f t="shared" si="41"/>
        <v>6.3982913672346958E-2</v>
      </c>
      <c r="K199" s="267">
        <f t="shared" si="41"/>
        <v>6.1572123035220354E-2</v>
      </c>
      <c r="L199" s="267">
        <f t="shared" si="41"/>
        <v>5.9082156771584807E-2</v>
      </c>
      <c r="M199" s="267">
        <f t="shared" si="41"/>
        <v>5.7802194963189342E-2</v>
      </c>
      <c r="N199" s="267">
        <f t="shared" si="41"/>
        <v>6.2178765722488309E-2</v>
      </c>
      <c r="O199" s="267">
        <f t="shared" si="41"/>
        <v>6.825664047334791E-2</v>
      </c>
      <c r="P199" s="267">
        <f t="shared" si="41"/>
        <v>7.4822551719425812E-2</v>
      </c>
      <c r="Q199" s="267">
        <f t="shared" si="41"/>
        <v>7.9646770539783973E-2</v>
      </c>
      <c r="R199" s="267">
        <f t="shared" si="41"/>
        <v>7.3250061982895659E-2</v>
      </c>
      <c r="S199" s="267">
        <f t="shared" si="41"/>
        <v>7.2473688017346993E-2</v>
      </c>
      <c r="T199" s="267">
        <f t="shared" si="41"/>
        <v>7.3090137186484855E-2</v>
      </c>
      <c r="U199" s="267">
        <f t="shared" si="41"/>
        <v>6.9964691462923986E-2</v>
      </c>
      <c r="V199" s="267">
        <f t="shared" si="41"/>
        <v>6.6339667325974391E-2</v>
      </c>
      <c r="W199" s="267">
        <f t="shared" si="41"/>
        <v>6.108372026467819E-2</v>
      </c>
      <c r="X199" s="267">
        <f t="shared" si="41"/>
        <v>6.3927060157339413E-2</v>
      </c>
      <c r="Y199" s="267">
        <f t="shared" si="41"/>
        <v>6.0893396836242675E-2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7.1849898591355363E-2</v>
      </c>
      <c r="C200" s="267">
        <f t="shared" si="42"/>
        <v>7.0781703345539432E-2</v>
      </c>
      <c r="D200" s="267">
        <f t="shared" si="42"/>
        <v>7.3450768191417687E-2</v>
      </c>
      <c r="E200" s="267">
        <f t="shared" si="42"/>
        <v>7.0084635280110955E-2</v>
      </c>
      <c r="F200" s="267">
        <f t="shared" si="42"/>
        <v>7.2567344459440297E-2</v>
      </c>
      <c r="G200" s="267">
        <f t="shared" si="42"/>
        <v>7.5055730025795506E-2</v>
      </c>
      <c r="H200" s="267">
        <f t="shared" si="42"/>
        <v>7.6060961066259855E-2</v>
      </c>
      <c r="I200" s="267">
        <f t="shared" si="42"/>
        <v>7.9163858914917618E-2</v>
      </c>
      <c r="J200" s="267">
        <f t="shared" si="42"/>
        <v>7.8448907758071146E-2</v>
      </c>
      <c r="K200" s="267">
        <f t="shared" si="42"/>
        <v>7.5493057805934558E-2</v>
      </c>
      <c r="L200" s="267">
        <f t="shared" si="42"/>
        <v>7.2440131289693788E-2</v>
      </c>
      <c r="M200" s="267">
        <f t="shared" si="42"/>
        <v>7.08707809729065E-2</v>
      </c>
      <c r="N200" s="267">
        <f t="shared" si="42"/>
        <v>7.6236857259321444E-2</v>
      </c>
      <c r="O200" s="267">
        <f t="shared" si="42"/>
        <v>8.3688887939527404E-2</v>
      </c>
      <c r="P200" s="267">
        <f t="shared" si="42"/>
        <v>9.17392960270519E-2</v>
      </c>
      <c r="Q200" s="267">
        <f t="shared" si="42"/>
        <v>9.7654229804232995E-2</v>
      </c>
      <c r="R200" s="267">
        <f t="shared" si="42"/>
        <v>8.9811279698766414E-2</v>
      </c>
      <c r="S200" s="267">
        <f t="shared" si="42"/>
        <v>8.8859374164720367E-2</v>
      </c>
      <c r="T200" s="267">
        <f t="shared" si="42"/>
        <v>8.9615197262350524E-2</v>
      </c>
      <c r="U200" s="267">
        <f t="shared" si="42"/>
        <v>8.5783114770357799E-2</v>
      </c>
      <c r="V200" s="267">
        <f t="shared" si="42"/>
        <v>8.1338503423074804E-2</v>
      </c>
      <c r="W200" s="267">
        <f t="shared" si="42"/>
        <v>7.4894231311548071E-2</v>
      </c>
      <c r="X200" s="267">
        <f t="shared" si="42"/>
        <v>7.83804262370634E-2</v>
      </c>
      <c r="Y200" s="267">
        <f t="shared" si="42"/>
        <v>7.4660877370244322E-2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0.13304658916357487</v>
      </c>
      <c r="C201" s="267">
        <f t="shared" si="43"/>
        <v>0.13106858033123314</v>
      </c>
      <c r="D201" s="267">
        <f t="shared" si="43"/>
        <v>0.13601096690327535</v>
      </c>
      <c r="E201" s="267">
        <f t="shared" si="43"/>
        <v>0.12977779871096143</v>
      </c>
      <c r="F201" s="267">
        <f t="shared" si="43"/>
        <v>0.13437510496567912</v>
      </c>
      <c r="G201" s="267">
        <f t="shared" si="43"/>
        <v>0.13898292235468324</v>
      </c>
      <c r="H201" s="267">
        <f t="shared" si="43"/>
        <v>0.14084433849969119</v>
      </c>
      <c r="I201" s="267">
        <f t="shared" si="43"/>
        <v>0.14659006651574405</v>
      </c>
      <c r="J201" s="267">
        <f t="shared" si="43"/>
        <v>0.14526617024446359</v>
      </c>
      <c r="K201" s="267">
        <f t="shared" si="43"/>
        <v>0.1397927351816283</v>
      </c>
      <c r="L201" s="267">
        <f t="shared" si="43"/>
        <v>0.13413954056456948</v>
      </c>
      <c r="M201" s="267">
        <f t="shared" si="43"/>
        <v>0.13123352801695479</v>
      </c>
      <c r="N201" s="267">
        <f t="shared" si="43"/>
        <v>0.141170050699604</v>
      </c>
      <c r="O201" s="267">
        <f t="shared" si="43"/>
        <v>0.15496919702801651</v>
      </c>
      <c r="P201" s="267">
        <f t="shared" si="43"/>
        <v>0.16987637655671342</v>
      </c>
      <c r="Q201" s="267">
        <f t="shared" si="43"/>
        <v>0.18082923494080366</v>
      </c>
      <c r="R201" s="267">
        <f t="shared" si="43"/>
        <v>0.16630621151321082</v>
      </c>
      <c r="S201" s="267">
        <f t="shared" si="43"/>
        <v>0.16454353979072078</v>
      </c>
      <c r="T201" s="267">
        <f t="shared" si="43"/>
        <v>0.16594311984750926</v>
      </c>
      <c r="U201" s="267">
        <f t="shared" si="43"/>
        <v>0.15884713899090669</v>
      </c>
      <c r="V201" s="267">
        <f t="shared" si="43"/>
        <v>0.15061692027790691</v>
      </c>
      <c r="W201" s="267">
        <f t="shared" si="43"/>
        <v>0.13868387039349486</v>
      </c>
      <c r="X201" s="267">
        <f t="shared" si="43"/>
        <v>0.14513936098001864</v>
      </c>
      <c r="Y201" s="267">
        <f t="shared" si="43"/>
        <v>0.13825176197626632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4.8067391400538978E-2</v>
      </c>
      <c r="C202" s="268">
        <f t="shared" si="44"/>
        <v>4.825560171831457E-2</v>
      </c>
      <c r="D202" s="268">
        <f t="shared" si="44"/>
        <v>4.8557632145023344E-2</v>
      </c>
      <c r="E202" s="268">
        <f t="shared" si="44"/>
        <v>4.8429322924676825E-2</v>
      </c>
      <c r="F202" s="268">
        <f t="shared" si="44"/>
        <v>4.8139224090756771E-2</v>
      </c>
      <c r="G202" s="268">
        <f t="shared" si="44"/>
        <v>4.855374742703001E-2</v>
      </c>
      <c r="H202" s="268">
        <f t="shared" si="44"/>
        <v>4.924570183655997E-2</v>
      </c>
      <c r="I202" s="268">
        <f t="shared" si="44"/>
        <v>5.0127311701940618E-2</v>
      </c>
      <c r="J202" s="268">
        <f t="shared" si="44"/>
        <v>5.1212424194085539E-2</v>
      </c>
      <c r="K202" s="268">
        <f t="shared" si="44"/>
        <v>5.2898489996810162E-2</v>
      </c>
      <c r="L202" s="268">
        <f t="shared" si="44"/>
        <v>5.3174525577323953E-2</v>
      </c>
      <c r="M202" s="268">
        <f t="shared" si="44"/>
        <v>5.4407176331861512E-2</v>
      </c>
      <c r="N202" s="268">
        <f t="shared" si="44"/>
        <v>5.3497283068801034E-2</v>
      </c>
      <c r="O202" s="268">
        <f t="shared" si="44"/>
        <v>5.0958381861887177E-2</v>
      </c>
      <c r="P202" s="268">
        <f t="shared" si="44"/>
        <v>4.8074107103360679E-2</v>
      </c>
      <c r="Q202" s="268">
        <f t="shared" si="44"/>
        <v>4.6343751988460573E-2</v>
      </c>
      <c r="R202" s="268">
        <f t="shared" si="44"/>
        <v>5.2610623891713643E-2</v>
      </c>
      <c r="S202" s="268">
        <f t="shared" si="44"/>
        <v>5.1935112484178272E-2</v>
      </c>
      <c r="T202" s="268">
        <f t="shared" si="44"/>
        <v>5.248916159431901E-2</v>
      </c>
      <c r="U202" s="268">
        <f t="shared" si="44"/>
        <v>5.5497588292995816E-2</v>
      </c>
      <c r="V202" s="268">
        <f t="shared" si="44"/>
        <v>5.860088292372486E-2</v>
      </c>
      <c r="W202" s="268">
        <f t="shared" si="44"/>
        <v>6.0906810230912808E-2</v>
      </c>
      <c r="X202" s="268">
        <f t="shared" si="44"/>
        <v>6.3788170424533261E-2</v>
      </c>
      <c r="Y202" s="268">
        <f t="shared" si="44"/>
        <v>6.596735515426945E-2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0.28042582025056045</v>
      </c>
      <c r="C203" s="269">
        <f t="shared" si="45"/>
        <v>0.2832525019114604</v>
      </c>
      <c r="D203" s="269">
        <f t="shared" si="45"/>
        <v>0.27425262522079891</v>
      </c>
      <c r="E203" s="269">
        <f t="shared" si="45"/>
        <v>0.28690207688823083</v>
      </c>
      <c r="F203" s="269">
        <f t="shared" si="45"/>
        <v>0.2789860067698714</v>
      </c>
      <c r="G203" s="269">
        <f t="shared" si="45"/>
        <v>0.2714465950665283</v>
      </c>
      <c r="H203" s="269">
        <f t="shared" si="45"/>
        <v>0.26737905788524041</v>
      </c>
      <c r="I203" s="269">
        <f t="shared" si="45"/>
        <v>0.25348051245061415</v>
      </c>
      <c r="J203" s="269">
        <f t="shared" si="45"/>
        <v>0.25284727160905401</v>
      </c>
      <c r="K203" s="269">
        <f t="shared" si="45"/>
        <v>0.26212754239542829</v>
      </c>
      <c r="L203" s="269">
        <f t="shared" si="45"/>
        <v>0.27192640717607885</v>
      </c>
      <c r="M203" s="269">
        <f t="shared" si="45"/>
        <v>0.27606479675731777</v>
      </c>
      <c r="N203" s="269">
        <f t="shared" si="45"/>
        <v>0.26275146697752588</v>
      </c>
      <c r="O203" s="269">
        <f t="shared" si="45"/>
        <v>0.24302205009509587</v>
      </c>
      <c r="P203" s="269">
        <f t="shared" si="45"/>
        <v>0.22053540626127441</v>
      </c>
      <c r="Q203" s="269">
        <f t="shared" si="45"/>
        <v>0.20438459070787041</v>
      </c>
      <c r="R203" s="269">
        <f t="shared" si="45"/>
        <v>0.22092405731742773</v>
      </c>
      <c r="S203" s="269">
        <f t="shared" si="45"/>
        <v>0.22621340547722554</v>
      </c>
      <c r="T203" s="269">
        <f t="shared" si="45"/>
        <v>0.22386804240882366</v>
      </c>
      <c r="U203" s="269">
        <f t="shared" si="45"/>
        <v>0.23437327777248915</v>
      </c>
      <c r="V203" s="269">
        <f t="shared" si="45"/>
        <v>0.24849849345969416</v>
      </c>
      <c r="W203" s="269">
        <f t="shared" si="45"/>
        <v>0.26594013085278251</v>
      </c>
      <c r="X203" s="269">
        <f t="shared" si="45"/>
        <v>0.25406909596090366</v>
      </c>
      <c r="Y203" s="269">
        <f t="shared" si="45"/>
        <v>0.26696854036815654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0.28000531461214584</v>
      </c>
      <c r="C204" s="318">
        <f t="shared" si="46"/>
        <v>0.28283824794677953</v>
      </c>
      <c r="D204" s="318">
        <f t="shared" si="46"/>
        <v>0.27382275040154497</v>
      </c>
      <c r="E204" s="318">
        <f t="shared" si="46"/>
        <v>0.286491902554247</v>
      </c>
      <c r="F204" s="318">
        <f t="shared" si="46"/>
        <v>0.27856130223850495</v>
      </c>
      <c r="G204" s="318">
        <f t="shared" si="46"/>
        <v>0.27100732711639969</v>
      </c>
      <c r="H204" s="318">
        <f t="shared" si="46"/>
        <v>0.266933906762989</v>
      </c>
      <c r="I204" s="318">
        <f t="shared" si="46"/>
        <v>0.25301720144134315</v>
      </c>
      <c r="J204" s="318">
        <f t="shared" si="46"/>
        <v>0.25238814489229472</v>
      </c>
      <c r="K204" s="318">
        <f t="shared" si="46"/>
        <v>0.26168571495946896</v>
      </c>
      <c r="L204" s="318">
        <f t="shared" si="46"/>
        <v>0.27150244716705979</v>
      </c>
      <c r="M204" s="318">
        <f t="shared" si="46"/>
        <v>0.27563464786793762</v>
      </c>
      <c r="N204" s="318">
        <f t="shared" si="46"/>
        <v>0.26233291067708236</v>
      </c>
      <c r="O204" s="318">
        <f t="shared" si="46"/>
        <v>0.24264433299525703</v>
      </c>
      <c r="P204" s="318">
        <f t="shared" si="46"/>
        <v>0.22019184676160539</v>
      </c>
      <c r="Q204" s="318">
        <f t="shared" si="46"/>
        <v>0.20405368845779684</v>
      </c>
      <c r="R204" s="318">
        <f t="shared" si="46"/>
        <v>0.22051741548582146</v>
      </c>
      <c r="S204" s="318">
        <f t="shared" si="46"/>
        <v>0.22581260813338505</v>
      </c>
      <c r="T204" s="318">
        <f t="shared" si="46"/>
        <v>0.22346783234213211</v>
      </c>
      <c r="U204" s="318">
        <f t="shared" si="46"/>
        <v>0.23396572720878914</v>
      </c>
      <c r="V204" s="318">
        <f t="shared" si="46"/>
        <v>0.24808562820014557</v>
      </c>
      <c r="W204" s="318">
        <f t="shared" si="46"/>
        <v>0.26553796315667916</v>
      </c>
      <c r="X204" s="318">
        <f t="shared" si="46"/>
        <v>0.25363930436114479</v>
      </c>
      <c r="Y204" s="318">
        <f t="shared" si="46"/>
        <v>0.2665591445602376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4.2050563841460232E-4</v>
      </c>
      <c r="C205" s="318">
        <f t="shared" si="47"/>
        <v>4.1425396468089257E-4</v>
      </c>
      <c r="D205" s="318">
        <f t="shared" si="47"/>
        <v>4.2987481925397142E-4</v>
      </c>
      <c r="E205" s="318">
        <f t="shared" si="47"/>
        <v>4.1017433398386755E-4</v>
      </c>
      <c r="F205" s="318">
        <f t="shared" si="47"/>
        <v>4.2470453136646047E-4</v>
      </c>
      <c r="G205" s="318">
        <f t="shared" si="47"/>
        <v>4.3926795012858217E-4</v>
      </c>
      <c r="H205" s="318">
        <f t="shared" si="47"/>
        <v>4.4515112225146532E-4</v>
      </c>
      <c r="I205" s="318">
        <f t="shared" si="47"/>
        <v>4.6331100927101527E-4</v>
      </c>
      <c r="J205" s="318">
        <f t="shared" si="47"/>
        <v>4.5912671675927657E-4</v>
      </c>
      <c r="K205" s="318">
        <f t="shared" si="47"/>
        <v>4.4182743595931015E-4</v>
      </c>
      <c r="L205" s="318">
        <f t="shared" si="47"/>
        <v>4.2396000901907002E-4</v>
      </c>
      <c r="M205" s="318">
        <f t="shared" si="47"/>
        <v>4.3014888938011929E-4</v>
      </c>
      <c r="N205" s="318">
        <f t="shared" si="47"/>
        <v>4.1855630044349262E-4</v>
      </c>
      <c r="O205" s="318">
        <f t="shared" si="47"/>
        <v>3.7771709983884082E-4</v>
      </c>
      <c r="P205" s="318">
        <f t="shared" si="47"/>
        <v>3.4355949966900974E-4</v>
      </c>
      <c r="Q205" s="318">
        <f t="shared" si="47"/>
        <v>3.3090225007356564E-4</v>
      </c>
      <c r="R205" s="318">
        <f t="shared" si="47"/>
        <v>4.0664183160628818E-4</v>
      </c>
      <c r="S205" s="318">
        <f t="shared" si="47"/>
        <v>4.0079734384049188E-4</v>
      </c>
      <c r="T205" s="318">
        <f t="shared" si="47"/>
        <v>4.0021006669153382E-4</v>
      </c>
      <c r="U205" s="318">
        <f t="shared" si="47"/>
        <v>4.075505637000085E-4</v>
      </c>
      <c r="V205" s="318">
        <f t="shared" si="47"/>
        <v>4.1286525954859242E-4</v>
      </c>
      <c r="W205" s="318">
        <f t="shared" si="47"/>
        <v>4.0216769610335447E-4</v>
      </c>
      <c r="X205" s="318">
        <f t="shared" si="47"/>
        <v>4.2979159975886378E-4</v>
      </c>
      <c r="Y205" s="318">
        <f t="shared" si="47"/>
        <v>4.0939580791899343E-4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0.15564609768278911</v>
      </c>
      <c r="C206" s="269">
        <f t="shared" si="48"/>
        <v>0.15788831127551936</v>
      </c>
      <c r="D206" s="269">
        <f t="shared" si="48"/>
        <v>0.1530418483190242</v>
      </c>
      <c r="E206" s="269">
        <f t="shared" si="48"/>
        <v>0.15790945927892167</v>
      </c>
      <c r="F206" s="269">
        <f t="shared" si="48"/>
        <v>0.15366939951041078</v>
      </c>
      <c r="G206" s="269">
        <f t="shared" si="48"/>
        <v>0.14784501776063302</v>
      </c>
      <c r="H206" s="269">
        <f t="shared" si="48"/>
        <v>0.14591533122440115</v>
      </c>
      <c r="I206" s="269">
        <f t="shared" si="48"/>
        <v>0.14227160001256578</v>
      </c>
      <c r="J206" s="269">
        <f t="shared" si="48"/>
        <v>0.14553827339223435</v>
      </c>
      <c r="K206" s="269">
        <f t="shared" si="48"/>
        <v>0.15005162180448711</v>
      </c>
      <c r="L206" s="269">
        <f t="shared" si="48"/>
        <v>0.15541053962290088</v>
      </c>
      <c r="M206" s="269">
        <f t="shared" si="48"/>
        <v>0.15722708976027452</v>
      </c>
      <c r="N206" s="269">
        <f t="shared" si="48"/>
        <v>0.14778809370020374</v>
      </c>
      <c r="O206" s="269">
        <f t="shared" si="48"/>
        <v>0.13809103140461515</v>
      </c>
      <c r="P206" s="269">
        <f t="shared" si="48"/>
        <v>0.12801124729487257</v>
      </c>
      <c r="Q206" s="269">
        <f t="shared" si="48"/>
        <v>0.1193260155592364</v>
      </c>
      <c r="R206" s="269">
        <f t="shared" si="48"/>
        <v>0.12776430446388487</v>
      </c>
      <c r="S206" s="269">
        <f t="shared" si="48"/>
        <v>0.12824523020320933</v>
      </c>
      <c r="T206" s="269">
        <f t="shared" si="48"/>
        <v>0.12662774474349989</v>
      </c>
      <c r="U206" s="269">
        <f t="shared" si="48"/>
        <v>0.13097118476073596</v>
      </c>
      <c r="V206" s="269">
        <f t="shared" si="48"/>
        <v>0.13488020003325032</v>
      </c>
      <c r="W206" s="269">
        <f t="shared" si="48"/>
        <v>0.14593098170573296</v>
      </c>
      <c r="X206" s="269">
        <f t="shared" si="48"/>
        <v>0.13726827187513696</v>
      </c>
      <c r="Y206" s="269">
        <f t="shared" si="48"/>
        <v>0.14199178260329304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0.14596856826884766</v>
      </c>
      <c r="C207" s="318">
        <f t="shared" si="49"/>
        <v>0.14907491235172246</v>
      </c>
      <c r="D207" s="318">
        <f t="shared" si="49"/>
        <v>0.14232803375890529</v>
      </c>
      <c r="E207" s="318">
        <f t="shared" si="49"/>
        <v>0.14910531286901943</v>
      </c>
      <c r="F207" s="318">
        <f t="shared" si="49"/>
        <v>0.14298574850904358</v>
      </c>
      <c r="G207" s="318">
        <f t="shared" si="49"/>
        <v>0.13433591225840527</v>
      </c>
      <c r="H207" s="318">
        <f t="shared" si="49"/>
        <v>0.13134708585328875</v>
      </c>
      <c r="I207" s="318">
        <f t="shared" si="49"/>
        <v>0.12542276857760609</v>
      </c>
      <c r="J207" s="318">
        <f t="shared" si="49"/>
        <v>0.13123019843945011</v>
      </c>
      <c r="K207" s="318">
        <f t="shared" si="49"/>
        <v>0.13832564515525927</v>
      </c>
      <c r="L207" s="318">
        <f t="shared" si="49"/>
        <v>0.14586014472146375</v>
      </c>
      <c r="M207" s="318">
        <f t="shared" si="49"/>
        <v>0.14754642318071837</v>
      </c>
      <c r="N207" s="318">
        <f t="shared" si="49"/>
        <v>0.1370929896777448</v>
      </c>
      <c r="O207" s="318">
        <f t="shared" si="49"/>
        <v>0.12898374386109127</v>
      </c>
      <c r="P207" s="318">
        <f t="shared" si="49"/>
        <v>0.12017938440738811</v>
      </c>
      <c r="Q207" s="318">
        <f t="shared" si="49"/>
        <v>0.11107953385695261</v>
      </c>
      <c r="R207" s="318">
        <f t="shared" si="49"/>
        <v>0.11399305456270889</v>
      </c>
      <c r="S207" s="318">
        <f t="shared" si="49"/>
        <v>0.1146876282881712</v>
      </c>
      <c r="T207" s="318">
        <f t="shared" si="49"/>
        <v>0.11245907105091826</v>
      </c>
      <c r="U207" s="318">
        <f t="shared" si="49"/>
        <v>0.11691083890751335</v>
      </c>
      <c r="V207" s="318">
        <f t="shared" si="49"/>
        <v>0.12056817809365321</v>
      </c>
      <c r="W207" s="318">
        <f t="shared" si="49"/>
        <v>0.13571942730033515</v>
      </c>
      <c r="X207" s="318">
        <f t="shared" si="49"/>
        <v>0.12129982522696268</v>
      </c>
      <c r="Y207" s="318">
        <f t="shared" si="49"/>
        <v>0.1284279334422595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9.6775294139414443E-3</v>
      </c>
      <c r="C208" s="318">
        <f t="shared" si="50"/>
        <v>8.8133989237969088E-3</v>
      </c>
      <c r="D208" s="318">
        <f t="shared" si="50"/>
        <v>1.0713814560118912E-2</v>
      </c>
      <c r="E208" s="318">
        <f t="shared" si="50"/>
        <v>8.8041464099022429E-3</v>
      </c>
      <c r="F208" s="318">
        <f t="shared" si="50"/>
        <v>1.0683651001367213E-2</v>
      </c>
      <c r="G208" s="318">
        <f t="shared" si="50"/>
        <v>1.3509105502227753E-2</v>
      </c>
      <c r="H208" s="318">
        <f t="shared" si="50"/>
        <v>1.4568245371112421E-2</v>
      </c>
      <c r="I208" s="318">
        <f t="shared" si="50"/>
        <v>1.6848831434959671E-2</v>
      </c>
      <c r="J208" s="318">
        <f t="shared" si="50"/>
        <v>1.4308074952784225E-2</v>
      </c>
      <c r="K208" s="318">
        <f t="shared" si="50"/>
        <v>1.1725976649227794E-2</v>
      </c>
      <c r="L208" s="318">
        <f t="shared" si="50"/>
        <v>9.5503949014371613E-3</v>
      </c>
      <c r="M208" s="318">
        <f t="shared" si="50"/>
        <v>9.6806665795561245E-3</v>
      </c>
      <c r="N208" s="318">
        <f t="shared" si="50"/>
        <v>1.0695104022458921E-2</v>
      </c>
      <c r="O208" s="318">
        <f t="shared" si="50"/>
        <v>9.107287543523853E-3</v>
      </c>
      <c r="P208" s="318">
        <f t="shared" si="50"/>
        <v>7.8318628874844316E-3</v>
      </c>
      <c r="Q208" s="318">
        <f t="shared" si="50"/>
        <v>8.2464817022837918E-3</v>
      </c>
      <c r="R208" s="318">
        <f t="shared" si="50"/>
        <v>1.3771249901176008E-2</v>
      </c>
      <c r="S208" s="318">
        <f t="shared" si="50"/>
        <v>1.3557601915038148E-2</v>
      </c>
      <c r="T208" s="318">
        <f t="shared" si="50"/>
        <v>1.4168673692581638E-2</v>
      </c>
      <c r="U208" s="318">
        <f t="shared" si="50"/>
        <v>1.4060345853222628E-2</v>
      </c>
      <c r="V208" s="318">
        <f t="shared" si="50"/>
        <v>1.4312021939597132E-2</v>
      </c>
      <c r="W208" s="318">
        <f t="shared" si="50"/>
        <v>1.0211554405397854E-2</v>
      </c>
      <c r="X208" s="318">
        <f t="shared" si="50"/>
        <v>1.5968446648174268E-2</v>
      </c>
      <c r="Y208" s="318">
        <f t="shared" si="50"/>
        <v>1.3563849161033516E-2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0.12067026969276269</v>
      </c>
      <c r="C209" s="269">
        <f t="shared" si="51"/>
        <v>0.12128847552961122</v>
      </c>
      <c r="D209" s="269">
        <f t="shared" si="51"/>
        <v>0.12015233452358262</v>
      </c>
      <c r="E209" s="269">
        <f t="shared" si="51"/>
        <v>0.12127806072411301</v>
      </c>
      <c r="F209" s="269">
        <f t="shared" si="51"/>
        <v>0.12006883682813958</v>
      </c>
      <c r="G209" s="269">
        <f t="shared" si="51"/>
        <v>0.11933143293720717</v>
      </c>
      <c r="H209" s="269">
        <f t="shared" si="51"/>
        <v>0.11910770796900486</v>
      </c>
      <c r="I209" s="269">
        <f t="shared" si="51"/>
        <v>0.11870174652806782</v>
      </c>
      <c r="J209" s="269">
        <f t="shared" si="51"/>
        <v>0.11891559185867613</v>
      </c>
      <c r="K209" s="269">
        <f t="shared" si="51"/>
        <v>0.11969373894644965</v>
      </c>
      <c r="L209" s="269">
        <f t="shared" si="51"/>
        <v>0.12105169554745623</v>
      </c>
      <c r="M209" s="269">
        <f t="shared" si="51"/>
        <v>0.12249588082493242</v>
      </c>
      <c r="N209" s="269">
        <f t="shared" si="51"/>
        <v>0.11664348698922898</v>
      </c>
      <c r="O209" s="269">
        <f t="shared" si="51"/>
        <v>0.10762104137364961</v>
      </c>
      <c r="P209" s="269">
        <f t="shared" si="51"/>
        <v>9.8792709261641506E-2</v>
      </c>
      <c r="Q209" s="269">
        <f t="shared" si="51"/>
        <v>9.2825660467156373E-2</v>
      </c>
      <c r="R209" s="269">
        <f t="shared" si="51"/>
        <v>0.10471900282583341</v>
      </c>
      <c r="S209" s="269">
        <f t="shared" si="51"/>
        <v>0.10485993246606223</v>
      </c>
      <c r="T209" s="269">
        <f t="shared" si="51"/>
        <v>0.10411153675933738</v>
      </c>
      <c r="U209" s="269">
        <f t="shared" si="51"/>
        <v>0.10733174060371509</v>
      </c>
      <c r="V209" s="269">
        <f t="shared" si="51"/>
        <v>0.11064056586179846</v>
      </c>
      <c r="W209" s="269">
        <f t="shared" si="51"/>
        <v>0.11528714924607955</v>
      </c>
      <c r="X209" s="269">
        <f t="shared" si="51"/>
        <v>0.11376468638864541</v>
      </c>
      <c r="Y209" s="269">
        <f t="shared" si="51"/>
        <v>0.11442089248261392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4.452379399044526E-2</v>
      </c>
      <c r="C210" s="318">
        <f t="shared" si="52"/>
        <v>4.7724601390966175E-2</v>
      </c>
      <c r="D210" s="318">
        <f t="shared" si="52"/>
        <v>4.1971649484435151E-2</v>
      </c>
      <c r="E210" s="318">
        <f t="shared" si="52"/>
        <v>4.7744452860855727E-2</v>
      </c>
      <c r="F210" s="318">
        <f t="shared" si="52"/>
        <v>4.0552009170184367E-2</v>
      </c>
      <c r="G210" s="318">
        <f t="shared" si="52"/>
        <v>3.5566413610525489E-2</v>
      </c>
      <c r="H210" s="318">
        <f t="shared" si="52"/>
        <v>3.4525407786875385E-2</v>
      </c>
      <c r="I210" s="318">
        <f t="shared" si="52"/>
        <v>3.3976732605142577E-2</v>
      </c>
      <c r="J210" s="318">
        <f t="shared" si="52"/>
        <v>3.8998687926037702E-2</v>
      </c>
      <c r="K210" s="318">
        <f t="shared" si="52"/>
        <v>4.5845258708921414E-2</v>
      </c>
      <c r="L210" s="318">
        <f t="shared" si="52"/>
        <v>5.126619695489807E-2</v>
      </c>
      <c r="M210" s="318">
        <f t="shared" si="52"/>
        <v>5.0854490166600354E-2</v>
      </c>
      <c r="N210" s="318">
        <f t="shared" si="52"/>
        <v>4.4544014400176558E-2</v>
      </c>
      <c r="O210" s="318">
        <f t="shared" si="52"/>
        <v>4.3630117873199939E-2</v>
      </c>
      <c r="P210" s="318">
        <f t="shared" si="52"/>
        <v>4.19345535072949E-2</v>
      </c>
      <c r="Q210" s="318">
        <f t="shared" si="52"/>
        <v>3.7413918997780786E-2</v>
      </c>
      <c r="R210" s="318">
        <f t="shared" si="52"/>
        <v>3.375994046097397E-2</v>
      </c>
      <c r="S210" s="318">
        <f t="shared" si="52"/>
        <v>3.3827367701387535E-2</v>
      </c>
      <c r="T210" s="318">
        <f t="shared" si="52"/>
        <v>3.3634178941267162E-2</v>
      </c>
      <c r="U210" s="318">
        <f t="shared" si="52"/>
        <v>3.5250643752078363E-2</v>
      </c>
      <c r="V210" s="318">
        <f t="shared" si="52"/>
        <v>3.6152215814192923E-2</v>
      </c>
      <c r="W210" s="318">
        <f t="shared" si="52"/>
        <v>4.6887668714728443E-2</v>
      </c>
      <c r="X210" s="318">
        <f t="shared" si="52"/>
        <v>3.361758103827478E-2</v>
      </c>
      <c r="Y210" s="318">
        <f t="shared" si="52"/>
        <v>3.86606948924395E-2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3.1490796798476411E-2</v>
      </c>
      <c r="C211" s="318">
        <f t="shared" si="53"/>
        <v>3.180940263675542E-2</v>
      </c>
      <c r="D211" s="318">
        <f t="shared" si="53"/>
        <v>3.0795474734610424E-2</v>
      </c>
      <c r="E211" s="318">
        <f t="shared" si="53"/>
        <v>3.2220310890318196E-2</v>
      </c>
      <c r="F211" s="318">
        <f t="shared" si="53"/>
        <v>3.1328395951564635E-2</v>
      </c>
      <c r="G211" s="318">
        <f t="shared" si="53"/>
        <v>3.0478838163990236E-2</v>
      </c>
      <c r="H211" s="318">
        <f t="shared" si="53"/>
        <v>3.0020720957173262E-2</v>
      </c>
      <c r="I211" s="318">
        <f t="shared" si="53"/>
        <v>2.8455578738371911E-2</v>
      </c>
      <c r="J211" s="318">
        <f t="shared" si="53"/>
        <v>2.8384831895626173E-2</v>
      </c>
      <c r="K211" s="318">
        <f t="shared" si="53"/>
        <v>2.943048308303502E-2</v>
      </c>
      <c r="L211" s="318">
        <f t="shared" si="53"/>
        <v>3.0534521838879725E-2</v>
      </c>
      <c r="M211" s="318">
        <f t="shared" si="53"/>
        <v>3.099924977728372E-2</v>
      </c>
      <c r="N211" s="318">
        <f t="shared" si="53"/>
        <v>2.9503269947314496E-2</v>
      </c>
      <c r="O211" s="318">
        <f t="shared" si="53"/>
        <v>2.7288994122270979E-2</v>
      </c>
      <c r="P211" s="318">
        <f t="shared" si="53"/>
        <v>2.4763875330922704E-2</v>
      </c>
      <c r="Q211" s="318">
        <f t="shared" si="53"/>
        <v>2.2948897409697085E-2</v>
      </c>
      <c r="R211" s="318">
        <f t="shared" si="53"/>
        <v>2.4800490416434309E-2</v>
      </c>
      <c r="S211" s="318">
        <f t="shared" si="53"/>
        <v>2.5396014240345263E-2</v>
      </c>
      <c r="T211" s="318">
        <f t="shared" si="53"/>
        <v>2.5132309038597152E-2</v>
      </c>
      <c r="U211" s="318">
        <f t="shared" si="53"/>
        <v>2.6312954750681541E-2</v>
      </c>
      <c r="V211" s="318">
        <f t="shared" si="53"/>
        <v>2.790094936981697E-2</v>
      </c>
      <c r="W211" s="318">
        <f t="shared" si="53"/>
        <v>2.9863726164023236E-2</v>
      </c>
      <c r="X211" s="318">
        <f t="shared" si="53"/>
        <v>2.8525543541226966E-2</v>
      </c>
      <c r="Y211" s="318">
        <f t="shared" si="53"/>
        <v>2.9978573327257927E-2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4.4655678903841013E-2</v>
      </c>
      <c r="C212" s="318">
        <f t="shared" si="54"/>
        <v>4.1754471501889635E-2</v>
      </c>
      <c r="D212" s="318">
        <f t="shared" si="54"/>
        <v>4.7385210304537038E-2</v>
      </c>
      <c r="E212" s="318">
        <f t="shared" si="54"/>
        <v>4.131329697293909E-2</v>
      </c>
      <c r="F212" s="318">
        <f t="shared" si="54"/>
        <v>4.8188431706390575E-2</v>
      </c>
      <c r="G212" s="318">
        <f t="shared" si="54"/>
        <v>5.3286181162691459E-2</v>
      </c>
      <c r="H212" s="318">
        <f t="shared" si="54"/>
        <v>5.4561579224956212E-2</v>
      </c>
      <c r="I212" s="318">
        <f t="shared" si="54"/>
        <v>5.6269435184553344E-2</v>
      </c>
      <c r="J212" s="318">
        <f t="shared" si="54"/>
        <v>5.153207203701226E-2</v>
      </c>
      <c r="K212" s="318">
        <f t="shared" si="54"/>
        <v>4.4417997154493218E-2</v>
      </c>
      <c r="L212" s="318">
        <f t="shared" si="54"/>
        <v>3.9250976753678439E-2</v>
      </c>
      <c r="M212" s="318">
        <f t="shared" si="54"/>
        <v>4.0642140881048346E-2</v>
      </c>
      <c r="N212" s="318">
        <f t="shared" si="54"/>
        <v>4.2596202641737926E-2</v>
      </c>
      <c r="O212" s="318">
        <f t="shared" si="54"/>
        <v>3.6701929378178684E-2</v>
      </c>
      <c r="P212" s="318">
        <f t="shared" si="54"/>
        <v>3.2094280423423924E-2</v>
      </c>
      <c r="Q212" s="318">
        <f t="shared" si="54"/>
        <v>3.246284405967851E-2</v>
      </c>
      <c r="R212" s="318">
        <f t="shared" si="54"/>
        <v>4.6158571948425139E-2</v>
      </c>
      <c r="S212" s="318">
        <f t="shared" si="54"/>
        <v>4.5636550524329446E-2</v>
      </c>
      <c r="T212" s="318">
        <f t="shared" si="54"/>
        <v>4.5345048779473068E-2</v>
      </c>
      <c r="U212" s="318">
        <f t="shared" si="54"/>
        <v>4.5768142100955173E-2</v>
      </c>
      <c r="V212" s="318">
        <f t="shared" si="54"/>
        <v>4.6587400677788569E-2</v>
      </c>
      <c r="W212" s="318">
        <f t="shared" si="54"/>
        <v>3.8535754367327868E-2</v>
      </c>
      <c r="X212" s="318">
        <f t="shared" si="54"/>
        <v>5.1621561809143665E-2</v>
      </c>
      <c r="Y212" s="318">
        <f t="shared" si="54"/>
        <v>4.578162426291648E-2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0.1243498302260613</v>
      </c>
      <c r="C213" s="319">
        <f t="shared" si="55"/>
        <v>0.12250111644817598</v>
      </c>
      <c r="D213" s="319">
        <f t="shared" si="55"/>
        <v>0.12712043765745107</v>
      </c>
      <c r="E213" s="319">
        <f t="shared" si="55"/>
        <v>0.12129470840458179</v>
      </c>
      <c r="F213" s="319">
        <f t="shared" si="55"/>
        <v>0.12559150590886428</v>
      </c>
      <c r="G213" s="319">
        <f t="shared" si="55"/>
        <v>0.12989812747381779</v>
      </c>
      <c r="H213" s="319">
        <f t="shared" si="55"/>
        <v>0.13163786979315836</v>
      </c>
      <c r="I213" s="319">
        <f t="shared" si="55"/>
        <v>0.13700802101471934</v>
      </c>
      <c r="J213" s="319">
        <f t="shared" si="55"/>
        <v>0.13577066290125253</v>
      </c>
      <c r="K213" s="319">
        <f t="shared" si="55"/>
        <v>0.13065500585889006</v>
      </c>
      <c r="L213" s="319">
        <f t="shared" si="55"/>
        <v>0.12537133947341159</v>
      </c>
      <c r="M213" s="319">
        <f t="shared" si="55"/>
        <v>0.12265528211934876</v>
      </c>
      <c r="N213" s="319">
        <f t="shared" si="55"/>
        <v>0.13194229140228297</v>
      </c>
      <c r="O213" s="319">
        <f t="shared" si="55"/>
        <v>0.14483943904049129</v>
      </c>
      <c r="P213" s="319">
        <f t="shared" si="55"/>
        <v>0.15877219188441294</v>
      </c>
      <c r="Q213" s="319">
        <f t="shared" si="55"/>
        <v>0.16900910279745568</v>
      </c>
      <c r="R213" s="319">
        <f t="shared" si="55"/>
        <v>0.15543539520417074</v>
      </c>
      <c r="S213" s="319">
        <f t="shared" si="55"/>
        <v>0.15378794275301139</v>
      </c>
      <c r="T213" s="319">
        <f t="shared" si="55"/>
        <v>0.1550960374854172</v>
      </c>
      <c r="U213" s="319">
        <f t="shared" si="55"/>
        <v>0.14846389441167751</v>
      </c>
      <c r="V213" s="319">
        <f t="shared" si="55"/>
        <v>0.14077165437667263</v>
      </c>
      <c r="W213" s="319">
        <f t="shared" si="55"/>
        <v>0.12961862342312158</v>
      </c>
      <c r="X213" s="319">
        <f t="shared" si="55"/>
        <v>0.135652142685109</v>
      </c>
      <c r="Y213" s="319">
        <f t="shared" si="55"/>
        <v>0.12921476032028345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0</v>
      </c>
      <c r="C217" s="320">
        <f t="shared" si="56"/>
        <v>0</v>
      </c>
      <c r="D217" s="320">
        <f t="shared" si="56"/>
        <v>0</v>
      </c>
      <c r="E217" s="320">
        <f t="shared" si="56"/>
        <v>0</v>
      </c>
      <c r="F217" s="320">
        <f t="shared" si="56"/>
        <v>0</v>
      </c>
      <c r="G217" s="320">
        <f t="shared" si="56"/>
        <v>0</v>
      </c>
      <c r="H217" s="320">
        <f t="shared" si="56"/>
        <v>0</v>
      </c>
      <c r="I217" s="320">
        <f t="shared" si="56"/>
        <v>0</v>
      </c>
      <c r="J217" s="320">
        <f t="shared" si="56"/>
        <v>0</v>
      </c>
      <c r="K217" s="320">
        <f t="shared" si="56"/>
        <v>0</v>
      </c>
      <c r="L217" s="320">
        <f t="shared" si="56"/>
        <v>0</v>
      </c>
      <c r="M217" s="320">
        <f t="shared" si="56"/>
        <v>0</v>
      </c>
      <c r="N217" s="320">
        <f t="shared" si="56"/>
        <v>0</v>
      </c>
      <c r="O217" s="320">
        <f t="shared" si="56"/>
        <v>0</v>
      </c>
      <c r="P217" s="320">
        <f t="shared" si="56"/>
        <v>0</v>
      </c>
      <c r="Q217" s="320">
        <f t="shared" si="56"/>
        <v>0</v>
      </c>
      <c r="R217" s="320">
        <f t="shared" si="56"/>
        <v>0</v>
      </c>
      <c r="S217" s="320">
        <f t="shared" si="56"/>
        <v>0</v>
      </c>
      <c r="T217" s="320">
        <f t="shared" si="56"/>
        <v>0</v>
      </c>
      <c r="U217" s="320">
        <f t="shared" si="56"/>
        <v>0</v>
      </c>
      <c r="V217" s="320">
        <f t="shared" si="56"/>
        <v>0</v>
      </c>
      <c r="W217" s="320">
        <f t="shared" si="56"/>
        <v>0</v>
      </c>
      <c r="X217" s="320">
        <f t="shared" si="56"/>
        <v>0</v>
      </c>
      <c r="Y217" s="320">
        <f t="shared" si="56"/>
        <v>0</v>
      </c>
      <c r="DA217" s="95"/>
    </row>
    <row r="218" spans="1:105" ht="12" customHeight="1" x14ac:dyDescent="0.25">
      <c r="A218" s="55" t="s">
        <v>91</v>
      </c>
      <c r="B218" s="273">
        <f>IF(B$6=0,0,B$6/CHI!B$10*1000)</f>
        <v>0</v>
      </c>
      <c r="C218" s="273">
        <f>IF(C$6=0,0,C$6/CHI!C$10*1000)</f>
        <v>0</v>
      </c>
      <c r="D218" s="273">
        <f>IF(D$6=0,0,D$6/CHI!D$10*1000)</f>
        <v>0</v>
      </c>
      <c r="E218" s="273">
        <f>IF(E$6=0,0,E$6/CHI!E$10*1000)</f>
        <v>0</v>
      </c>
      <c r="F218" s="273">
        <f>IF(F$6=0,0,F$6/CHI!F$10*1000)</f>
        <v>0</v>
      </c>
      <c r="G218" s="273">
        <f>IF(G$6=0,0,G$6/CHI!G$10*1000)</f>
        <v>0</v>
      </c>
      <c r="H218" s="273">
        <f>IF(H$6=0,0,H$6/CHI!H$10*1000)</f>
        <v>0</v>
      </c>
      <c r="I218" s="273">
        <f>IF(I$6=0,0,I$6/CHI!I$10*1000)</f>
        <v>0</v>
      </c>
      <c r="J218" s="273">
        <f>IF(J$6=0,0,J$6/CHI!J$10*1000)</f>
        <v>0</v>
      </c>
      <c r="K218" s="273">
        <f>IF(K$6=0,0,K$6/CHI!K$10*1000)</f>
        <v>0</v>
      </c>
      <c r="L218" s="273">
        <f>IF(L$6=0,0,L$6/CHI!L$10*1000)</f>
        <v>0</v>
      </c>
      <c r="M218" s="273">
        <f>IF(M$6=0,0,M$6/CHI!M$10*1000)</f>
        <v>0</v>
      </c>
      <c r="N218" s="273">
        <f>IF(N$6=0,0,N$6/CHI!N$10*1000)</f>
        <v>0</v>
      </c>
      <c r="O218" s="273">
        <f>IF(O$6=0,0,O$6/CHI!O$10*1000)</f>
        <v>0</v>
      </c>
      <c r="P218" s="273">
        <f>IF(P$6=0,0,P$6/CHI!P$10*1000)</f>
        <v>0</v>
      </c>
      <c r="Q218" s="273">
        <f>IF(Q$6=0,0,Q$6/CHI!Q$10*1000)</f>
        <v>0</v>
      </c>
      <c r="R218" s="273">
        <f>IF(R$6=0,0,R$6/CHI!R$10*1000)</f>
        <v>0</v>
      </c>
      <c r="S218" s="273">
        <f>IF(S$6=0,0,S$6/CHI!S$10*1000)</f>
        <v>0</v>
      </c>
      <c r="T218" s="273">
        <f>IF(T$6=0,0,T$6/CHI!T$10*1000)</f>
        <v>0</v>
      </c>
      <c r="U218" s="273">
        <f>IF(U$6=0,0,U$6/CHI!U$10*1000)</f>
        <v>0</v>
      </c>
      <c r="V218" s="273">
        <f>IF(V$6=0,0,V$6/CHI!V$10*1000)</f>
        <v>0</v>
      </c>
      <c r="W218" s="273">
        <f>IF(W$6=0,0,W$6/CHI!W$10*1000)</f>
        <v>0</v>
      </c>
      <c r="X218" s="273">
        <f>IF(X$6=0,0,X$6/CHI!X$10*1000)</f>
        <v>0</v>
      </c>
      <c r="Y218" s="273">
        <f>IF(Y$6=0,0,Y$6/CHI!Y$10*1000)</f>
        <v>0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0</v>
      </c>
      <c r="C219" s="274">
        <f>IF(C$7=0,0,C$7/CHI!C$10*1000)</f>
        <v>0</v>
      </c>
      <c r="D219" s="274">
        <f>IF(D$7=0,0,D$7/CHI!D$10*1000)</f>
        <v>0</v>
      </c>
      <c r="E219" s="274">
        <f>IF(E$7=0,0,E$7/CHI!E$10*1000)</f>
        <v>0</v>
      </c>
      <c r="F219" s="274">
        <f>IF(F$7=0,0,F$7/CHI!F$10*1000)</f>
        <v>0</v>
      </c>
      <c r="G219" s="274">
        <f>IF(G$7=0,0,G$7/CHI!G$10*1000)</f>
        <v>0</v>
      </c>
      <c r="H219" s="274">
        <f>IF(H$7=0,0,H$7/CHI!H$10*1000)</f>
        <v>0</v>
      </c>
      <c r="I219" s="274">
        <f>IF(I$7=0,0,I$7/CHI!I$10*1000)</f>
        <v>0</v>
      </c>
      <c r="J219" s="274">
        <f>IF(J$7=0,0,J$7/CHI!J$10*1000)</f>
        <v>0</v>
      </c>
      <c r="K219" s="274">
        <f>IF(K$7=0,0,K$7/CHI!K$10*1000)</f>
        <v>0</v>
      </c>
      <c r="L219" s="274">
        <f>IF(L$7=0,0,L$7/CHI!L$10*1000)</f>
        <v>0</v>
      </c>
      <c r="M219" s="274">
        <f>IF(M$7=0,0,M$7/CHI!M$10*1000)</f>
        <v>0</v>
      </c>
      <c r="N219" s="274">
        <f>IF(N$7=0,0,N$7/CHI!N$10*1000)</f>
        <v>0</v>
      </c>
      <c r="O219" s="274">
        <f>IF(O$7=0,0,O$7/CHI!O$10*1000)</f>
        <v>0</v>
      </c>
      <c r="P219" s="274">
        <f>IF(P$7=0,0,P$7/CHI!P$10*1000)</f>
        <v>0</v>
      </c>
      <c r="Q219" s="274">
        <f>IF(Q$7=0,0,Q$7/CHI!Q$10*1000)</f>
        <v>0</v>
      </c>
      <c r="R219" s="274">
        <f>IF(R$7=0,0,R$7/CHI!R$10*1000)</f>
        <v>0</v>
      </c>
      <c r="S219" s="274">
        <f>IF(S$7=0,0,S$7/CHI!S$10*1000)</f>
        <v>0</v>
      </c>
      <c r="T219" s="274">
        <f>IF(T$7=0,0,T$7/CHI!T$10*1000)</f>
        <v>0</v>
      </c>
      <c r="U219" s="274">
        <f>IF(U$7=0,0,U$7/CHI!U$10*1000)</f>
        <v>0</v>
      </c>
      <c r="V219" s="274">
        <f>IF(V$7=0,0,V$7/CHI!V$10*1000)</f>
        <v>0</v>
      </c>
      <c r="W219" s="274">
        <f>IF(W$7=0,0,W$7/CHI!W$10*1000)</f>
        <v>0</v>
      </c>
      <c r="X219" s="274">
        <f>IF(X$7=0,0,X$7/CHI!X$10*1000)</f>
        <v>0</v>
      </c>
      <c r="Y219" s="274">
        <f>IF(Y$7=0,0,Y$7/CHI!Y$10*1000)</f>
        <v>0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0</v>
      </c>
      <c r="C220" s="274">
        <f>IF(C$8=0,0,C$8/CHI!C$10*1000)</f>
        <v>0</v>
      </c>
      <c r="D220" s="274">
        <f>IF(D$8=0,0,D$8/CHI!D$10*1000)</f>
        <v>0</v>
      </c>
      <c r="E220" s="274">
        <f>IF(E$8=0,0,E$8/CHI!E$10*1000)</f>
        <v>0</v>
      </c>
      <c r="F220" s="274">
        <f>IF(F$8=0,0,F$8/CHI!F$10*1000)</f>
        <v>0</v>
      </c>
      <c r="G220" s="274">
        <f>IF(G$8=0,0,G$8/CHI!G$10*1000)</f>
        <v>0</v>
      </c>
      <c r="H220" s="274">
        <f>IF(H$8=0,0,H$8/CHI!H$10*1000)</f>
        <v>0</v>
      </c>
      <c r="I220" s="274">
        <f>IF(I$8=0,0,I$8/CHI!I$10*1000)</f>
        <v>0</v>
      </c>
      <c r="J220" s="274">
        <f>IF(J$8=0,0,J$8/CHI!J$10*1000)</f>
        <v>0</v>
      </c>
      <c r="K220" s="274">
        <f>IF(K$8=0,0,K$8/CHI!K$10*1000)</f>
        <v>0</v>
      </c>
      <c r="L220" s="274">
        <f>IF(L$8=0,0,L$8/CHI!L$10*1000)</f>
        <v>0</v>
      </c>
      <c r="M220" s="274">
        <f>IF(M$8=0,0,M$8/CHI!M$10*1000)</f>
        <v>0</v>
      </c>
      <c r="N220" s="274">
        <f>IF(N$8=0,0,N$8/CHI!N$10*1000)</f>
        <v>0</v>
      </c>
      <c r="O220" s="274">
        <f>IF(O$8=0,0,O$8/CHI!O$10*1000)</f>
        <v>0</v>
      </c>
      <c r="P220" s="274">
        <f>IF(P$8=0,0,P$8/CHI!P$10*1000)</f>
        <v>0</v>
      </c>
      <c r="Q220" s="274">
        <f>IF(Q$8=0,0,Q$8/CHI!Q$10*1000)</f>
        <v>0</v>
      </c>
      <c r="R220" s="274">
        <f>IF(R$8=0,0,R$8/CHI!R$10*1000)</f>
        <v>0</v>
      </c>
      <c r="S220" s="274">
        <f>IF(S$8=0,0,S$8/CHI!S$10*1000)</f>
        <v>0</v>
      </c>
      <c r="T220" s="274">
        <f>IF(T$8=0,0,T$8/CHI!T$10*1000)</f>
        <v>0</v>
      </c>
      <c r="U220" s="274">
        <f>IF(U$8=0,0,U$8/CHI!U$10*1000)</f>
        <v>0</v>
      </c>
      <c r="V220" s="274">
        <f>IF(V$8=0,0,V$8/CHI!V$10*1000)</f>
        <v>0</v>
      </c>
      <c r="W220" s="274">
        <f>IF(W$8=0,0,W$8/CHI!W$10*1000)</f>
        <v>0</v>
      </c>
      <c r="X220" s="274">
        <f>IF(X$8=0,0,X$8/CHI!X$10*1000)</f>
        <v>0</v>
      </c>
      <c r="Y220" s="274">
        <f>IF(Y$8=0,0,Y$8/CHI!Y$10*1000)</f>
        <v>0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0</v>
      </c>
      <c r="C221" s="274">
        <f>IF(C$9=0,0,C$9/CHI!C$10*1000)</f>
        <v>0</v>
      </c>
      <c r="D221" s="274">
        <f>IF(D$9=0,0,D$9/CHI!D$10*1000)</f>
        <v>0</v>
      </c>
      <c r="E221" s="274">
        <f>IF(E$9=0,0,E$9/CHI!E$10*1000)</f>
        <v>0</v>
      </c>
      <c r="F221" s="274">
        <f>IF(F$9=0,0,F$9/CHI!F$10*1000)</f>
        <v>0</v>
      </c>
      <c r="G221" s="274">
        <f>IF(G$9=0,0,G$9/CHI!G$10*1000)</f>
        <v>0</v>
      </c>
      <c r="H221" s="274">
        <f>IF(H$9=0,0,H$9/CHI!H$10*1000)</f>
        <v>0</v>
      </c>
      <c r="I221" s="274">
        <f>IF(I$9=0,0,I$9/CHI!I$10*1000)</f>
        <v>0</v>
      </c>
      <c r="J221" s="274">
        <f>IF(J$9=0,0,J$9/CHI!J$10*1000)</f>
        <v>0</v>
      </c>
      <c r="K221" s="274">
        <f>IF(K$9=0,0,K$9/CHI!K$10*1000)</f>
        <v>0</v>
      </c>
      <c r="L221" s="274">
        <f>IF(L$9=0,0,L$9/CHI!L$10*1000)</f>
        <v>0</v>
      </c>
      <c r="M221" s="274">
        <f>IF(M$9=0,0,M$9/CHI!M$10*1000)</f>
        <v>0</v>
      </c>
      <c r="N221" s="274">
        <f>IF(N$9=0,0,N$9/CHI!N$10*1000)</f>
        <v>0</v>
      </c>
      <c r="O221" s="274">
        <f>IF(O$9=0,0,O$9/CHI!O$10*1000)</f>
        <v>0</v>
      </c>
      <c r="P221" s="274">
        <f>IF(P$9=0,0,P$9/CHI!P$10*1000)</f>
        <v>0</v>
      </c>
      <c r="Q221" s="274">
        <f>IF(Q$9=0,0,Q$9/CHI!Q$10*1000)</f>
        <v>0</v>
      </c>
      <c r="R221" s="274">
        <f>IF(R$9=0,0,R$9/CHI!R$10*1000)</f>
        <v>0</v>
      </c>
      <c r="S221" s="274">
        <f>IF(S$9=0,0,S$9/CHI!S$10*1000)</f>
        <v>0</v>
      </c>
      <c r="T221" s="274">
        <f>IF(T$9=0,0,T$9/CHI!T$10*1000)</f>
        <v>0</v>
      </c>
      <c r="U221" s="274">
        <f>IF(U$9=0,0,U$9/CHI!U$10*1000)</f>
        <v>0</v>
      </c>
      <c r="V221" s="274">
        <f>IF(V$9=0,0,V$9/CHI!V$10*1000)</f>
        <v>0</v>
      </c>
      <c r="W221" s="274">
        <f>IF(W$9=0,0,W$9/CHI!W$10*1000)</f>
        <v>0</v>
      </c>
      <c r="X221" s="274">
        <f>IF(X$9=0,0,X$9/CHI!X$10*1000)</f>
        <v>0</v>
      </c>
      <c r="Y221" s="274">
        <f>IF(Y$9=0,0,Y$9/CHI!Y$10*1000)</f>
        <v>0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0</v>
      </c>
      <c r="C222" s="275">
        <f>IF(C$10=0,0,C$10/CHI!C$10*1000)</f>
        <v>0</v>
      </c>
      <c r="D222" s="275">
        <f>IF(D$10=0,0,D$10/CHI!D$10*1000)</f>
        <v>0</v>
      </c>
      <c r="E222" s="275">
        <f>IF(E$10=0,0,E$10/CHI!E$10*1000)</f>
        <v>0</v>
      </c>
      <c r="F222" s="275">
        <f>IF(F$10=0,0,F$10/CHI!F$10*1000)</f>
        <v>0</v>
      </c>
      <c r="G222" s="275">
        <f>IF(G$10=0,0,G$10/CHI!G$10*1000)</f>
        <v>0</v>
      </c>
      <c r="H222" s="275">
        <f>IF(H$10=0,0,H$10/CHI!H$10*1000)</f>
        <v>0</v>
      </c>
      <c r="I222" s="275">
        <f>IF(I$10=0,0,I$10/CHI!I$10*1000)</f>
        <v>0</v>
      </c>
      <c r="J222" s="275">
        <f>IF(J$10=0,0,J$10/CHI!J$10*1000)</f>
        <v>0</v>
      </c>
      <c r="K222" s="275">
        <f>IF(K$10=0,0,K$10/CHI!K$10*1000)</f>
        <v>0</v>
      </c>
      <c r="L222" s="275">
        <f>IF(L$10=0,0,L$10/CHI!L$10*1000)</f>
        <v>0</v>
      </c>
      <c r="M222" s="275">
        <f>IF(M$10=0,0,M$10/CHI!M$10*1000)</f>
        <v>0</v>
      </c>
      <c r="N222" s="275">
        <f>IF(N$10=0,0,N$10/CHI!N$10*1000)</f>
        <v>0</v>
      </c>
      <c r="O222" s="275">
        <f>IF(O$10=0,0,O$10/CHI!O$10*1000)</f>
        <v>0</v>
      </c>
      <c r="P222" s="275">
        <f>IF(P$10=0,0,P$10/CHI!P$10*1000)</f>
        <v>0</v>
      </c>
      <c r="Q222" s="275">
        <f>IF(Q$10=0,0,Q$10/CHI!Q$10*1000)</f>
        <v>0</v>
      </c>
      <c r="R222" s="275">
        <f>IF(R$10=0,0,R$10/CHI!R$10*1000)</f>
        <v>0</v>
      </c>
      <c r="S222" s="275">
        <f>IF(S$10=0,0,S$10/CHI!S$10*1000)</f>
        <v>0</v>
      </c>
      <c r="T222" s="275">
        <f>IF(T$10=0,0,T$10/CHI!T$10*1000)</f>
        <v>0</v>
      </c>
      <c r="U222" s="275">
        <f>IF(U$10=0,0,U$10/CHI!U$10*1000)</f>
        <v>0</v>
      </c>
      <c r="V222" s="275">
        <f>IF(V$10=0,0,V$10/CHI!V$10*1000)</f>
        <v>0</v>
      </c>
      <c r="W222" s="275">
        <f>IF(W$10=0,0,W$10/CHI!W$10*1000)</f>
        <v>0</v>
      </c>
      <c r="X222" s="275">
        <f>IF(X$10=0,0,X$10/CHI!X$10*1000)</f>
        <v>0</v>
      </c>
      <c r="Y222" s="275">
        <f>IF(Y$10=0,0,Y$10/CHI!Y$10*1000)</f>
        <v>0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0</v>
      </c>
      <c r="C223" s="321">
        <f>IF(C$16=0,0,C$16/CHI!C$10*1000)</f>
        <v>0</v>
      </c>
      <c r="D223" s="321">
        <f>IF(D$16=0,0,D$16/CHI!D$10*1000)</f>
        <v>0</v>
      </c>
      <c r="E223" s="321">
        <f>IF(E$16=0,0,E$16/CHI!E$10*1000)</f>
        <v>0</v>
      </c>
      <c r="F223" s="321">
        <f>IF(F$16=0,0,F$16/CHI!F$10*1000)</f>
        <v>0</v>
      </c>
      <c r="G223" s="321">
        <f>IF(G$16=0,0,G$16/CHI!G$10*1000)</f>
        <v>0</v>
      </c>
      <c r="H223" s="321">
        <f>IF(H$16=0,0,H$16/CHI!H$10*1000)</f>
        <v>0</v>
      </c>
      <c r="I223" s="321">
        <f>IF(I$16=0,0,I$16/CHI!I$10*1000)</f>
        <v>0</v>
      </c>
      <c r="J223" s="321">
        <f>IF(J$16=0,0,J$16/CHI!J$10*1000)</f>
        <v>0</v>
      </c>
      <c r="K223" s="321">
        <f>IF(K$16=0,0,K$16/CHI!K$10*1000)</f>
        <v>0</v>
      </c>
      <c r="L223" s="321">
        <f>IF(L$16=0,0,L$16/CHI!L$10*1000)</f>
        <v>0</v>
      </c>
      <c r="M223" s="321">
        <f>IF(M$16=0,0,M$16/CHI!M$10*1000)</f>
        <v>0</v>
      </c>
      <c r="N223" s="321">
        <f>IF(N$16=0,0,N$16/CHI!N$10*1000)</f>
        <v>0</v>
      </c>
      <c r="O223" s="321">
        <f>IF(O$16=0,0,O$16/CHI!O$10*1000)</f>
        <v>0</v>
      </c>
      <c r="P223" s="321">
        <f>IF(P$16=0,0,P$16/CHI!P$10*1000)</f>
        <v>0</v>
      </c>
      <c r="Q223" s="321">
        <f>IF(Q$16=0,0,Q$16/CHI!Q$10*1000)</f>
        <v>0</v>
      </c>
      <c r="R223" s="321">
        <f>IF(R$16=0,0,R$16/CHI!R$10*1000)</f>
        <v>0</v>
      </c>
      <c r="S223" s="321">
        <f>IF(S$16=0,0,S$16/CHI!S$10*1000)</f>
        <v>0</v>
      </c>
      <c r="T223" s="321">
        <f>IF(T$16=0,0,T$16/CHI!T$10*1000)</f>
        <v>0</v>
      </c>
      <c r="U223" s="321">
        <f>IF(U$16=0,0,U$16/CHI!U$10*1000)</f>
        <v>0</v>
      </c>
      <c r="V223" s="321">
        <f>IF(V$16=0,0,V$16/CHI!V$10*1000)</f>
        <v>0</v>
      </c>
      <c r="W223" s="321">
        <f>IF(W$16=0,0,W$16/CHI!W$10*1000)</f>
        <v>0</v>
      </c>
      <c r="X223" s="321">
        <f>IF(X$16=0,0,X$16/CHI!X$10*1000)</f>
        <v>0</v>
      </c>
      <c r="Y223" s="321">
        <f>IF(Y$16=0,0,Y$16/CHI!Y$10*1000)</f>
        <v>0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0</v>
      </c>
      <c r="C224" s="276">
        <f>IF(C$25=0,0,C$25/CHI!C$10*1000)</f>
        <v>0</v>
      </c>
      <c r="D224" s="276">
        <f>IF(D$25=0,0,D$25/CHI!D$10*1000)</f>
        <v>0</v>
      </c>
      <c r="E224" s="276">
        <f>IF(E$25=0,0,E$25/CHI!E$10*1000)</f>
        <v>0</v>
      </c>
      <c r="F224" s="276">
        <f>IF(F$25=0,0,F$25/CHI!F$10*1000)</f>
        <v>0</v>
      </c>
      <c r="G224" s="276">
        <f>IF(G$25=0,0,G$25/CHI!G$10*1000)</f>
        <v>0</v>
      </c>
      <c r="H224" s="276">
        <f>IF(H$25=0,0,H$25/CHI!H$10*1000)</f>
        <v>0</v>
      </c>
      <c r="I224" s="276">
        <f>IF(I$25=0,0,I$25/CHI!I$10*1000)</f>
        <v>0</v>
      </c>
      <c r="J224" s="276">
        <f>IF(J$25=0,0,J$25/CHI!J$10*1000)</f>
        <v>0</v>
      </c>
      <c r="K224" s="276">
        <f>IF(K$25=0,0,K$25/CHI!K$10*1000)</f>
        <v>0</v>
      </c>
      <c r="L224" s="276">
        <f>IF(L$25=0,0,L$25/CHI!L$10*1000)</f>
        <v>0</v>
      </c>
      <c r="M224" s="276">
        <f>IF(M$25=0,0,M$25/CHI!M$10*1000)</f>
        <v>0</v>
      </c>
      <c r="N224" s="276">
        <f>IF(N$25=0,0,N$25/CHI!N$10*1000)</f>
        <v>0</v>
      </c>
      <c r="O224" s="276">
        <f>IF(O$25=0,0,O$25/CHI!O$10*1000)</f>
        <v>0</v>
      </c>
      <c r="P224" s="276">
        <f>IF(P$25=0,0,P$25/CHI!P$10*1000)</f>
        <v>0</v>
      </c>
      <c r="Q224" s="276">
        <f>IF(Q$25=0,0,Q$25/CHI!Q$10*1000)</f>
        <v>0</v>
      </c>
      <c r="R224" s="276">
        <f>IF(R$25=0,0,R$25/CHI!R$10*1000)</f>
        <v>0</v>
      </c>
      <c r="S224" s="276">
        <f>IF(S$25=0,0,S$25/CHI!S$10*1000)</f>
        <v>0</v>
      </c>
      <c r="T224" s="276">
        <f>IF(T$25=0,0,T$25/CHI!T$10*1000)</f>
        <v>0</v>
      </c>
      <c r="U224" s="276">
        <f>IF(U$25=0,0,U$25/CHI!U$10*1000)</f>
        <v>0</v>
      </c>
      <c r="V224" s="276">
        <f>IF(V$25=0,0,V$25/CHI!V$10*1000)</f>
        <v>0</v>
      </c>
      <c r="W224" s="276">
        <f>IF(W$25=0,0,W$25/CHI!W$10*1000)</f>
        <v>0</v>
      </c>
      <c r="X224" s="276">
        <f>IF(X$25=0,0,X$25/CHI!X$10*1000)</f>
        <v>0</v>
      </c>
      <c r="Y224" s="276">
        <f>IF(Y$25=0,0,Y$25/CHI!Y$10*1000)</f>
        <v>0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0</v>
      </c>
      <c r="C225" s="276">
        <f>IF(C$36=0,0,C$36/CHI!C$10*1000)</f>
        <v>0</v>
      </c>
      <c r="D225" s="276">
        <f>IF(D$36=0,0,D$36/CHI!D$10*1000)</f>
        <v>0</v>
      </c>
      <c r="E225" s="276">
        <f>IF(E$36=0,0,E$36/CHI!E$10*1000)</f>
        <v>0</v>
      </c>
      <c r="F225" s="276">
        <f>IF(F$36=0,0,F$36/CHI!F$10*1000)</f>
        <v>0</v>
      </c>
      <c r="G225" s="276">
        <f>IF(G$36=0,0,G$36/CHI!G$10*1000)</f>
        <v>0</v>
      </c>
      <c r="H225" s="276">
        <f>IF(H$36=0,0,H$36/CHI!H$10*1000)</f>
        <v>0</v>
      </c>
      <c r="I225" s="276">
        <f>IF(I$36=0,0,I$36/CHI!I$10*1000)</f>
        <v>0</v>
      </c>
      <c r="J225" s="276">
        <f>IF(J$36=0,0,J$36/CHI!J$10*1000)</f>
        <v>0</v>
      </c>
      <c r="K225" s="276">
        <f>IF(K$36=0,0,K$36/CHI!K$10*1000)</f>
        <v>0</v>
      </c>
      <c r="L225" s="276">
        <f>IF(L$36=0,0,L$36/CHI!L$10*1000)</f>
        <v>0</v>
      </c>
      <c r="M225" s="276">
        <f>IF(M$36=0,0,M$36/CHI!M$10*1000)</f>
        <v>0</v>
      </c>
      <c r="N225" s="276">
        <f>IF(N$36=0,0,N$36/CHI!N$10*1000)</f>
        <v>0</v>
      </c>
      <c r="O225" s="276">
        <f>IF(O$36=0,0,O$36/CHI!O$10*1000)</f>
        <v>0</v>
      </c>
      <c r="P225" s="276">
        <f>IF(P$36=0,0,P$36/CHI!P$10*1000)</f>
        <v>0</v>
      </c>
      <c r="Q225" s="276">
        <f>IF(Q$36=0,0,Q$36/CHI!Q$10*1000)</f>
        <v>0</v>
      </c>
      <c r="R225" s="276">
        <f>IF(R$36=0,0,R$36/CHI!R$10*1000)</f>
        <v>0</v>
      </c>
      <c r="S225" s="276">
        <f>IF(S$36=0,0,S$36/CHI!S$10*1000)</f>
        <v>0</v>
      </c>
      <c r="T225" s="276">
        <f>IF(T$36=0,0,T$36/CHI!T$10*1000)</f>
        <v>0</v>
      </c>
      <c r="U225" s="276">
        <f>IF(U$36=0,0,U$36/CHI!U$10*1000)</f>
        <v>0</v>
      </c>
      <c r="V225" s="276">
        <f>IF(V$36=0,0,V$36/CHI!V$10*1000)</f>
        <v>0</v>
      </c>
      <c r="W225" s="276">
        <f>IF(W$36=0,0,W$36/CHI!W$10*1000)</f>
        <v>0</v>
      </c>
      <c r="X225" s="276">
        <f>IF(X$36=0,0,X$36/CHI!X$10*1000)</f>
        <v>0</v>
      </c>
      <c r="Y225" s="276">
        <f>IF(Y$36=0,0,Y$36/CHI!Y$10*1000)</f>
        <v>0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0</v>
      </c>
      <c r="C226" s="276">
        <f>IF(C$44=0,0,C$44/CHI!C$10*1000)</f>
        <v>0</v>
      </c>
      <c r="D226" s="276">
        <f>IF(D$44=0,0,D$44/CHI!D$10*1000)</f>
        <v>0</v>
      </c>
      <c r="E226" s="276">
        <f>IF(E$44=0,0,E$44/CHI!E$10*1000)</f>
        <v>0</v>
      </c>
      <c r="F226" s="276">
        <f>IF(F$44=0,0,F$44/CHI!F$10*1000)</f>
        <v>0</v>
      </c>
      <c r="G226" s="276">
        <f>IF(G$44=0,0,G$44/CHI!G$10*1000)</f>
        <v>0</v>
      </c>
      <c r="H226" s="276">
        <f>IF(H$44=0,0,H$44/CHI!H$10*1000)</f>
        <v>0</v>
      </c>
      <c r="I226" s="276">
        <f>IF(I$44=0,0,I$44/CHI!I$10*1000)</f>
        <v>0</v>
      </c>
      <c r="J226" s="276">
        <f>IF(J$44=0,0,J$44/CHI!J$10*1000)</f>
        <v>0</v>
      </c>
      <c r="K226" s="276">
        <f>IF(K$44=0,0,K$44/CHI!K$10*1000)</f>
        <v>0</v>
      </c>
      <c r="L226" s="276">
        <f>IF(L$44=0,0,L$44/CHI!L$10*1000)</f>
        <v>0</v>
      </c>
      <c r="M226" s="276">
        <f>IF(M$44=0,0,M$44/CHI!M$10*1000)</f>
        <v>0</v>
      </c>
      <c r="N226" s="276">
        <f>IF(N$44=0,0,N$44/CHI!N$10*1000)</f>
        <v>0</v>
      </c>
      <c r="O226" s="276">
        <f>IF(O$44=0,0,O$44/CHI!O$10*1000)</f>
        <v>0</v>
      </c>
      <c r="P226" s="276">
        <f>IF(P$44=0,0,P$44/CHI!P$10*1000)</f>
        <v>0</v>
      </c>
      <c r="Q226" s="276">
        <f>IF(Q$44=0,0,Q$44/CHI!Q$10*1000)</f>
        <v>0</v>
      </c>
      <c r="R226" s="276">
        <f>IF(R$44=0,0,R$44/CHI!R$10*1000)</f>
        <v>0</v>
      </c>
      <c r="S226" s="276">
        <f>IF(S$44=0,0,S$44/CHI!S$10*1000)</f>
        <v>0</v>
      </c>
      <c r="T226" s="276">
        <f>IF(T$44=0,0,T$44/CHI!T$10*1000)</f>
        <v>0</v>
      </c>
      <c r="U226" s="276">
        <f>IF(U$44=0,0,U$44/CHI!U$10*1000)</f>
        <v>0</v>
      </c>
      <c r="V226" s="276">
        <f>IF(V$44=0,0,V$44/CHI!V$10*1000)</f>
        <v>0</v>
      </c>
      <c r="W226" s="276">
        <f>IF(W$44=0,0,W$44/CHI!W$10*1000)</f>
        <v>0</v>
      </c>
      <c r="X226" s="276">
        <f>IF(X$44=0,0,X$44/CHI!X$10*1000)</f>
        <v>0</v>
      </c>
      <c r="Y226" s="276">
        <f>IF(Y$44=0,0,Y$44/CHI!Y$10*1000)</f>
        <v>0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0</v>
      </c>
      <c r="C227" s="277">
        <f>IF(C$58=0,0,C$58/CHI!C$10*1000)</f>
        <v>0</v>
      </c>
      <c r="D227" s="277">
        <f>IF(D$58=0,0,D$58/CHI!D$10*1000)</f>
        <v>0</v>
      </c>
      <c r="E227" s="277">
        <f>IF(E$58=0,0,E$58/CHI!E$10*1000)</f>
        <v>0</v>
      </c>
      <c r="F227" s="277">
        <f>IF(F$58=0,0,F$58/CHI!F$10*1000)</f>
        <v>0</v>
      </c>
      <c r="G227" s="277">
        <f>IF(G$58=0,0,G$58/CHI!G$10*1000)</f>
        <v>0</v>
      </c>
      <c r="H227" s="277">
        <f>IF(H$58=0,0,H$58/CHI!H$10*1000)</f>
        <v>0</v>
      </c>
      <c r="I227" s="277">
        <f>IF(I$58=0,0,I$58/CHI!I$10*1000)</f>
        <v>0</v>
      </c>
      <c r="J227" s="277">
        <f>IF(J$58=0,0,J$58/CHI!J$10*1000)</f>
        <v>0</v>
      </c>
      <c r="K227" s="277">
        <f>IF(K$58=0,0,K$58/CHI!K$10*1000)</f>
        <v>0</v>
      </c>
      <c r="L227" s="277">
        <f>IF(L$58=0,0,L$58/CHI!L$10*1000)</f>
        <v>0</v>
      </c>
      <c r="M227" s="277">
        <f>IF(M$58=0,0,M$58/CHI!M$10*1000)</f>
        <v>0</v>
      </c>
      <c r="N227" s="277">
        <f>IF(N$58=0,0,N$58/CHI!N$10*1000)</f>
        <v>0</v>
      </c>
      <c r="O227" s="277">
        <f>IF(O$58=0,0,O$58/CHI!O$10*1000)</f>
        <v>0</v>
      </c>
      <c r="P227" s="277">
        <f>IF(P$58=0,0,P$58/CHI!P$10*1000)</f>
        <v>0</v>
      </c>
      <c r="Q227" s="277">
        <f>IF(Q$58=0,0,Q$58/CHI!Q$10*1000)</f>
        <v>0</v>
      </c>
      <c r="R227" s="277">
        <f>IF(R$58=0,0,R$58/CHI!R$10*1000)</f>
        <v>0</v>
      </c>
      <c r="S227" s="277">
        <f>IF(S$58=0,0,S$58/CHI!S$10*1000)</f>
        <v>0</v>
      </c>
      <c r="T227" s="277">
        <f>IF(T$58=0,0,T$58/CHI!T$10*1000)</f>
        <v>0</v>
      </c>
      <c r="U227" s="277">
        <f>IF(U$58=0,0,U$58/CHI!U$10*1000)</f>
        <v>0</v>
      </c>
      <c r="V227" s="277">
        <f>IF(V$58=0,0,V$58/CHI!V$10*1000)</f>
        <v>0</v>
      </c>
      <c r="W227" s="277">
        <f>IF(W$58=0,0,W$58/CHI!W$10*1000)</f>
        <v>0</v>
      </c>
      <c r="X227" s="277">
        <f>IF(X$58=0,0,X$58/CHI!X$10*1000)</f>
        <v>0</v>
      </c>
      <c r="Y227" s="277">
        <f>IF(Y$58=0,0,Y$58/CHI!Y$10*1000)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571.49424183776466</v>
      </c>
      <c r="C229" s="320">
        <f t="shared" si="57"/>
        <v>574.48213653659741</v>
      </c>
      <c r="D229" s="320">
        <f t="shared" si="57"/>
        <v>584.51303355397658</v>
      </c>
      <c r="E229" s="320">
        <f t="shared" si="57"/>
        <v>556.82870027468527</v>
      </c>
      <c r="F229" s="320">
        <f t="shared" si="57"/>
        <v>536.87549611537963</v>
      </c>
      <c r="G229" s="320">
        <f t="shared" si="57"/>
        <v>544.19460905427377</v>
      </c>
      <c r="H229" s="320">
        <f t="shared" si="57"/>
        <v>527.35622693321272</v>
      </c>
      <c r="I229" s="320">
        <f t="shared" si="57"/>
        <v>498.07044902461797</v>
      </c>
      <c r="J229" s="320">
        <f t="shared" si="57"/>
        <v>485.4320333162122</v>
      </c>
      <c r="K229" s="320">
        <f t="shared" si="57"/>
        <v>441.13065242855174</v>
      </c>
      <c r="L229" s="320">
        <f t="shared" si="57"/>
        <v>400.67769192681811</v>
      </c>
      <c r="M229" s="320">
        <f t="shared" si="57"/>
        <v>423.03537335116988</v>
      </c>
      <c r="N229" s="320">
        <f t="shared" si="57"/>
        <v>455.26576519509769</v>
      </c>
      <c r="O229" s="320">
        <f t="shared" si="57"/>
        <v>451.00487545793726</v>
      </c>
      <c r="P229" s="320">
        <f t="shared" si="57"/>
        <v>387.67581993492507</v>
      </c>
      <c r="Q229" s="320">
        <f t="shared" si="57"/>
        <v>361.74638015123367</v>
      </c>
      <c r="R229" s="320">
        <f t="shared" si="57"/>
        <v>377.83415025172542</v>
      </c>
      <c r="S229" s="320">
        <f t="shared" si="57"/>
        <v>403.5987010955235</v>
      </c>
      <c r="T229" s="320">
        <f t="shared" si="57"/>
        <v>355.89879336193627</v>
      </c>
      <c r="U229" s="320">
        <f t="shared" si="57"/>
        <v>478.25757581371425</v>
      </c>
      <c r="V229" s="320">
        <f t="shared" si="57"/>
        <v>380.43107634409859</v>
      </c>
      <c r="W229" s="320">
        <f t="shared" si="57"/>
        <v>374.05297190196012</v>
      </c>
      <c r="X229" s="320">
        <f t="shared" si="57"/>
        <v>344.95067756073115</v>
      </c>
      <c r="Y229" s="320">
        <f t="shared" si="57"/>
        <v>259.49979373601815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5.6064070875553877</v>
      </c>
      <c r="C230" s="273">
        <f>IF(C$62=0,0,C$62/CHI!C$11*1000)</f>
        <v>5.5408907195975896</v>
      </c>
      <c r="D230" s="273">
        <f>IF(D$62=0,0,D$62/CHI!D$11*1000)</f>
        <v>5.8858945087149097</v>
      </c>
      <c r="E230" s="273">
        <f>IF(E$62=0,0,E$62/CHI!E$11*1000)</f>
        <v>5.30764023811237</v>
      </c>
      <c r="F230" s="273">
        <f>IF(F$62=0,0,F$62/CHI!F$11*1000)</f>
        <v>5.3258738271465482</v>
      </c>
      <c r="G230" s="273">
        <f>IF(G$62=0,0,G$62/CHI!G$11*1000)</f>
        <v>5.6168012810772217</v>
      </c>
      <c r="H230" s="273">
        <f>IF(H$62=0,0,H$62/CHI!H$11*1000)</f>
        <v>5.5320743886999351</v>
      </c>
      <c r="I230" s="273">
        <f>IF(I$62=0,0,I$62/CHI!I$11*1000)</f>
        <v>5.4861440538902384</v>
      </c>
      <c r="J230" s="273">
        <f>IF(J$62=0,0,J$62/CHI!J$11*1000)</f>
        <v>5.2954291013632533</v>
      </c>
      <c r="K230" s="273">
        <f>IF(K$62=0,0,K$62/CHI!K$11*1000)</f>
        <v>4.6032093553877287</v>
      </c>
      <c r="L230" s="273">
        <f>IF(L$62=0,0,L$62/CHI!L$11*1000)</f>
        <v>3.9859182670612108</v>
      </c>
      <c r="M230" s="273">
        <f>IF(M$62=0,0,M$62/CHI!M$11*1000)</f>
        <v>4.2088909578550373</v>
      </c>
      <c r="N230" s="273">
        <f>IF(N$62=0,0,N$62/CHI!N$11*1000)</f>
        <v>4.6006760994658125</v>
      </c>
      <c r="O230" s="273">
        <f>IF(O$62=0,0,O$62/CHI!O$11*1000)</f>
        <v>4.4718303674600923</v>
      </c>
      <c r="P230" s="273">
        <f>IF(P$62=0,0,P$62/CHI!P$11*1000)</f>
        <v>3.8260919786000893</v>
      </c>
      <c r="Q230" s="273">
        <f>IF(Q$62=0,0,Q$62/CHI!Q$11*1000)</f>
        <v>3.6490203798008802</v>
      </c>
      <c r="R230" s="273">
        <f>IF(R$62=0,0,R$62/CHI!R$11*1000)</f>
        <v>4.126229778832057</v>
      </c>
      <c r="S230" s="273">
        <f>IF(S$62=0,0,S$62/CHI!S$11*1000)</f>
        <v>4.3302438592841579</v>
      </c>
      <c r="T230" s="273">
        <f>IF(T$62=0,0,T$62/CHI!T$11*1000)</f>
        <v>3.83773328919025</v>
      </c>
      <c r="U230" s="273">
        <f>IF(U$62=0,0,U$62/CHI!U$11*1000)</f>
        <v>5.0807832475254164</v>
      </c>
      <c r="V230" s="273">
        <f>IF(V$62=0,0,V$62/CHI!V$11*1000)</f>
        <v>3.9525473848868113</v>
      </c>
      <c r="W230" s="273">
        <f>IF(W$62=0,0,W$62/CHI!W$11*1000)</f>
        <v>3.6572790440868128</v>
      </c>
      <c r="X230" s="273">
        <f>IF(X$62=0,0,X$62/CHI!X$11*1000)</f>
        <v>3.617516451778418</v>
      </c>
      <c r="Y230" s="273">
        <f>IF(Y$62=0,0,Y$62/CHI!Y$11*1000)</f>
        <v>2.5681578399012417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44.492843296453024</v>
      </c>
      <c r="C231" s="274">
        <f>IF(C$63=0,0,C$63/CHI!C$11*1000)</f>
        <v>43.972900765100036</v>
      </c>
      <c r="D231" s="274">
        <f>IF(D$63=0,0,D$63/CHI!D$11*1000)</f>
        <v>46.710875244326189</v>
      </c>
      <c r="E231" s="274">
        <f>IF(E$63=0,0,E$63/CHI!E$11*1000)</f>
        <v>42.121808441715167</v>
      </c>
      <c r="F231" s="274">
        <f>IF(F$63=0,0,F$63/CHI!F$11*1000)</f>
        <v>42.266511494304851</v>
      </c>
      <c r="G231" s="274">
        <f>IF(G$63=0,0,G$63/CHI!G$11*1000)</f>
        <v>44.575332351624674</v>
      </c>
      <c r="H231" s="274">
        <f>IF(H$63=0,0,H$63/CHI!H$11*1000)</f>
        <v>43.902933739346622</v>
      </c>
      <c r="I231" s="274">
        <f>IF(I$63=0,0,I$63/CHI!I$11*1000)</f>
        <v>43.538427352755875</v>
      </c>
      <c r="J231" s="274">
        <f>IF(J$63=0,0,J$63/CHI!J$11*1000)</f>
        <v>42.024899996544313</v>
      </c>
      <c r="K231" s="274">
        <f>IF(K$63=0,0,K$63/CHI!K$11*1000)</f>
        <v>36.531395118390861</v>
      </c>
      <c r="L231" s="274">
        <f>IF(L$63=0,0,L$63/CHI!L$11*1000)</f>
        <v>31.632529368493195</v>
      </c>
      <c r="M231" s="274">
        <f>IF(M$63=0,0,M$63/CHI!M$11*1000)</f>
        <v>33.402056417804211</v>
      </c>
      <c r="N231" s="274">
        <f>IF(N$63=0,0,N$63/CHI!N$11*1000)</f>
        <v>36.511291020168372</v>
      </c>
      <c r="O231" s="274">
        <f>IF(O$63=0,0,O$63/CHI!O$11*1000)</f>
        <v>35.48876217522016</v>
      </c>
      <c r="P231" s="274">
        <f>IF(P$63=0,0,P$63/CHI!P$11*1000)</f>
        <v>30.364136635660955</v>
      </c>
      <c r="Q231" s="274">
        <f>IF(Q$63=0,0,Q$63/CHI!Q$11*1000)</f>
        <v>28.958883899891283</v>
      </c>
      <c r="R231" s="274">
        <f>IF(R$63=0,0,R$63/CHI!R$11*1000)</f>
        <v>32.74605145285377</v>
      </c>
      <c r="S231" s="274">
        <f>IF(S$63=0,0,S$63/CHI!S$11*1000)</f>
        <v>34.365121629183619</v>
      </c>
      <c r="T231" s="274">
        <f>IF(T$63=0,0,T$63/CHI!T$11*1000)</f>
        <v>30.456522900119552</v>
      </c>
      <c r="U231" s="274">
        <f>IF(U$63=0,0,U$63/CHI!U$11*1000)</f>
        <v>40.321455314434274</v>
      </c>
      <c r="V231" s="274">
        <f>IF(V$63=0,0,V$63/CHI!V$11*1000)</f>
        <v>31.367695686589183</v>
      </c>
      <c r="W231" s="274">
        <f>IF(W$63=0,0,W$63/CHI!W$11*1000)</f>
        <v>29.024425243959527</v>
      </c>
      <c r="X231" s="274">
        <f>IF(X$63=0,0,X$63/CHI!X$11*1000)</f>
        <v>28.708866498222839</v>
      </c>
      <c r="Y231" s="274">
        <f>IF(Y$63=0,0,Y$63/CHI!Y$11*1000)</f>
        <v>20.381082312934048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49.804490306177421</v>
      </c>
      <c r="C232" s="274">
        <f>IF(C$64=0,0,C$64/CHI!C$11*1000)</f>
        <v>49.222475967601675</v>
      </c>
      <c r="D232" s="274">
        <f>IF(D$64=0,0,D$64/CHI!D$11*1000)</f>
        <v>52.287315463261656</v>
      </c>
      <c r="E232" s="274">
        <f>IF(E$64=0,0,E$64/CHI!E$11*1000)</f>
        <v>47.150396440977886</v>
      </c>
      <c r="F232" s="274">
        <f>IF(F$64=0,0,F$64/CHI!F$11*1000)</f>
        <v>47.312374441169034</v>
      </c>
      <c r="G232" s="274">
        <f>IF(G$64=0,0,G$64/CHI!G$11*1000)</f>
        <v>49.896827074166993</v>
      </c>
      <c r="H232" s="274">
        <f>IF(H$64=0,0,H$64/CHI!H$11*1000)</f>
        <v>49.144156134619301</v>
      </c>
      <c r="I232" s="274">
        <f>IF(I$64=0,0,I$64/CHI!I$11*1000)</f>
        <v>48.736134226993883</v>
      </c>
      <c r="J232" s="274">
        <f>IF(J$64=0,0,J$64/CHI!J$11*1000)</f>
        <v>47.041918866597193</v>
      </c>
      <c r="K232" s="274">
        <f>IF(K$64=0,0,K$64/CHI!K$11*1000)</f>
        <v>40.892588093826738</v>
      </c>
      <c r="L232" s="274">
        <f>IF(L$64=0,0,L$64/CHI!L$11*1000)</f>
        <v>35.408885689680908</v>
      </c>
      <c r="M232" s="274">
        <f>IF(M$64=0,0,M$64/CHI!M$11*1000)</f>
        <v>37.389662512297576</v>
      </c>
      <c r="N232" s="274">
        <f>IF(N$64=0,0,N$64/CHI!N$11*1000)</f>
        <v>40.870083927069743</v>
      </c>
      <c r="O232" s="274">
        <f>IF(O$64=0,0,O$64/CHI!O$11*1000)</f>
        <v>39.725483488597234</v>
      </c>
      <c r="P232" s="274">
        <f>IF(P$64=0,0,P$64/CHI!P$11*1000)</f>
        <v>33.989069627446817</v>
      </c>
      <c r="Q232" s="274">
        <f>IF(Q$64=0,0,Q$64/CHI!Q$11*1000)</f>
        <v>32.416054934048951</v>
      </c>
      <c r="R232" s="274">
        <f>IF(R$64=0,0,R$64/CHI!R$11*1000)</f>
        <v>36.655342327363883</v>
      </c>
      <c r="S232" s="274">
        <f>IF(S$64=0,0,S$64/CHI!S$11*1000)</f>
        <v>38.467700426502695</v>
      </c>
      <c r="T232" s="274">
        <f>IF(T$64=0,0,T$64/CHI!T$11*1000)</f>
        <v>34.092485153894373</v>
      </c>
      <c r="U232" s="274">
        <f>IF(U$64=0,0,U$64/CHI!U$11*1000)</f>
        <v>45.135113459894356</v>
      </c>
      <c r="V232" s="274">
        <f>IF(V$64=0,0,V$64/CHI!V$11*1000)</f>
        <v>35.112435618930128</v>
      </c>
      <c r="W232" s="274">
        <f>IF(W$64=0,0,W$64/CHI!W$11*1000)</f>
        <v>32.489420738377312</v>
      </c>
      <c r="X232" s="274">
        <f>IF(X$64=0,0,X$64/CHI!X$11*1000)</f>
        <v>32.136189941497108</v>
      </c>
      <c r="Y232" s="274">
        <f>IF(Y$64=0,0,Y$64/CHI!Y$11*1000)</f>
        <v>22.814217777016051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80.181000049590111</v>
      </c>
      <c r="C233" s="274">
        <f>IF(C$65=0,0,C$65/CHI!C$11*1000)</f>
        <v>79.244006388510215</v>
      </c>
      <c r="D233" s="274">
        <f>IF(D$65=0,0,D$65/CHI!D$11*1000)</f>
        <v>84.178137713673422</v>
      </c>
      <c r="E233" s="274">
        <f>IF(E$65=0,0,E$65/CHI!E$11*1000)</f>
        <v>75.908134309394271</v>
      </c>
      <c r="F233" s="274">
        <f>IF(F$65=0,0,F$65/CHI!F$11*1000)</f>
        <v>76.168905134705753</v>
      </c>
      <c r="G233" s="274">
        <f>IF(G$65=0,0,G$65/CHI!G$11*1000)</f>
        <v>80.329654404915047</v>
      </c>
      <c r="H233" s="274">
        <f>IF(H$65=0,0,H$65/CHI!H$11*1000)</f>
        <v>79.117918108243941</v>
      </c>
      <c r="I233" s="274">
        <f>IF(I$65=0,0,I$65/CHI!I$11*1000)</f>
        <v>78.461037485745365</v>
      </c>
      <c r="J233" s="274">
        <f>IF(J$65=0,0,J$65/CHI!J$11*1000)</f>
        <v>75.733494626439466</v>
      </c>
      <c r="K233" s="274">
        <f>IF(K$65=0,0,K$65/CHI!K$11*1000)</f>
        <v>65.833594276785661</v>
      </c>
      <c r="L233" s="274">
        <f>IF(L$65=0,0,L$65/CHI!L$11*1000)</f>
        <v>57.005299076177664</v>
      </c>
      <c r="M233" s="274">
        <f>IF(M$65=0,0,M$65/CHI!M$11*1000)</f>
        <v>60.19418155516879</v>
      </c>
      <c r="N233" s="274">
        <f>IF(N$65=0,0,N$65/CHI!N$11*1000)</f>
        <v>65.797364479336352</v>
      </c>
      <c r="O233" s="274">
        <f>IF(O$65=0,0,O$65/CHI!O$11*1000)</f>
        <v>63.954654971624713</v>
      </c>
      <c r="P233" s="274">
        <f>IF(P$65=0,0,P$65/CHI!P$11*1000)</f>
        <v>54.719515785222448</v>
      </c>
      <c r="Q233" s="274">
        <f>IF(Q$65=0,0,Q$65/CHI!Q$11*1000)</f>
        <v>52.187095707555372</v>
      </c>
      <c r="R233" s="274">
        <f>IF(R$65=0,0,R$65/CHI!R$11*1000)</f>
        <v>59.011988415100049</v>
      </c>
      <c r="S233" s="274">
        <f>IF(S$65=0,0,S$65/CHI!S$11*1000)</f>
        <v>61.9297310512274</v>
      </c>
      <c r="T233" s="274">
        <f>IF(T$65=0,0,T$65/CHI!T$11*1000)</f>
        <v>54.886006000868576</v>
      </c>
      <c r="U233" s="274">
        <f>IF(U$65=0,0,U$65/CHI!U$11*1000)</f>
        <v>72.66369984549705</v>
      </c>
      <c r="V233" s="274">
        <f>IF(V$65=0,0,V$65/CHI!V$11*1000)</f>
        <v>56.528039636487733</v>
      </c>
      <c r="W233" s="274">
        <f>IF(W$65=0,0,W$65/CHI!W$11*1000)</f>
        <v>52.305208422379408</v>
      </c>
      <c r="X233" s="274">
        <f>IF(X$65=0,0,X$65/CHI!X$11*1000)</f>
        <v>51.736536835378828</v>
      </c>
      <c r="Y233" s="274">
        <f>IF(Y$65=0,0,Y$65/CHI!Y$11*1000)</f>
        <v>36.728953262340539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18.441235450691114</v>
      </c>
      <c r="C234" s="275">
        <f>IF(C$66=0,0,C$66/CHI!C$11*1000)</f>
        <v>18.573224147059545</v>
      </c>
      <c r="D234" s="275">
        <f>IF(D$66=0,0,D$66/CHI!D$11*1000)</f>
        <v>19.131746683693809</v>
      </c>
      <c r="E234" s="275">
        <f>IF(E$66=0,0,E$66/CHI!E$11*1000)</f>
        <v>18.033002668962453</v>
      </c>
      <c r="F234" s="275">
        <f>IF(F$66=0,0,F$66/CHI!F$11*1000)</f>
        <v>17.371195908230959</v>
      </c>
      <c r="G234" s="275">
        <f>IF(G$66=0,0,G$66/CHI!G$11*1000)</f>
        <v>17.865243905407389</v>
      </c>
      <c r="H234" s="275">
        <f>IF(H$66=0,0,H$66/CHI!H$11*1000)</f>
        <v>17.610655575319928</v>
      </c>
      <c r="I234" s="275">
        <f>IF(I$66=0,0,I$66/CHI!I$11*1000)</f>
        <v>17.080306296634841</v>
      </c>
      <c r="J234" s="275">
        <f>IF(J$66=0,0,J$66/CHI!J$11*1000)</f>
        <v>16.99693368392591</v>
      </c>
      <c r="K234" s="275">
        <f>IF(K$66=0,0,K$66/CHI!K$11*1000)</f>
        <v>15.859079459567536</v>
      </c>
      <c r="L234" s="275">
        <f>IF(L$66=0,0,L$66/CHI!L$11*1000)</f>
        <v>14.385791894020425</v>
      </c>
      <c r="M234" s="275">
        <f>IF(M$66=0,0,M$66/CHI!M$11*1000)</f>
        <v>15.319045598797569</v>
      </c>
      <c r="N234" s="275">
        <f>IF(N$66=0,0,N$66/CHI!N$11*1000)</f>
        <v>16.921005038728193</v>
      </c>
      <c r="O234" s="275">
        <f>IF(O$66=0,0,O$66/CHI!O$11*1000)</f>
        <v>17.360449131827234</v>
      </c>
      <c r="P234" s="275">
        <f>IF(P$66=0,0,P$66/CHI!P$11*1000)</f>
        <v>15.406050764763778</v>
      </c>
      <c r="Q234" s="275">
        <f>IF(Q$66=0,0,Q$66/CHI!Q$11*1000)</f>
        <v>14.705994976063902</v>
      </c>
      <c r="R234" s="275">
        <f>IF(R$66=0,0,R$66/CHI!R$11*1000)</f>
        <v>15.361777180046582</v>
      </c>
      <c r="S234" s="275">
        <f>IF(S$66=0,0,S$66/CHI!S$11*1000)</f>
        <v>16.146382989715804</v>
      </c>
      <c r="T234" s="275">
        <f>IF(T$66=0,0,T$66/CHI!T$11*1000)</f>
        <v>14.483818368925332</v>
      </c>
      <c r="U234" s="275">
        <f>IF(U$66=0,0,U$66/CHI!U$11*1000)</f>
        <v>19.909022330525783</v>
      </c>
      <c r="V234" s="275">
        <f>IF(V$66=0,0,V$66/CHI!V$11*1000)</f>
        <v>16.143569105597777</v>
      </c>
      <c r="W234" s="275">
        <f>IF(W$66=0,0,W$66/CHI!W$11*1000)</f>
        <v>15.938352335160735</v>
      </c>
      <c r="X234" s="275">
        <f>IF(X$66=0,0,X$66/CHI!X$11*1000)</f>
        <v>15.449676531769256</v>
      </c>
      <c r="Y234" s="275">
        <f>IF(Y$66=0,0,Y$66/CHI!Y$11*1000)</f>
        <v>11.907868944831696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224.27577865800552</v>
      </c>
      <c r="C235" s="276">
        <f>IF(C$72=0,0,C$72/CHI!C$11*1000)</f>
        <v>227.27044186299051</v>
      </c>
      <c r="D235" s="276">
        <f>IF(D$72=0,0,D$72/CHI!D$11*1000)</f>
        <v>225.2496738386472</v>
      </c>
      <c r="E235" s="276">
        <f>IF(E$72=0,0,E$72/CHI!E$11*1000)</f>
        <v>222.70356217944772</v>
      </c>
      <c r="F235" s="276">
        <f>IF(F$72=0,0,F$72/CHI!F$11*1000)</f>
        <v>209.86260652700381</v>
      </c>
      <c r="G235" s="276">
        <f>IF(G$72=0,0,G$72/CHI!G$11*1000)</f>
        <v>208.19983049233068</v>
      </c>
      <c r="H235" s="276">
        <f>IF(H$72=0,0,H$72/CHI!H$11*1000)</f>
        <v>199.31427982610569</v>
      </c>
      <c r="I235" s="276">
        <f>IF(I$72=0,0,I$72/CHI!I$11*1000)</f>
        <v>180.03165599298893</v>
      </c>
      <c r="J235" s="276">
        <f>IF(J$72=0,0,J$72/CHI!J$11*1000)</f>
        <v>174.91945017098914</v>
      </c>
      <c r="K235" s="276">
        <f>IF(K$72=0,0,K$72/CHI!K$11*1000)</f>
        <v>163.81307155163847</v>
      </c>
      <c r="L235" s="276">
        <f>IF(L$72=0,0,L$72/CHI!L$11*1000)</f>
        <v>153.35532267402837</v>
      </c>
      <c r="M235" s="276">
        <f>IF(M$72=0,0,M$72/CHI!M$11*1000)</f>
        <v>162.03319403935896</v>
      </c>
      <c r="N235" s="276">
        <f>IF(N$72=0,0,N$72/CHI!N$11*1000)</f>
        <v>173.2417565666716</v>
      </c>
      <c r="O235" s="276">
        <f>IF(O$72=0,0,O$72/CHI!O$11*1000)</f>
        <v>172.58734421808637</v>
      </c>
      <c r="P235" s="276">
        <f>IF(P$72=0,0,P$72/CHI!P$11*1000)</f>
        <v>147.3248141239882</v>
      </c>
      <c r="Q235" s="276">
        <f>IF(Q$72=0,0,Q$72/CHI!Q$11*1000)</f>
        <v>135.19513124541027</v>
      </c>
      <c r="R235" s="276">
        <f>IF(R$72=0,0,R$72/CHI!R$11*1000)</f>
        <v>134.45979412676684</v>
      </c>
      <c r="S235" s="276">
        <f>IF(S$72=0,0,S$72/CHI!S$11*1000)</f>
        <v>146.59620067497065</v>
      </c>
      <c r="T235" s="276">
        <f>IF(T$72=0,0,T$72/CHI!T$11*1000)</f>
        <v>128.76377706181543</v>
      </c>
      <c r="U235" s="276">
        <f>IF(U$72=0,0,U$72/CHI!U$11*1000)</f>
        <v>175.25818590844068</v>
      </c>
      <c r="V235" s="276">
        <f>IF(V$72=0,0,V$72/CHI!V$11*1000)</f>
        <v>142.69982122125265</v>
      </c>
      <c r="W235" s="276">
        <f>IF(W$72=0,0,W$72/CHI!W$11*1000)</f>
        <v>145.07238094713748</v>
      </c>
      <c r="X235" s="276">
        <f>IF(X$72=0,0,X$72/CHI!X$11*1000)</f>
        <v>128.27189447582285</v>
      </c>
      <c r="Y235" s="276">
        <f>IF(Y$72=0,0,Y$72/CHI!Y$11*1000)</f>
        <v>100.45825845370429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110.91761439457183</v>
      </c>
      <c r="C236" s="276">
        <f>IF(C$85=0,0,C$85/CHI!C$11*1000)</f>
        <v>112.8787961016284</v>
      </c>
      <c r="D236" s="276">
        <f>IF(D$85=0,0,D$85/CHI!D$11*1000)</f>
        <v>112.00312700847329</v>
      </c>
      <c r="E236" s="276">
        <f>IF(E$85=0,0,E$85/CHI!E$11*1000)</f>
        <v>109.21709494815437</v>
      </c>
      <c r="F236" s="276">
        <f>IF(F$85=0,0,F$85/CHI!F$11*1000)</f>
        <v>103.00086002479588</v>
      </c>
      <c r="G236" s="276">
        <f>IF(G$85=0,0,G$85/CHI!G$11*1000)</f>
        <v>101.04520593439896</v>
      </c>
      <c r="H236" s="276">
        <f>IF(H$85=0,0,H$85/CHI!H$11*1000)</f>
        <v>96.923913639257009</v>
      </c>
      <c r="I236" s="276">
        <f>IF(I$85=0,0,I$85/CHI!I$11*1000)</f>
        <v>90.045555268776852</v>
      </c>
      <c r="J236" s="276">
        <f>IF(J$85=0,0,J$85/CHI!J$11*1000)</f>
        <v>89.721244461136763</v>
      </c>
      <c r="K236" s="276">
        <f>IF(K$85=0,0,K$85/CHI!K$11*1000)</f>
        <v>83.559959016701498</v>
      </c>
      <c r="L236" s="276">
        <f>IF(L$85=0,0,L$85/CHI!L$11*1000)</f>
        <v>78.096836602258279</v>
      </c>
      <c r="M236" s="276">
        <f>IF(M$85=0,0,M$85/CHI!M$11*1000)</f>
        <v>82.229135073362897</v>
      </c>
      <c r="N236" s="276">
        <f>IF(N$85=0,0,N$85/CHI!N$11*1000)</f>
        <v>86.827380763823044</v>
      </c>
      <c r="O236" s="276">
        <f>IF(O$85=0,0,O$85/CHI!O$11*1000)</f>
        <v>87.384343066142264</v>
      </c>
      <c r="P236" s="276">
        <f>IF(P$85=0,0,P$85/CHI!P$11*1000)</f>
        <v>76.199312272444516</v>
      </c>
      <c r="Q236" s="276">
        <f>IF(Q$85=0,0,Q$85/CHI!Q$11*1000)</f>
        <v>70.333330933494594</v>
      </c>
      <c r="R236" s="276">
        <f>IF(R$85=0,0,R$85/CHI!R$11*1000)</f>
        <v>69.294755877613994</v>
      </c>
      <c r="S236" s="276">
        <f>IF(S$85=0,0,S$85/CHI!S$11*1000)</f>
        <v>74.059064042576239</v>
      </c>
      <c r="T236" s="276">
        <f>IF(T$85=0,0,T$85/CHI!T$11*1000)</f>
        <v>64.903053687316543</v>
      </c>
      <c r="U236" s="276">
        <f>IF(U$85=0,0,U$85/CHI!U$11*1000)</f>
        <v>87.271894480391168</v>
      </c>
      <c r="V236" s="276">
        <f>IF(V$85=0,0,V$85/CHI!V$11*1000)</f>
        <v>69.018644172870509</v>
      </c>
      <c r="W236" s="276">
        <f>IF(W$85=0,0,W$85/CHI!W$11*1000)</f>
        <v>70.932929481310026</v>
      </c>
      <c r="X236" s="276">
        <f>IF(X$85=0,0,X$85/CHI!X$11*1000)</f>
        <v>61.755015634454516</v>
      </c>
      <c r="Y236" s="276">
        <f>IF(Y$85=0,0,Y$85/CHI!Y$11*1000)</f>
        <v>47.609213844190741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22.567090492399611</v>
      </c>
      <c r="C237" s="276">
        <f>IF(C$93=0,0,C$93/CHI!C$11*1000)</f>
        <v>22.74933633789119</v>
      </c>
      <c r="D237" s="276">
        <f>IF(D$93=0,0,D$93/CHI!D$11*1000)</f>
        <v>23.100351276958747</v>
      </c>
      <c r="E237" s="276">
        <f>IF(E$93=0,0,E$93/CHI!E$11*1000)</f>
        <v>21.989705494149106</v>
      </c>
      <c r="F237" s="276">
        <f>IF(F$93=0,0,F$93/CHI!F$11*1000)</f>
        <v>21.120353283727045</v>
      </c>
      <c r="G237" s="276">
        <f>IF(G$93=0,0,G$93/CHI!G$11*1000)</f>
        <v>21.429736511175811</v>
      </c>
      <c r="H237" s="276">
        <f>IF(H$93=0,0,H$93/CHI!H$11*1000)</f>
        <v>20.804146206504978</v>
      </c>
      <c r="I237" s="276">
        <f>IF(I$93=0,0,I$93/CHI!I$11*1000)</f>
        <v>19.809628365449321</v>
      </c>
      <c r="J237" s="276">
        <f>IF(J$93=0,0,J$93/CHI!J$11*1000)</f>
        <v>19.334430441370515</v>
      </c>
      <c r="K237" s="276">
        <f>IF(K$93=0,0,K$93/CHI!K$11*1000)</f>
        <v>17.551219392389928</v>
      </c>
      <c r="L237" s="276">
        <f>IF(L$93=0,0,L$93/CHI!L$11*1000)</f>
        <v>15.995018626958606</v>
      </c>
      <c r="M237" s="276">
        <f>IF(M$93=0,0,M$93/CHI!M$11*1000)</f>
        <v>16.842288021753198</v>
      </c>
      <c r="N237" s="276">
        <f>IF(N$93=0,0,N$93/CHI!N$11*1000)</f>
        <v>18.016542774699595</v>
      </c>
      <c r="O237" s="276">
        <f>IF(O$93=0,0,O$93/CHI!O$11*1000)</f>
        <v>17.901846820785067</v>
      </c>
      <c r="P237" s="276">
        <f>IF(P$93=0,0,P$93/CHI!P$11*1000)</f>
        <v>15.468279311252688</v>
      </c>
      <c r="Q237" s="276">
        <f>IF(Q$93=0,0,Q$93/CHI!Q$11*1000)</f>
        <v>14.402638075559659</v>
      </c>
      <c r="R237" s="276">
        <f>IF(R$93=0,0,R$93/CHI!R$11*1000)</f>
        <v>14.985516306522301</v>
      </c>
      <c r="S237" s="276">
        <f>IF(S$93=0,0,S$93/CHI!S$11*1000)</f>
        <v>15.958158781725498</v>
      </c>
      <c r="T237" s="276">
        <f>IF(T$93=0,0,T$93/CHI!T$11*1000)</f>
        <v>14.065269572738316</v>
      </c>
      <c r="U237" s="276">
        <f>IF(U$93=0,0,U$93/CHI!U$11*1000)</f>
        <v>18.835431562181022</v>
      </c>
      <c r="V237" s="276">
        <f>IF(V$93=0,0,V$93/CHI!V$11*1000)</f>
        <v>14.886754705279422</v>
      </c>
      <c r="W237" s="276">
        <f>IF(W$93=0,0,W$93/CHI!W$11*1000)</f>
        <v>14.71234346979541</v>
      </c>
      <c r="X237" s="276">
        <f>IF(X$93=0,0,X$93/CHI!X$11*1000)</f>
        <v>13.462207861036823</v>
      </c>
      <c r="Y237" s="276">
        <f>IF(Y$93=0,0,Y$93/CHI!Y$11*1000)</f>
        <v>10.065728612126753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15.207782102320563</v>
      </c>
      <c r="C238" s="277">
        <f>IF(C$107=0,0,C$107/CHI!C$11*1000)</f>
        <v>15.030064246218169</v>
      </c>
      <c r="D238" s="277">
        <f>IF(D$107=0,0,D$107/CHI!D$11*1000)</f>
        <v>15.965911816227374</v>
      </c>
      <c r="E238" s="277">
        <f>IF(E$107=0,0,E$107/CHI!E$11*1000)</f>
        <v>14.397355553771908</v>
      </c>
      <c r="F238" s="277">
        <f>IF(F$107=0,0,F$107/CHI!F$11*1000)</f>
        <v>14.4468154742958</v>
      </c>
      <c r="G238" s="277">
        <f>IF(G$107=0,0,G$107/CHI!G$11*1000)</f>
        <v>15.235977099176974</v>
      </c>
      <c r="H238" s="277">
        <f>IF(H$107=0,0,H$107/CHI!H$11*1000)</f>
        <v>15.006149315115298</v>
      </c>
      <c r="I238" s="277">
        <f>IF(I$107=0,0,I$107/CHI!I$11*1000)</f>
        <v>14.881559981382653</v>
      </c>
      <c r="J238" s="277">
        <f>IF(J$107=0,0,J$107/CHI!J$11*1000)</f>
        <v>14.364231967845662</v>
      </c>
      <c r="K238" s="277">
        <f>IF(K$107=0,0,K$107/CHI!K$11*1000)</f>
        <v>12.486536163863331</v>
      </c>
      <c r="L238" s="277">
        <f>IF(L$107=0,0,L$107/CHI!L$11*1000)</f>
        <v>10.812089728139497</v>
      </c>
      <c r="M238" s="277">
        <f>IF(M$107=0,0,M$107/CHI!M$11*1000)</f>
        <v>11.416919174771635</v>
      </c>
      <c r="N238" s="277">
        <f>IF(N$107=0,0,N$107/CHI!N$11*1000)</f>
        <v>12.479664525134959</v>
      </c>
      <c r="O238" s="277">
        <f>IF(O$107=0,0,O$107/CHI!O$11*1000)</f>
        <v>12.130161218194152</v>
      </c>
      <c r="P238" s="277">
        <f>IF(P$107=0,0,P$107/CHI!P$11*1000)</f>
        <v>10.378549435545578</v>
      </c>
      <c r="Q238" s="277">
        <f>IF(Q$107=0,0,Q$107/CHI!Q$11*1000)</f>
        <v>9.8982299994087963</v>
      </c>
      <c r="R238" s="277">
        <f>IF(R$107=0,0,R$107/CHI!R$11*1000)</f>
        <v>11.19269478662601</v>
      </c>
      <c r="S238" s="277">
        <f>IF(S$107=0,0,S$107/CHI!S$11*1000)</f>
        <v>11.746097640337386</v>
      </c>
      <c r="T238" s="277">
        <f>IF(T$107=0,0,T$107/CHI!T$11*1000)</f>
        <v>10.410127327067869</v>
      </c>
      <c r="U238" s="277">
        <f>IF(U$107=0,0,U$107/CHI!U$11*1000)</f>
        <v>13.781989664824499</v>
      </c>
      <c r="V238" s="277">
        <f>IF(V$107=0,0,V$107/CHI!V$11*1000)</f>
        <v>10.721568812204412</v>
      </c>
      <c r="W238" s="277">
        <f>IF(W$107=0,0,W$107/CHI!W$11*1000)</f>
        <v>9.9206322197533456</v>
      </c>
      <c r="X238" s="277">
        <f>IF(X$107=0,0,X$107/CHI!X$11*1000)</f>
        <v>9.8127733307704599</v>
      </c>
      <c r="Y238" s="277">
        <f>IF(Y$107=0,0,Y$107/CHI!Y$11*1000)</f>
        <v>6.9663126889728328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854.5318312297245</v>
      </c>
      <c r="C240" s="320">
        <f t="shared" si="58"/>
        <v>816.83310944481798</v>
      </c>
      <c r="D240" s="320">
        <f t="shared" si="58"/>
        <v>772.58902308596203</v>
      </c>
      <c r="E240" s="320">
        <f t="shared" si="58"/>
        <v>793.55088111629789</v>
      </c>
      <c r="F240" s="320">
        <f t="shared" si="58"/>
        <v>791.04954585660994</v>
      </c>
      <c r="G240" s="320">
        <f t="shared" si="58"/>
        <v>785.08199526939325</v>
      </c>
      <c r="H240" s="320">
        <f t="shared" si="58"/>
        <v>779.25642011271384</v>
      </c>
      <c r="I240" s="320">
        <f t="shared" si="58"/>
        <v>787.41604313991309</v>
      </c>
      <c r="J240" s="320">
        <f t="shared" si="58"/>
        <v>771.56643202969178</v>
      </c>
      <c r="K240" s="320">
        <f t="shared" si="58"/>
        <v>749.95580737905755</v>
      </c>
      <c r="L240" s="320">
        <f t="shared" si="58"/>
        <v>810.81046122628641</v>
      </c>
      <c r="M240" s="320">
        <f t="shared" si="58"/>
        <v>656.88796003586754</v>
      </c>
      <c r="N240" s="320">
        <f t="shared" si="58"/>
        <v>510.48516022567935</v>
      </c>
      <c r="O240" s="320">
        <f t="shared" si="58"/>
        <v>434.7357387119655</v>
      </c>
      <c r="P240" s="320">
        <f t="shared" si="58"/>
        <v>411.35804763285012</v>
      </c>
      <c r="Q240" s="320">
        <f t="shared" si="58"/>
        <v>359.16469554073427</v>
      </c>
      <c r="R240" s="320">
        <f t="shared" si="58"/>
        <v>366.03756085571109</v>
      </c>
      <c r="S240" s="320">
        <f t="shared" si="58"/>
        <v>339.95480936401492</v>
      </c>
      <c r="T240" s="320">
        <f t="shared" si="58"/>
        <v>306.97950680440539</v>
      </c>
      <c r="U240" s="320">
        <f t="shared" si="58"/>
        <v>313.81127629316569</v>
      </c>
      <c r="V240" s="320">
        <f t="shared" si="58"/>
        <v>328.07680584812562</v>
      </c>
      <c r="W240" s="320">
        <f t="shared" si="58"/>
        <v>366.15594240090843</v>
      </c>
      <c r="X240" s="320">
        <f t="shared" si="58"/>
        <v>319.20582692459226</v>
      </c>
      <c r="Y240" s="320">
        <f t="shared" si="58"/>
        <v>354.29298061274204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6.275117686069283</v>
      </c>
      <c r="C241" s="273">
        <f>IF(C$111=0,0,C$111/CHI!C$12*1000)</f>
        <v>5.9091064487131533</v>
      </c>
      <c r="D241" s="273">
        <f>IF(D$111=0,0,D$111/CHI!D$12*1000)</f>
        <v>5.7997910378473998</v>
      </c>
      <c r="E241" s="273">
        <f>IF(E$111=0,0,E$111/CHI!E$12*1000)</f>
        <v>5.6841439349763503</v>
      </c>
      <c r="F241" s="273">
        <f>IF(F$111=0,0,F$111/CHI!F$12*1000)</f>
        <v>5.8669500014289531</v>
      </c>
      <c r="G241" s="273">
        <f>IF(G$111=0,0,G$111/CHI!G$12*1000)</f>
        <v>6.0223548553535835</v>
      </c>
      <c r="H241" s="273">
        <f>IF(H$111=0,0,H$111/CHI!H$12*1000)</f>
        <v>6.0577265977662673</v>
      </c>
      <c r="I241" s="273">
        <f>IF(I$111=0,0,I$111/CHI!I$12*1000)</f>
        <v>6.3708691610407815</v>
      </c>
      <c r="J241" s="273">
        <f>IF(J$111=0,0,J$111/CHI!J$12*1000)</f>
        <v>6.1862532790020568</v>
      </c>
      <c r="K241" s="273">
        <f>IF(K$111=0,0,K$111/CHI!K$12*1000)</f>
        <v>5.7864227550223255</v>
      </c>
      <c r="L241" s="273">
        <f>IF(L$111=0,0,L$111/CHI!L$12*1000)</f>
        <v>6.0029682039399983</v>
      </c>
      <c r="M241" s="273">
        <f>IF(M$111=0,0,M$111/CHI!M$12*1000)</f>
        <v>4.7580170206224697</v>
      </c>
      <c r="N241" s="273">
        <f>IF(N$111=0,0,N$111/CHI!N$12*1000)</f>
        <v>3.9775493570359517</v>
      </c>
      <c r="O241" s="273">
        <f>IF(O$111=0,0,O$111/CHI!O$12*1000)</f>
        <v>3.7184385765557555</v>
      </c>
      <c r="P241" s="273">
        <f>IF(P$111=0,0,P$111/CHI!P$12*1000)</f>
        <v>3.8569399046864965</v>
      </c>
      <c r="Q241" s="273">
        <f>IF(Q$111=0,0,Q$111/CHI!Q$12*1000)</f>
        <v>3.5846946744328094</v>
      </c>
      <c r="R241" s="273">
        <f>IF(R$111=0,0,R$111/CHI!R$12*1000)</f>
        <v>3.3598818688321725</v>
      </c>
      <c r="S241" s="273">
        <f>IF(S$111=0,0,S$111/CHI!S$12*1000)</f>
        <v>3.0873929676265277</v>
      </c>
      <c r="T241" s="273">
        <f>IF(T$111=0,0,T$111/CHI!T$12*1000)</f>
        <v>2.8116322750193463</v>
      </c>
      <c r="U241" s="273">
        <f>IF(U$111=0,0,U$111/CHI!U$12*1000)</f>
        <v>2.7512992349737067</v>
      </c>
      <c r="V241" s="273">
        <f>IF(V$111=0,0,V$111/CHI!V$12*1000)</f>
        <v>2.7273393359145937</v>
      </c>
      <c r="W241" s="273">
        <f>IF(W$111=0,0,W$111/CHI!W$12*1000)</f>
        <v>2.8027342796136026</v>
      </c>
      <c r="X241" s="273">
        <f>IF(X$111=0,0,X$111/CHI!X$12*1000)</f>
        <v>2.5570893432089274</v>
      </c>
      <c r="Y241" s="273">
        <f>IF(Y$111=0,0,Y$111/CHI!Y$12*1000)</f>
        <v>2.7034796700744548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50.076217402791329</v>
      </c>
      <c r="C242" s="274">
        <f>IF(C$112=0,0,C$112/CHI!C$12*1000)</f>
        <v>47.155402334350583</v>
      </c>
      <c r="D242" s="274">
        <f>IF(D$112=0,0,D$112/CHI!D$12*1000)</f>
        <v>46.283051797859208</v>
      </c>
      <c r="E242" s="274">
        <f>IF(E$112=0,0,E$112/CHI!E$12*1000)</f>
        <v>45.360173573881042</v>
      </c>
      <c r="F242" s="274">
        <f>IF(F$112=0,0,F$112/CHI!F$12*1000)</f>
        <v>46.818988656592893</v>
      </c>
      <c r="G242" s="274">
        <f>IF(G$112=0,0,G$112/CHI!G$12*1000)</f>
        <v>48.059138664911458</v>
      </c>
      <c r="H242" s="274">
        <f>IF(H$112=0,0,H$112/CHI!H$12*1000)</f>
        <v>48.341409556325225</v>
      </c>
      <c r="I242" s="274">
        <f>IF(I$112=0,0,I$112/CHI!I$12*1000)</f>
        <v>50.840326048587002</v>
      </c>
      <c r="J242" s="274">
        <f>IF(J$112=0,0,J$112/CHI!J$12*1000)</f>
        <v>49.367068413036534</v>
      </c>
      <c r="K242" s="274">
        <f>IF(K$112=0,0,K$112/CHI!K$12*1000)</f>
        <v>46.176371242921334</v>
      </c>
      <c r="L242" s="274">
        <f>IF(L$112=0,0,L$112/CHI!L$12*1000)</f>
        <v>47.904430782212437</v>
      </c>
      <c r="M242" s="274">
        <f>IF(M$112=0,0,M$112/CHI!M$12*1000)</f>
        <v>37.96956593496494</v>
      </c>
      <c r="N242" s="274">
        <f>IF(N$112=0,0,N$112/CHI!N$12*1000)</f>
        <v>31.741337182479423</v>
      </c>
      <c r="O242" s="274">
        <f>IF(O$112=0,0,O$112/CHI!O$12*1000)</f>
        <v>29.673601018177951</v>
      </c>
      <c r="P242" s="274">
        <f>IF(P$112=0,0,P$112/CHI!P$12*1000)</f>
        <v>30.778858794210961</v>
      </c>
      <c r="Q242" s="274">
        <f>IF(Q$112=0,0,Q$112/CHI!Q$12*1000)</f>
        <v>28.606308091724244</v>
      </c>
      <c r="R242" s="274">
        <f>IF(R$112=0,0,R$112/CHI!R$12*1000)</f>
        <v>26.812274020748777</v>
      </c>
      <c r="S242" s="274">
        <f>IF(S$112=0,0,S$112/CHI!S$12*1000)</f>
        <v>24.637778793844291</v>
      </c>
      <c r="T242" s="274">
        <f>IF(T$112=0,0,T$112/CHI!T$12*1000)</f>
        <v>22.437174265773457</v>
      </c>
      <c r="U242" s="274">
        <f>IF(U$112=0,0,U$112/CHI!U$12*1000)</f>
        <v>21.955709123437728</v>
      </c>
      <c r="V242" s="274">
        <f>IF(V$112=0,0,V$112/CHI!V$12*1000)</f>
        <v>21.764506157332939</v>
      </c>
      <c r="W242" s="274">
        <f>IF(W$112=0,0,W$112/CHI!W$12*1000)</f>
        <v>22.366167158866713</v>
      </c>
      <c r="X242" s="274">
        <f>IF(X$112=0,0,X$112/CHI!X$12*1000)</f>
        <v>20.405890100381683</v>
      </c>
      <c r="Y242" s="274">
        <f>IF(Y$112=0,0,Y$112/CHI!Y$12*1000)</f>
        <v>21.574103064746936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61.398025416940911</v>
      </c>
      <c r="C243" s="274">
        <f>IF(C$113=0,0,C$113/CHI!C$12*1000)</f>
        <v>57.816838835537673</v>
      </c>
      <c r="D243" s="274">
        <f>IF(D$113=0,0,D$113/CHI!D$12*1000)</f>
        <v>56.747257241920849</v>
      </c>
      <c r="E243" s="274">
        <f>IF(E$113=0,0,E$113/CHI!E$12*1000)</f>
        <v>55.615724079246434</v>
      </c>
      <c r="F243" s="274">
        <f>IF(F$113=0,0,F$113/CHI!F$12*1000)</f>
        <v>57.404364878660431</v>
      </c>
      <c r="G243" s="274">
        <f>IF(G$113=0,0,G$113/CHI!G$12*1000)</f>
        <v>58.924902285052447</v>
      </c>
      <c r="H243" s="274">
        <f>IF(H$113=0,0,H$113/CHI!H$12*1000)</f>
        <v>59.270992230826167</v>
      </c>
      <c r="I243" s="274">
        <f>IF(I$113=0,0,I$113/CHI!I$12*1000)</f>
        <v>62.334892546470769</v>
      </c>
      <c r="J243" s="274">
        <f>IF(J$113=0,0,J$113/CHI!J$12*1000)</f>
        <v>60.528543855521363</v>
      </c>
      <c r="K243" s="274">
        <f>IF(K$113=0,0,K$113/CHI!K$12*1000)</f>
        <v>56.616457118363506</v>
      </c>
      <c r="L243" s="274">
        <f>IF(L$113=0,0,L$113/CHI!L$12*1000)</f>
        <v>58.735216262289363</v>
      </c>
      <c r="M243" s="274">
        <f>IF(M$113=0,0,M$113/CHI!M$12*1000)</f>
        <v>46.554162739441331</v>
      </c>
      <c r="N243" s="274">
        <f>IF(N$113=0,0,N$113/CHI!N$12*1000)</f>
        <v>38.917784293126957</v>
      </c>
      <c r="O243" s="274">
        <f>IF(O$113=0,0,O$113/CHI!O$12*1000)</f>
        <v>36.38255052037335</v>
      </c>
      <c r="P243" s="274">
        <f>IF(P$113=0,0,P$113/CHI!P$12*1000)</f>
        <v>37.737697704900157</v>
      </c>
      <c r="Q243" s="274">
        <f>IF(Q$113=0,0,Q$113/CHI!Q$12*1000)</f>
        <v>35.073951715902254</v>
      </c>
      <c r="R243" s="274">
        <f>IF(R$113=0,0,R$113/CHI!R$12*1000)</f>
        <v>32.874301758266498</v>
      </c>
      <c r="S243" s="274">
        <f>IF(S$113=0,0,S$113/CHI!S$12*1000)</f>
        <v>30.208171604373184</v>
      </c>
      <c r="T243" s="274">
        <f>IF(T$113=0,0,T$113/CHI!T$12*1000)</f>
        <v>27.510029057775874</v>
      </c>
      <c r="U243" s="274">
        <f>IF(U$113=0,0,U$113/CHI!U$12*1000)</f>
        <v>26.919708730489095</v>
      </c>
      <c r="V243" s="274">
        <f>IF(V$113=0,0,V$113/CHI!V$12*1000)</f>
        <v>26.685276395509206</v>
      </c>
      <c r="W243" s="274">
        <f>IF(W$113=0,0,W$113/CHI!W$12*1000)</f>
        <v>27.422967846271511</v>
      </c>
      <c r="X243" s="274">
        <f>IF(X$113=0,0,X$113/CHI!X$12*1000)</f>
        <v>25.019488771703827</v>
      </c>
      <c r="Y243" s="274">
        <f>IF(Y$113=0,0,Y$113/CHI!Y$12*1000)</f>
        <v>26.451824778666282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113.69254547681847</v>
      </c>
      <c r="C244" s="274">
        <f>IF(C$114=0,0,C$114/CHI!C$12*1000)</f>
        <v>107.06115602247912</v>
      </c>
      <c r="D244" s="274">
        <f>IF(D$114=0,0,D$114/CHI!D$12*1000)</f>
        <v>105.08058004877861</v>
      </c>
      <c r="E244" s="274">
        <f>IF(E$114=0,0,E$114/CHI!E$12*1000)</f>
        <v>102.98528651641701</v>
      </c>
      <c r="F244" s="274">
        <f>IF(F$114=0,0,F$114/CHI!F$12*1000)</f>
        <v>106.29736575753475</v>
      </c>
      <c r="G244" s="274">
        <f>IF(G$114=0,0,G$114/CHI!G$12*1000)</f>
        <v>109.11298999058589</v>
      </c>
      <c r="H244" s="274">
        <f>IF(H$114=0,0,H$114/CHI!H$12*1000)</f>
        <v>109.75385501241264</v>
      </c>
      <c r="I244" s="274">
        <f>IF(I$114=0,0,I$114/CHI!I$12*1000)</f>
        <v>115.42737013944385</v>
      </c>
      <c r="J244" s="274">
        <f>IF(J$114=0,0,J$114/CHI!J$12*1000)</f>
        <v>112.08250067013857</v>
      </c>
      <c r="K244" s="274">
        <f>IF(K$114=0,0,K$114/CHI!K$12*1000)</f>
        <v>104.83837357886483</v>
      </c>
      <c r="L244" s="274">
        <f>IF(L$114=0,0,L$114/CHI!L$12*1000)</f>
        <v>108.76174275384072</v>
      </c>
      <c r="M244" s="274">
        <f>IF(M$114=0,0,M$114/CHI!M$12*1000)</f>
        <v>86.205724507367293</v>
      </c>
      <c r="N244" s="274">
        <f>IF(N$114=0,0,N$114/CHI!N$12*1000)</f>
        <v>72.065215950454629</v>
      </c>
      <c r="O244" s="274">
        <f>IF(O$114=0,0,O$114/CHI!O$12*1000)</f>
        <v>67.3706483475749</v>
      </c>
      <c r="P244" s="274">
        <f>IF(P$114=0,0,P$114/CHI!P$12*1000)</f>
        <v>69.880014599312517</v>
      </c>
      <c r="Q244" s="274">
        <f>IF(Q$114=0,0,Q$114/CHI!Q$12*1000)</f>
        <v>64.947477112377683</v>
      </c>
      <c r="R244" s="274">
        <f>IF(R$114=0,0,R$114/CHI!R$12*1000)</f>
        <v>60.874320017449655</v>
      </c>
      <c r="S244" s="274">
        <f>IF(S$114=0,0,S$114/CHI!S$12*1000)</f>
        <v>55.937367701634692</v>
      </c>
      <c r="T244" s="274">
        <f>IF(T$114=0,0,T$114/CHI!T$12*1000)</f>
        <v>50.941137088372734</v>
      </c>
      <c r="U244" s="274">
        <f>IF(U$114=0,0,U$114/CHI!U$12*1000)</f>
        <v>49.848023422254315</v>
      </c>
      <c r="V244" s="274">
        <f>IF(V$114=0,0,V$114/CHI!V$12*1000)</f>
        <v>49.413918111457463</v>
      </c>
      <c r="W244" s="274">
        <f>IF(W$114=0,0,W$114/CHI!W$12*1000)</f>
        <v>50.779923259735561</v>
      </c>
      <c r="X244" s="274">
        <f>IF(X$114=0,0,X$114/CHI!X$12*1000)</f>
        <v>46.329329740933744</v>
      </c>
      <c r="Y244" s="274">
        <f>IF(Y$114=0,0,Y$114/CHI!Y$12*1000)</f>
        <v>48.981628825534742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41.075115995938489</v>
      </c>
      <c r="C245" s="275">
        <f>IF(C$115=0,0,C$115/CHI!C$12*1000)</f>
        <v>39.416773199701609</v>
      </c>
      <c r="D245" s="275">
        <f>IF(D$115=0,0,D$115/CHI!D$12*1000)</f>
        <v>37.515093582291094</v>
      </c>
      <c r="E245" s="275">
        <f>IF(E$115=0,0,E$115/CHI!E$12*1000)</f>
        <v>38.431131878743024</v>
      </c>
      <c r="F245" s="275">
        <f>IF(F$115=0,0,F$115/CHI!F$12*1000)</f>
        <v>38.080511354882717</v>
      </c>
      <c r="G245" s="275">
        <f>IF(G$115=0,0,G$115/CHI!G$12*1000)</f>
        <v>38.118672907818897</v>
      </c>
      <c r="H245" s="275">
        <f>IF(H$115=0,0,H$115/CHI!H$12*1000)</f>
        <v>38.375029319095823</v>
      </c>
      <c r="I245" s="275">
        <f>IF(I$115=0,0,I$115/CHI!I$12*1000)</f>
        <v>39.47104943358314</v>
      </c>
      <c r="J245" s="275">
        <f>IF(J$115=0,0,J$115/CHI!J$12*1000)</f>
        <v>39.513787411021646</v>
      </c>
      <c r="K245" s="275">
        <f>IF(K$115=0,0,K$115/CHI!K$12*1000)</f>
        <v>39.671529774690761</v>
      </c>
      <c r="L245" s="275">
        <f>IF(L$115=0,0,L$115/CHI!L$12*1000)</f>
        <v>43.114461608839001</v>
      </c>
      <c r="M245" s="275">
        <f>IF(M$115=0,0,M$115/CHI!M$12*1000)</f>
        <v>35.739419071948248</v>
      </c>
      <c r="N245" s="275">
        <f>IF(N$115=0,0,N$115/CHI!N$12*1000)</f>
        <v>27.309569119015421</v>
      </c>
      <c r="O245" s="275">
        <f>IF(O$115=0,0,O$115/CHI!O$12*1000)</f>
        <v>22.153429782293948</v>
      </c>
      <c r="P245" s="275">
        <f>IF(P$115=0,0,P$115/CHI!P$12*1000)</f>
        <v>19.775670839730981</v>
      </c>
      <c r="Q245" s="275">
        <f>IF(Q$115=0,0,Q$115/CHI!Q$12*1000)</f>
        <v>16.645039573150747</v>
      </c>
      <c r="R245" s="275">
        <f>IF(R$115=0,0,R$115/CHI!R$12*1000)</f>
        <v>19.257464444420059</v>
      </c>
      <c r="S245" s="275">
        <f>IF(S$115=0,0,S$115/CHI!S$12*1000)</f>
        <v>17.655591263857495</v>
      </c>
      <c r="T245" s="275">
        <f>IF(T$115=0,0,T$115/CHI!T$12*1000)</f>
        <v>16.113096938800791</v>
      </c>
      <c r="U245" s="275">
        <f>IF(U$115=0,0,U$115/CHI!U$12*1000)</f>
        <v>17.415769013417666</v>
      </c>
      <c r="V245" s="275">
        <f>IF(V$115=0,0,V$115/CHI!V$12*1000)</f>
        <v>19.225590489495616</v>
      </c>
      <c r="W245" s="275">
        <f>IF(W$115=0,0,W$115/CHI!W$12*1000)</f>
        <v>22.301390498733173</v>
      </c>
      <c r="X245" s="275">
        <f>IF(X$115=0,0,X$115/CHI!X$12*1000)</f>
        <v>20.361555688369958</v>
      </c>
      <c r="Y245" s="275">
        <f>IF(Y$115=0,0,Y$115/CHI!Y$12*1000)</f>
        <v>23.371770880745455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239.63278970280899</v>
      </c>
      <c r="C246" s="276">
        <f>IF(C$121=0,0,C$121/CHI!C$12*1000)</f>
        <v>231.37002189436254</v>
      </c>
      <c r="D246" s="276">
        <f>IF(D$121=0,0,D$121/CHI!D$12*1000)</f>
        <v>211.88456779809752</v>
      </c>
      <c r="E246" s="276">
        <f>IF(E$121=0,0,E$121/CHI!E$12*1000)</f>
        <v>227.67139590875146</v>
      </c>
      <c r="F246" s="276">
        <f>IF(F$121=0,0,F$121/CHI!F$12*1000)</f>
        <v>220.69175395565586</v>
      </c>
      <c r="G246" s="276">
        <f>IF(G$121=0,0,G$121/CHI!G$12*1000)</f>
        <v>213.10783446391306</v>
      </c>
      <c r="H246" s="276">
        <f>IF(H$121=0,0,H$121/CHI!H$12*1000)</f>
        <v>208.35684746076257</v>
      </c>
      <c r="I246" s="276">
        <f>IF(I$121=0,0,I$121/CHI!I$12*1000)</f>
        <v>199.5946221269401</v>
      </c>
      <c r="J246" s="276">
        <f>IF(J$121=0,0,J$121/CHI!J$12*1000)</f>
        <v>195.0884672038402</v>
      </c>
      <c r="K246" s="276">
        <f>IF(K$121=0,0,K$121/CHI!K$12*1000)</f>
        <v>196.5840726934515</v>
      </c>
      <c r="L246" s="276">
        <f>IF(L$121=0,0,L$121/CHI!L$12*1000)</f>
        <v>220.48077562204347</v>
      </c>
      <c r="M246" s="276">
        <f>IF(M$121=0,0,M$121/CHI!M$12*1000)</f>
        <v>181.34364117963088</v>
      </c>
      <c r="N246" s="276">
        <f>IF(N$121=0,0,N$121/CHI!N$12*1000)</f>
        <v>134.13072471955459</v>
      </c>
      <c r="O246" s="276">
        <f>IF(O$121=0,0,O$121/CHI!O$12*1000)</f>
        <v>105.6503704713878</v>
      </c>
      <c r="P246" s="276">
        <f>IF(P$121=0,0,P$121/CHI!P$12*1000)</f>
        <v>90.719014153555278</v>
      </c>
      <c r="Q246" s="276">
        <f>IF(Q$121=0,0,Q$121/CHI!Q$12*1000)</f>
        <v>73.407729294809883</v>
      </c>
      <c r="R246" s="276">
        <f>IF(R$121=0,0,R$121/CHI!R$12*1000)</f>
        <v>80.866503074818553</v>
      </c>
      <c r="S246" s="276">
        <f>IF(S$121=0,0,S$121/CHI!S$12*1000)</f>
        <v>76.902335134594821</v>
      </c>
      <c r="T246" s="276">
        <f>IF(T$121=0,0,T$121/CHI!T$12*1000)</f>
        <v>68.722901247928405</v>
      </c>
      <c r="U246" s="276">
        <f>IF(U$121=0,0,U$121/CHI!U$12*1000)</f>
        <v>73.548977426797464</v>
      </c>
      <c r="V246" s="276">
        <f>IF(V$121=0,0,V$121/CHI!V$12*1000)</f>
        <v>81.526591992327766</v>
      </c>
      <c r="W246" s="276">
        <f>IF(W$121=0,0,W$121/CHI!W$12*1000)</f>
        <v>97.375559234621505</v>
      </c>
      <c r="X246" s="276">
        <f>IF(X$121=0,0,X$121/CHI!X$12*1000)</f>
        <v>81.10033587218382</v>
      </c>
      <c r="Y246" s="276">
        <f>IF(Y$121=0,0,Y$121/CHI!Y$12*1000)</f>
        <v>94.585079896867327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133.00454487663436</v>
      </c>
      <c r="C247" s="276">
        <f>IF(C$134=0,0,C$134/CHI!C$12*1000)</f>
        <v>128.96840024417386</v>
      </c>
      <c r="D247" s="276">
        <f>IF(D$134=0,0,D$134/CHI!D$12*1000)</f>
        <v>118.2384520840649</v>
      </c>
      <c r="E247" s="276">
        <f>IF(E$134=0,0,E$134/CHI!E$12*1000)</f>
        <v>125.30919054738645</v>
      </c>
      <c r="F247" s="276">
        <f>IF(F$134=0,0,F$134/CHI!F$12*1000)</f>
        <v>121.5601086947684</v>
      </c>
      <c r="G247" s="276">
        <f>IF(G$134=0,0,G$134/CHI!G$12*1000)</f>
        <v>116.07046153415666</v>
      </c>
      <c r="H247" s="276">
        <f>IF(H$134=0,0,H$134/CHI!H$12*1000)</f>
        <v>113.70545864948775</v>
      </c>
      <c r="I247" s="276">
        <f>IF(I$134=0,0,I$134/CHI!I$12*1000)</f>
        <v>112.02694033307894</v>
      </c>
      <c r="J247" s="276">
        <f>IF(J$134=0,0,J$134/CHI!J$12*1000)</f>
        <v>112.2924463250081</v>
      </c>
      <c r="K247" s="276">
        <f>IF(K$134=0,0,K$134/CHI!K$12*1000)</f>
        <v>112.53208517892112</v>
      </c>
      <c r="L247" s="276">
        <f>IF(L$134=0,0,L$134/CHI!L$12*1000)</f>
        <v>126.00849131107033</v>
      </c>
      <c r="M247" s="276">
        <f>IF(M$134=0,0,M$134/CHI!M$12*1000)</f>
        <v>103.28058225500297</v>
      </c>
      <c r="N247" s="276">
        <f>IF(N$134=0,0,N$134/CHI!N$12*1000)</f>
        <v>75.443628691996224</v>
      </c>
      <c r="O247" s="276">
        <f>IF(O$134=0,0,O$134/CHI!O$12*1000)</f>
        <v>60.033106547182598</v>
      </c>
      <c r="P247" s="276">
        <f>IF(P$134=0,0,P$134/CHI!P$12*1000)</f>
        <v>52.658456762264748</v>
      </c>
      <c r="Q247" s="276">
        <f>IF(Q$134=0,0,Q$134/CHI!Q$12*1000)</f>
        <v>42.857692048422074</v>
      </c>
      <c r="R247" s="276">
        <f>IF(R$134=0,0,R$134/CHI!R$12*1000)</f>
        <v>46.766534370386857</v>
      </c>
      <c r="S247" s="276">
        <f>IF(S$134=0,0,S$134/CHI!S$12*1000)</f>
        <v>43.597582785576236</v>
      </c>
      <c r="T247" s="276">
        <f>IF(T$134=0,0,T$134/CHI!T$12*1000)</f>
        <v>38.87212262911374</v>
      </c>
      <c r="U247" s="276">
        <f>IF(U$134=0,0,U$134/CHI!U$12*1000)</f>
        <v>41.100234647394565</v>
      </c>
      <c r="V247" s="276">
        <f>IF(V$134=0,0,V$134/CHI!V$12*1000)</f>
        <v>44.251065199065003</v>
      </c>
      <c r="W247" s="276">
        <f>IF(W$134=0,0,W$134/CHI!W$12*1000)</f>
        <v>53.433496131952381</v>
      </c>
      <c r="X247" s="276">
        <f>IF(X$134=0,0,X$134/CHI!X$12*1000)</f>
        <v>43.816832234412843</v>
      </c>
      <c r="Y247" s="276">
        <f>IF(Y$134=0,0,Y$134/CHI!Y$12*1000)</f>
        <v>50.306691881037182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103.11658653554123</v>
      </c>
      <c r="C248" s="276">
        <f>IF(C$142=0,0,C$142/CHI!C$12*1000)</f>
        <v>99.072442606674102</v>
      </c>
      <c r="D248" s="276">
        <f>IF(D$142=0,0,D$142/CHI!D$12*1000)</f>
        <v>92.828374751072403</v>
      </c>
      <c r="E248" s="276">
        <f>IF(E$142=0,0,E$142/CHI!E$12*1000)</f>
        <v>96.240311947695773</v>
      </c>
      <c r="F248" s="276">
        <f>IF(F$142=0,0,F$142/CHI!F$12*1000)</f>
        <v>94.980398844431207</v>
      </c>
      <c r="G248" s="276">
        <f>IF(G$142=0,0,G$142/CHI!G$12*1000)</f>
        <v>93.684959468698409</v>
      </c>
      <c r="H248" s="276">
        <f>IF(H$142=0,0,H$142/CHI!H$12*1000)</f>
        <v>92.815446119757297</v>
      </c>
      <c r="I248" s="276">
        <f>IF(I$142=0,0,I$142/CHI!I$12*1000)</f>
        <v>93.467659564928084</v>
      </c>
      <c r="J248" s="276">
        <f>IF(J$142=0,0,J$142/CHI!J$12*1000)</f>
        <v>91.751278923097814</v>
      </c>
      <c r="K248" s="276">
        <f>IF(K$142=0,0,K$142/CHI!K$12*1000)</f>
        <v>89.765014629802778</v>
      </c>
      <c r="L248" s="276">
        <f>IF(L$142=0,0,L$142/CHI!L$12*1000)</f>
        <v>98.149981099057001</v>
      </c>
      <c r="M248" s="276">
        <f>IF(M$142=0,0,M$142/CHI!M$12*1000)</f>
        <v>80.46606926788661</v>
      </c>
      <c r="N248" s="276">
        <f>IF(N$142=0,0,N$142/CHI!N$12*1000)</f>
        <v>59.544769144978503</v>
      </c>
      <c r="O248" s="276">
        <f>IF(O$142=0,0,O$142/CHI!O$12*1000)</f>
        <v>46.786712922524572</v>
      </c>
      <c r="P248" s="276">
        <f>IF(P$142=0,0,P$142/CHI!P$12*1000)</f>
        <v>40.639176002228645</v>
      </c>
      <c r="Q248" s="276">
        <f>IF(Q$142=0,0,Q$142/CHI!Q$12*1000)</f>
        <v>33.339700080053802</v>
      </c>
      <c r="R248" s="276">
        <f>IF(R$142=0,0,R$142/CHI!R$12*1000)</f>
        <v>38.331088369610377</v>
      </c>
      <c r="S248" s="276">
        <f>IF(S$142=0,0,S$142/CHI!S$12*1000)</f>
        <v>35.647638351423673</v>
      </c>
      <c r="T248" s="276">
        <f>IF(T$142=0,0,T$142/CHI!T$12*1000)</f>
        <v>31.960108207030117</v>
      </c>
      <c r="U248" s="276">
        <f>IF(U$142=0,0,U$142/CHI!U$12*1000)</f>
        <v>33.681910505618823</v>
      </c>
      <c r="V248" s="276">
        <f>IF(V$142=0,0,V$142/CHI!V$12*1000)</f>
        <v>36.298603445167998</v>
      </c>
      <c r="W248" s="276">
        <f>IF(W$142=0,0,W$142/CHI!W$12*1000)</f>
        <v>42.213074778912443</v>
      </c>
      <c r="X248" s="276">
        <f>IF(X$142=0,0,X$142/CHI!X$12*1000)</f>
        <v>36.31435079350446</v>
      </c>
      <c r="Y248" s="276">
        <f>IF(Y$142=0,0,Y$142/CHI!Y$12*1000)</f>
        <v>40.538519042035368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106.26088813618152</v>
      </c>
      <c r="C249" s="277">
        <f>IF(C$156=0,0,C$156/CHI!C$12*1000)</f>
        <v>100.06296785882536</v>
      </c>
      <c r="D249" s="277">
        <f>IF(D$156=0,0,D$156/CHI!D$12*1000)</f>
        <v>98.211854744030077</v>
      </c>
      <c r="E249" s="277">
        <f>IF(E$156=0,0,E$156/CHI!E$12*1000)</f>
        <v>96.253522729200299</v>
      </c>
      <c r="F249" s="277">
        <f>IF(F$156=0,0,F$156/CHI!F$12*1000)</f>
        <v>99.349103712654838</v>
      </c>
      <c r="G249" s="277">
        <f>IF(G$156=0,0,G$156/CHI!G$12*1000)</f>
        <v>101.98068109890288</v>
      </c>
      <c r="H249" s="277">
        <f>IF(H$156=0,0,H$156/CHI!H$12*1000)</f>
        <v>102.57965516628015</v>
      </c>
      <c r="I249" s="277">
        <f>IF(I$156=0,0,I$156/CHI!I$12*1000)</f>
        <v>107.88231378584035</v>
      </c>
      <c r="J249" s="277">
        <f>IF(J$156=0,0,J$156/CHI!J$12*1000)</f>
        <v>104.75608594902546</v>
      </c>
      <c r="K249" s="277">
        <f>IF(K$156=0,0,K$156/CHI!K$12*1000)</f>
        <v>97.985480407019381</v>
      </c>
      <c r="L249" s="277">
        <f>IF(L$156=0,0,L$156/CHI!L$12*1000)</f>
        <v>101.65239358299416</v>
      </c>
      <c r="M249" s="277">
        <f>IF(M$156=0,0,M$156/CHI!M$12*1000)</f>
        <v>80.570778059002819</v>
      </c>
      <c r="N249" s="277">
        <f>IF(N$156=0,0,N$156/CHI!N$12*1000)</f>
        <v>67.354581767037701</v>
      </c>
      <c r="O249" s="277">
        <f>IF(O$156=0,0,O$156/CHI!O$12*1000)</f>
        <v>62.966880525894695</v>
      </c>
      <c r="P249" s="277">
        <f>IF(P$156=0,0,P$156/CHI!P$12*1000)</f>
        <v>65.312218871960368</v>
      </c>
      <c r="Q249" s="277">
        <f>IF(Q$156=0,0,Q$156/CHI!Q$12*1000)</f>
        <v>60.702102949860844</v>
      </c>
      <c r="R249" s="277">
        <f>IF(R$156=0,0,R$156/CHI!R$12*1000)</f>
        <v>56.895192931178144</v>
      </c>
      <c r="S249" s="277">
        <f>IF(S$156=0,0,S$156/CHI!S$12*1000)</f>
        <v>52.280950761084021</v>
      </c>
      <c r="T249" s="277">
        <f>IF(T$156=0,0,T$156/CHI!T$12*1000)</f>
        <v>47.611305094590954</v>
      </c>
      <c r="U249" s="277">
        <f>IF(U$156=0,0,U$156/CHI!U$12*1000)</f>
        <v>46.589644188782309</v>
      </c>
      <c r="V249" s="277">
        <f>IF(V$156=0,0,V$156/CHI!V$12*1000)</f>
        <v>46.183914721855054</v>
      </c>
      <c r="W249" s="277">
        <f>IF(W$156=0,0,W$156/CHI!W$12*1000)</f>
        <v>47.460629212201546</v>
      </c>
      <c r="X249" s="277">
        <f>IF(X$156=0,0,X$156/CHI!X$12*1000)</f>
        <v>43.300954379892993</v>
      </c>
      <c r="Y249" s="277">
        <f>IF(Y$156=0,0,Y$156/CHI!Y$12*1000)</f>
        <v>45.779882573034286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DK: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1134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1135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1136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1137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0</v>
      </c>
      <c r="C16" s="314">
        <f>CHI_fec!C16</f>
        <v>0</v>
      </c>
      <c r="D16" s="314">
        <f>CHI_fec!D16</f>
        <v>0</v>
      </c>
      <c r="E16" s="314">
        <f>CHI_fec!E16</f>
        <v>0</v>
      </c>
      <c r="F16" s="314">
        <f>CHI_fec!F16</f>
        <v>0</v>
      </c>
      <c r="G16" s="314">
        <f>CHI_fec!G16</f>
        <v>0</v>
      </c>
      <c r="H16" s="314">
        <f>CHI_fec!H16</f>
        <v>0</v>
      </c>
      <c r="I16" s="314">
        <f>CHI_fec!I16</f>
        <v>0</v>
      </c>
      <c r="J16" s="314">
        <f>CHI_fec!J16</f>
        <v>0</v>
      </c>
      <c r="K16" s="314">
        <f>CHI_fec!K16</f>
        <v>0</v>
      </c>
      <c r="L16" s="314">
        <f>CHI_fec!L16</f>
        <v>0</v>
      </c>
      <c r="M16" s="314">
        <f>CHI_fec!M16</f>
        <v>0</v>
      </c>
      <c r="N16" s="314">
        <f>CHI_fec!N16</f>
        <v>0</v>
      </c>
      <c r="O16" s="314">
        <f>CHI_fec!O16</f>
        <v>0</v>
      </c>
      <c r="P16" s="314">
        <f>CHI_fec!P16</f>
        <v>0</v>
      </c>
      <c r="Q16" s="314">
        <f>CHI_fec!Q16</f>
        <v>0</v>
      </c>
      <c r="R16" s="314">
        <f>CHI_fec!R16</f>
        <v>0</v>
      </c>
      <c r="S16" s="314">
        <f>CHI_fec!S16</f>
        <v>0</v>
      </c>
      <c r="T16" s="314">
        <f>CHI_fec!T16</f>
        <v>0</v>
      </c>
      <c r="U16" s="314">
        <f>CHI_fec!U16</f>
        <v>0</v>
      </c>
      <c r="V16" s="314">
        <f>CHI_fec!V16</f>
        <v>0</v>
      </c>
      <c r="W16" s="314">
        <f>CHI_fec!W16</f>
        <v>0</v>
      </c>
      <c r="X16" s="314">
        <f>CHI_fec!X16</f>
        <v>0</v>
      </c>
      <c r="Y16" s="314">
        <f>CHI_fec!Y16</f>
        <v>0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1155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1161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1163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1175</v>
      </c>
    </row>
    <row r="58" spans="1:105" ht="12" customHeight="1" x14ac:dyDescent="0.25">
      <c r="A58" s="132" t="s">
        <v>1038</v>
      </c>
      <c r="B58" s="316">
        <v>0</v>
      </c>
      <c r="C58" s="316">
        <v>0</v>
      </c>
      <c r="D58" s="316">
        <v>0</v>
      </c>
      <c r="E58" s="316">
        <v>0</v>
      </c>
      <c r="F58" s="316">
        <v>0</v>
      </c>
      <c r="G58" s="316">
        <v>0</v>
      </c>
      <c r="H58" s="316">
        <v>0</v>
      </c>
      <c r="I58" s="316">
        <v>0</v>
      </c>
      <c r="J58" s="316">
        <v>0</v>
      </c>
      <c r="K58" s="316">
        <v>0</v>
      </c>
      <c r="L58" s="316">
        <v>0</v>
      </c>
      <c r="M58" s="316">
        <v>0</v>
      </c>
      <c r="N58" s="316">
        <v>0</v>
      </c>
      <c r="O58" s="316">
        <v>0</v>
      </c>
      <c r="P58" s="316">
        <v>0</v>
      </c>
      <c r="Q58" s="316">
        <v>0</v>
      </c>
      <c r="R58" s="316">
        <v>0</v>
      </c>
      <c r="S58" s="316">
        <v>0</v>
      </c>
      <c r="T58" s="316">
        <v>0</v>
      </c>
      <c r="U58" s="316">
        <v>0</v>
      </c>
      <c r="V58" s="316">
        <v>0</v>
      </c>
      <c r="W58" s="316">
        <v>0</v>
      </c>
      <c r="X58" s="316">
        <v>0</v>
      </c>
      <c r="Y58" s="316">
        <v>0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129.31552779762339</v>
      </c>
      <c r="C61" s="223">
        <v>134.6342385204446</v>
      </c>
      <c r="D61" s="223">
        <v>133.47910705721179</v>
      </c>
      <c r="E61" s="223">
        <v>125.17119475264209</v>
      </c>
      <c r="F61" s="223">
        <v>116.3397989190113</v>
      </c>
      <c r="G61" s="223">
        <v>123.414266709495</v>
      </c>
      <c r="H61" s="223">
        <v>115.97782532172489</v>
      </c>
      <c r="I61" s="223">
        <v>100.8154129539158</v>
      </c>
      <c r="J61" s="223">
        <v>109.7530354074179</v>
      </c>
      <c r="K61" s="223">
        <v>105.224418168555</v>
      </c>
      <c r="L61" s="223">
        <v>105.6082325661387</v>
      </c>
      <c r="M61" s="223">
        <v>116.3710386773591</v>
      </c>
      <c r="N61" s="223">
        <v>134.01013876345311</v>
      </c>
      <c r="O61" s="223">
        <v>125.5282382676963</v>
      </c>
      <c r="P61" s="223">
        <v>121.0374882080193</v>
      </c>
      <c r="Q61" s="223">
        <v>120.78340770386821</v>
      </c>
      <c r="R61" s="223">
        <v>129.07064713031829</v>
      </c>
      <c r="S61" s="223">
        <v>135.9078234653731</v>
      </c>
      <c r="T61" s="223">
        <v>120.9633118804586</v>
      </c>
      <c r="U61" s="223">
        <v>121.0966942523693</v>
      </c>
      <c r="V61" s="223">
        <v>129.35490874321769</v>
      </c>
      <c r="W61" s="223">
        <v>154.9497719025897</v>
      </c>
      <c r="X61" s="223">
        <v>128.58520775635151</v>
      </c>
      <c r="Y61" s="223">
        <v>89.788564296079883</v>
      </c>
      <c r="DA61" s="89" t="s">
        <v>1177</v>
      </c>
    </row>
    <row r="62" spans="1:105" ht="12" customHeight="1" x14ac:dyDescent="0.25">
      <c r="A62" s="55" t="s">
        <v>91</v>
      </c>
      <c r="B62" s="259">
        <v>1.0393319550758</v>
      </c>
      <c r="C62" s="259">
        <v>1.0630821008006031</v>
      </c>
      <c r="D62" s="259">
        <v>1.100556518179781</v>
      </c>
      <c r="E62" s="259">
        <v>0.97269364233365296</v>
      </c>
      <c r="F62" s="259">
        <v>0.94451617144834177</v>
      </c>
      <c r="G62" s="259">
        <v>1.035580057030606</v>
      </c>
      <c r="H62" s="259">
        <v>0.98745935007068364</v>
      </c>
      <c r="I62" s="259">
        <v>0.90237611129261552</v>
      </c>
      <c r="J62" s="259">
        <v>0.9781585094735098</v>
      </c>
      <c r="K62" s="259">
        <v>0.89233567895010868</v>
      </c>
      <c r="L62" s="259">
        <v>0.84750129131118324</v>
      </c>
      <c r="M62" s="259">
        <v>0.94422626092740514</v>
      </c>
      <c r="N62" s="259">
        <v>1.0939871875509051</v>
      </c>
      <c r="O62" s="259">
        <v>1.0126610138383341</v>
      </c>
      <c r="P62" s="259">
        <v>0.9737904407690765</v>
      </c>
      <c r="Q62" s="259">
        <v>0.98199615776887494</v>
      </c>
      <c r="R62" s="259">
        <v>1.1428687350426761</v>
      </c>
      <c r="S62" s="259">
        <v>1.1811390802240651</v>
      </c>
      <c r="T62" s="259">
        <v>1.0545052020542951</v>
      </c>
      <c r="U62" s="259">
        <v>1.0425769944879379</v>
      </c>
      <c r="V62" s="259">
        <v>1.07886847853727</v>
      </c>
      <c r="W62" s="259">
        <v>1.192862050789429</v>
      </c>
      <c r="X62" s="259">
        <v>1.057558060826403</v>
      </c>
      <c r="Y62" s="259">
        <v>0.69317389204148983</v>
      </c>
      <c r="DA62" s="67" t="s">
        <v>1178</v>
      </c>
    </row>
    <row r="63" spans="1:105" ht="12" customHeight="1" x14ac:dyDescent="0.25">
      <c r="A63" s="173" t="s">
        <v>92</v>
      </c>
      <c r="B63" s="224">
        <v>2.1940290816955001</v>
      </c>
      <c r="C63" s="224">
        <v>2.2441656238851628</v>
      </c>
      <c r="D63" s="224">
        <v>2.3232740946177048</v>
      </c>
      <c r="E63" s="224">
        <v>2.0533556468055578</v>
      </c>
      <c r="F63" s="224">
        <v>1.9938730240794129</v>
      </c>
      <c r="G63" s="224">
        <v>2.1861088273604818</v>
      </c>
      <c r="H63" s="224">
        <v>2.0845260462420878</v>
      </c>
      <c r="I63" s="224">
        <v>1.9049153844778111</v>
      </c>
      <c r="J63" s="224">
        <v>2.064891977786139</v>
      </c>
      <c r="K63" s="224">
        <v>1.883720038328131</v>
      </c>
      <c r="L63" s="224">
        <v>1.8066137609732691</v>
      </c>
      <c r="M63" s="224">
        <v>1.993261023158132</v>
      </c>
      <c r="N63" s="224">
        <v>2.336103680881747</v>
      </c>
      <c r="O63" s="224">
        <v>2.1390538913823942</v>
      </c>
      <c r="P63" s="224">
        <v>2.0556709875899202</v>
      </c>
      <c r="Q63" s="224">
        <v>2.106010604122039</v>
      </c>
      <c r="R63" s="224">
        <v>2.4307316205840421</v>
      </c>
      <c r="S63" s="224">
        <v>2.5264263254944992</v>
      </c>
      <c r="T63" s="224">
        <v>2.2401788381501011</v>
      </c>
      <c r="U63" s="224">
        <v>2.2013287442315268</v>
      </c>
      <c r="V63" s="224">
        <v>2.3026557833233969</v>
      </c>
      <c r="W63" s="224">
        <v>2.5816012739561001</v>
      </c>
      <c r="X63" s="224">
        <v>2.3169548543216121</v>
      </c>
      <c r="Y63" s="224">
        <v>1.5217310342417769</v>
      </c>
      <c r="DA63" s="177" t="s">
        <v>1179</v>
      </c>
    </row>
    <row r="64" spans="1:105" ht="12" customHeight="1" x14ac:dyDescent="0.25">
      <c r="A64" s="173" t="s">
        <v>93</v>
      </c>
      <c r="B64" s="224">
        <v>13.06130984229001</v>
      </c>
      <c r="C64" s="224">
        <v>13.35977849861894</v>
      </c>
      <c r="D64" s="224">
        <v>13.83072040910127</v>
      </c>
      <c r="E64" s="224">
        <v>12.22386455270577</v>
      </c>
      <c r="F64" s="224">
        <v>11.86975759389653</v>
      </c>
      <c r="G64" s="224">
        <v>13.01415964872035</v>
      </c>
      <c r="H64" s="224">
        <v>12.40942555932372</v>
      </c>
      <c r="I64" s="224">
        <v>11.34018243768328</v>
      </c>
      <c r="J64" s="224">
        <v>12.29254167036007</v>
      </c>
      <c r="K64" s="224">
        <v>11.21400408135009</v>
      </c>
      <c r="L64" s="224">
        <v>10.63210238104633</v>
      </c>
      <c r="M64" s="224">
        <v>11.866114281361011</v>
      </c>
      <c r="N64" s="224">
        <v>13.724843912938301</v>
      </c>
      <c r="O64" s="224">
        <v>12.685565614339209</v>
      </c>
      <c r="P64" s="224">
        <v>12.23764804519789</v>
      </c>
      <c r="Q64" s="224">
        <v>12.32027444629678</v>
      </c>
      <c r="R64" s="224">
        <v>14.31752626079914</v>
      </c>
      <c r="S64" s="224">
        <v>14.777674263915859</v>
      </c>
      <c r="T64" s="224">
        <v>13.17803239199724</v>
      </c>
      <c r="U64" s="224">
        <v>13.01554741497176</v>
      </c>
      <c r="V64" s="224">
        <v>13.456256945086571</v>
      </c>
      <c r="W64" s="224">
        <v>14.865882741241849</v>
      </c>
      <c r="X64" s="224">
        <v>13.170057013522641</v>
      </c>
      <c r="Y64" s="224">
        <v>8.6266556335455267</v>
      </c>
      <c r="DA64" s="177" t="s">
        <v>1180</v>
      </c>
    </row>
    <row r="65" spans="1:105" ht="12" customHeight="1" x14ac:dyDescent="0.25">
      <c r="A65" s="173" t="s">
        <v>94</v>
      </c>
      <c r="B65" s="224">
        <v>15.457652162328509</v>
      </c>
      <c r="C65" s="224">
        <v>15.81088049291693</v>
      </c>
      <c r="D65" s="224">
        <v>16.36822553172215</v>
      </c>
      <c r="E65" s="224">
        <v>14.466561823941429</v>
      </c>
      <c r="F65" s="224">
        <v>14.04748730051114</v>
      </c>
      <c r="G65" s="224">
        <v>15.401851381213399</v>
      </c>
      <c r="H65" s="224">
        <v>14.68616747833795</v>
      </c>
      <c r="I65" s="224">
        <v>13.42075164708911</v>
      </c>
      <c r="J65" s="224">
        <v>14.547839047208461</v>
      </c>
      <c r="K65" s="224">
        <v>13.27142350418741</v>
      </c>
      <c r="L65" s="224">
        <v>12.72818457229393</v>
      </c>
      <c r="M65" s="224">
        <v>14.04317555394263</v>
      </c>
      <c r="N65" s="224">
        <v>16.458614161257941</v>
      </c>
      <c r="O65" s="224">
        <v>15.070333973838</v>
      </c>
      <c r="P65" s="224">
        <v>14.48287415670881</v>
      </c>
      <c r="Q65" s="224">
        <v>14.8255810131048</v>
      </c>
      <c r="R65" s="224">
        <v>17.12529893264918</v>
      </c>
      <c r="S65" s="224">
        <v>17.799499413683559</v>
      </c>
      <c r="T65" s="224">
        <v>15.78279228403561</v>
      </c>
      <c r="U65" s="224">
        <v>15.5090806713331</v>
      </c>
      <c r="V65" s="224">
        <v>16.22296278802337</v>
      </c>
      <c r="W65" s="224">
        <v>18.174269585228409</v>
      </c>
      <c r="X65" s="224">
        <v>16.300299767350161</v>
      </c>
      <c r="Y65" s="224">
        <v>10.72109262733756</v>
      </c>
      <c r="DA65" s="177" t="s">
        <v>1181</v>
      </c>
    </row>
    <row r="66" spans="1:105" ht="12" customHeight="1" x14ac:dyDescent="0.25">
      <c r="A66" s="56" t="s">
        <v>95</v>
      </c>
      <c r="B66" s="260">
        <v>5.6837082709970801</v>
      </c>
      <c r="C66" s="260">
        <v>5.8775408051897946</v>
      </c>
      <c r="D66" s="260">
        <v>5.9911001860661459</v>
      </c>
      <c r="E66" s="260">
        <v>5.4795339488547938</v>
      </c>
      <c r="F66" s="260">
        <v>5.162266367688952</v>
      </c>
      <c r="G66" s="260">
        <v>5.5956377491439664</v>
      </c>
      <c r="H66" s="260">
        <v>5.3786337535638342</v>
      </c>
      <c r="I66" s="260">
        <v>4.8342607849603372</v>
      </c>
      <c r="J66" s="260">
        <v>5.3878993680365754</v>
      </c>
      <c r="K66" s="260">
        <v>5.2878918203044467</v>
      </c>
      <c r="L66" s="260">
        <v>5.2706400708009582</v>
      </c>
      <c r="M66" s="260">
        <v>5.9112698277044116</v>
      </c>
      <c r="N66" s="260">
        <v>7.1279670119133058</v>
      </c>
      <c r="O66" s="260">
        <v>6.9291448777754052</v>
      </c>
      <c r="P66" s="260">
        <v>6.930049256797937</v>
      </c>
      <c r="Q66" s="260">
        <v>7.1723562240390359</v>
      </c>
      <c r="R66" s="260">
        <v>7.7213676438665679</v>
      </c>
      <c r="S66" s="260">
        <v>8.0224420710748205</v>
      </c>
      <c r="T66" s="260">
        <v>7.2231765427883854</v>
      </c>
      <c r="U66" s="260">
        <v>7.4138451496005002</v>
      </c>
      <c r="V66" s="260">
        <v>8.1398462078270448</v>
      </c>
      <c r="W66" s="260">
        <v>9.8117300982296243</v>
      </c>
      <c r="X66" s="260">
        <v>8.7149149828710311</v>
      </c>
      <c r="Y66" s="260">
        <v>6.1988139745372601</v>
      </c>
      <c r="DA66" s="68" t="s">
        <v>1182</v>
      </c>
    </row>
    <row r="67" spans="1:105" ht="12" customHeight="1" x14ac:dyDescent="0.25">
      <c r="A67" s="37" t="s">
        <v>159</v>
      </c>
      <c r="B67" s="226">
        <v>0.17497772309964879</v>
      </c>
      <c r="C67" s="226">
        <v>0.23119749438833709</v>
      </c>
      <c r="D67" s="226">
        <v>0.2018414726960237</v>
      </c>
      <c r="E67" s="226">
        <v>0.17372574575222341</v>
      </c>
      <c r="F67" s="226">
        <v>0.18355662232892131</v>
      </c>
      <c r="G67" s="226">
        <v>0.1671317810783777</v>
      </c>
      <c r="H67" s="226">
        <v>0.1414957418418851</v>
      </c>
      <c r="I67" s="226">
        <v>9.3192261099924428E-2</v>
      </c>
      <c r="J67" s="226">
        <v>0.1198713203365299</v>
      </c>
      <c r="K67" s="226">
        <v>9.2341662504824035E-2</v>
      </c>
      <c r="L67" s="226">
        <v>0.1079800434168242</v>
      </c>
      <c r="M67" s="226">
        <v>7.2204798226002981E-2</v>
      </c>
      <c r="N67" s="226">
        <v>3.0106094665342711E-2</v>
      </c>
      <c r="O67" s="226">
        <v>2.8887086811582811E-2</v>
      </c>
      <c r="P67" s="226">
        <v>4.1699425055837312E-2</v>
      </c>
      <c r="Q67" s="226">
        <v>3.5962281041737328E-2</v>
      </c>
      <c r="R67" s="226">
        <v>3.5578470344295537E-2</v>
      </c>
      <c r="S67" s="226">
        <v>3.4000598414143733E-2</v>
      </c>
      <c r="T67" s="226">
        <v>4.7953470514779571E-2</v>
      </c>
      <c r="U67" s="226">
        <v>4.7203522146765341E-2</v>
      </c>
      <c r="V67" s="226">
        <v>4.9567160939164481E-2</v>
      </c>
      <c r="W67" s="226">
        <v>0.1131687945836288</v>
      </c>
      <c r="X67" s="226">
        <v>0.1231912435296727</v>
      </c>
      <c r="Y67" s="226">
        <v>6.8647086367944699E-2</v>
      </c>
      <c r="DA67" s="69" t="s">
        <v>1183</v>
      </c>
    </row>
    <row r="68" spans="1:105" ht="12" customHeight="1" x14ac:dyDescent="0.25">
      <c r="A68" s="37" t="s">
        <v>35</v>
      </c>
      <c r="B68" s="226">
        <v>1.8240400016139919</v>
      </c>
      <c r="C68" s="226">
        <v>2.0082301647087171</v>
      </c>
      <c r="D68" s="226">
        <v>1.7521307379864639</v>
      </c>
      <c r="E68" s="226">
        <v>1.858383590381385</v>
      </c>
      <c r="F68" s="226">
        <v>1.4706128999108661</v>
      </c>
      <c r="G68" s="226">
        <v>1.360271840607961</v>
      </c>
      <c r="H68" s="226">
        <v>1.2307336303263849</v>
      </c>
      <c r="I68" s="226">
        <v>1.0680037817317929</v>
      </c>
      <c r="J68" s="226">
        <v>1.30863202286465</v>
      </c>
      <c r="K68" s="226">
        <v>1.418079421201786</v>
      </c>
      <c r="L68" s="226">
        <v>1.5761069997433821</v>
      </c>
      <c r="M68" s="226">
        <v>1.7004403887649779</v>
      </c>
      <c r="N68" s="226">
        <v>1.756663384618671</v>
      </c>
      <c r="O68" s="226">
        <v>1.6866574299857851</v>
      </c>
      <c r="P68" s="226">
        <v>1.665187691292874</v>
      </c>
      <c r="Q68" s="226">
        <v>1.5481485092291341</v>
      </c>
      <c r="R68" s="226">
        <v>1.3190489122332529</v>
      </c>
      <c r="S68" s="226">
        <v>1.4060578977019511</v>
      </c>
      <c r="T68" s="226">
        <v>1.2110383364019639</v>
      </c>
      <c r="U68" s="226">
        <v>1.1845518996996851</v>
      </c>
      <c r="V68" s="226">
        <v>1.20823466082874</v>
      </c>
      <c r="W68" s="226">
        <v>1.8089060372587269</v>
      </c>
      <c r="X68" s="226">
        <v>0.99408271701968254</v>
      </c>
      <c r="Y68" s="226">
        <v>0.75562987396295089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1.405182480632222</v>
      </c>
      <c r="C70" s="226">
        <v>1.448857841588679</v>
      </c>
      <c r="D70" s="226">
        <v>1.5723629263753001</v>
      </c>
      <c r="E70" s="226">
        <v>1.4437622552453051</v>
      </c>
      <c r="F70" s="226">
        <v>1.330632610671348</v>
      </c>
      <c r="G70" s="226">
        <v>1.5288846588666789</v>
      </c>
      <c r="H70" s="226">
        <v>1.582952358420082</v>
      </c>
      <c r="I70" s="226">
        <v>1.4691947213505521</v>
      </c>
      <c r="J70" s="226">
        <v>1.80479235080599</v>
      </c>
      <c r="K70" s="226">
        <v>2.065535456859878</v>
      </c>
      <c r="L70" s="226">
        <v>2.0829703700126241</v>
      </c>
      <c r="M70" s="226">
        <v>2.4453362642742058</v>
      </c>
      <c r="N70" s="226">
        <v>3.2480862306926679</v>
      </c>
      <c r="O70" s="226">
        <v>3.4457250291266708</v>
      </c>
      <c r="P70" s="226">
        <v>3.635196669257633</v>
      </c>
      <c r="Q70" s="226">
        <v>3.914504544477563</v>
      </c>
      <c r="R70" s="226">
        <v>4.1195810905263519</v>
      </c>
      <c r="S70" s="226">
        <v>4.218804950826466</v>
      </c>
      <c r="T70" s="226">
        <v>3.9298183208831561</v>
      </c>
      <c r="U70" s="226">
        <v>4.2657497162960736</v>
      </c>
      <c r="V70" s="226">
        <v>4.9420204315741021</v>
      </c>
      <c r="W70" s="226">
        <v>6.0372181395152058</v>
      </c>
      <c r="X70" s="226">
        <v>5.695645693507787</v>
      </c>
      <c r="Y70" s="226">
        <v>4.2595934022245396</v>
      </c>
      <c r="DA70" s="69" t="s">
        <v>1186</v>
      </c>
    </row>
    <row r="71" spans="1:105" ht="12" customHeight="1" x14ac:dyDescent="0.25">
      <c r="A71" s="37" t="s">
        <v>40</v>
      </c>
      <c r="B71" s="226">
        <v>2.2795080656512172</v>
      </c>
      <c r="C71" s="226">
        <v>2.1892553045040621</v>
      </c>
      <c r="D71" s="226">
        <v>2.464765049008359</v>
      </c>
      <c r="E71" s="226">
        <v>2.0036623574758798</v>
      </c>
      <c r="F71" s="226">
        <v>2.1774642347778168</v>
      </c>
      <c r="G71" s="226">
        <v>2.5393494685909488</v>
      </c>
      <c r="H71" s="226">
        <v>2.4234520229754821</v>
      </c>
      <c r="I71" s="226">
        <v>2.203870020778067</v>
      </c>
      <c r="J71" s="226">
        <v>2.154603674029405</v>
      </c>
      <c r="K71" s="226">
        <v>1.711935279737959</v>
      </c>
      <c r="L71" s="226">
        <v>1.503582657628129</v>
      </c>
      <c r="M71" s="226">
        <v>1.693288376439225</v>
      </c>
      <c r="N71" s="226">
        <v>2.0931113019366241</v>
      </c>
      <c r="O71" s="226">
        <v>1.767875331851366</v>
      </c>
      <c r="P71" s="226">
        <v>1.5879654711915929</v>
      </c>
      <c r="Q71" s="226">
        <v>1.6737408892906009</v>
      </c>
      <c r="R71" s="226">
        <v>2.247159170762667</v>
      </c>
      <c r="S71" s="226">
        <v>2.3635786241322601</v>
      </c>
      <c r="T71" s="226">
        <v>2.034366414988487</v>
      </c>
      <c r="U71" s="226">
        <v>1.9163400114579749</v>
      </c>
      <c r="V71" s="226">
        <v>1.9400239544850379</v>
      </c>
      <c r="W71" s="226">
        <v>1.8524371268720621</v>
      </c>
      <c r="X71" s="226">
        <v>1.90199532881389</v>
      </c>
      <c r="Y71" s="226">
        <v>1.114943611981825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61.782563529928929</v>
      </c>
      <c r="C72" s="261">
        <f t="shared" si="2"/>
        <v>64.823037751895299</v>
      </c>
      <c r="D72" s="261">
        <f t="shared" si="2"/>
        <v>62.779462681306129</v>
      </c>
      <c r="E72" s="261">
        <f t="shared" si="2"/>
        <v>60.972060473690661</v>
      </c>
      <c r="F72" s="261">
        <f t="shared" si="2"/>
        <v>55.401481230375239</v>
      </c>
      <c r="G72" s="261">
        <f t="shared" si="2"/>
        <v>57.859758122439672</v>
      </c>
      <c r="H72" s="261">
        <f t="shared" si="2"/>
        <v>53.806705021833793</v>
      </c>
      <c r="I72" s="261">
        <f t="shared" si="2"/>
        <v>44.94671396101689</v>
      </c>
      <c r="J72" s="261">
        <f t="shared" si="2"/>
        <v>48.639552286987652</v>
      </c>
      <c r="K72" s="261">
        <f t="shared" si="2"/>
        <v>47.968588643467434</v>
      </c>
      <c r="L72" s="261">
        <f t="shared" si="2"/>
        <v>49.42142261057252</v>
      </c>
      <c r="M72" s="261">
        <f t="shared" si="2"/>
        <v>54.303483767544272</v>
      </c>
      <c r="N72" s="261">
        <f t="shared" si="2"/>
        <v>62.061203533407976</v>
      </c>
      <c r="O72" s="261">
        <f t="shared" si="2"/>
        <v>58.32364751091788</v>
      </c>
      <c r="P72" s="261">
        <f t="shared" si="2"/>
        <v>55.745874288408956</v>
      </c>
      <c r="Q72" s="261">
        <f t="shared" si="2"/>
        <v>54.766447336848088</v>
      </c>
      <c r="R72" s="261">
        <f t="shared" si="2"/>
        <v>56.032397120294192</v>
      </c>
      <c r="S72" s="261">
        <f t="shared" si="2"/>
        <v>59.732986146675231</v>
      </c>
      <c r="T72" s="261">
        <f t="shared" si="2"/>
        <v>53.224109500434118</v>
      </c>
      <c r="U72" s="261">
        <f t="shared" si="2"/>
        <v>53.835116082210732</v>
      </c>
      <c r="V72" s="261">
        <f t="shared" si="2"/>
        <v>58.456444991271709</v>
      </c>
      <c r="W72" s="261">
        <f t="shared" si="2"/>
        <v>72.10187939450735</v>
      </c>
      <c r="X72" s="261">
        <f t="shared" si="2"/>
        <v>57.529407024298209</v>
      </c>
      <c r="Y72" s="261">
        <f t="shared" si="2"/>
        <v>41.623423899205115</v>
      </c>
      <c r="DA72" s="70"/>
    </row>
    <row r="73" spans="1:105" ht="12" customHeight="1" x14ac:dyDescent="0.25">
      <c r="A73" s="60" t="s">
        <v>1052</v>
      </c>
      <c r="B73" s="262">
        <v>61.724871335965958</v>
      </c>
      <c r="C73" s="262">
        <v>64.764027213002095</v>
      </c>
      <c r="D73" s="262">
        <v>62.718371977990451</v>
      </c>
      <c r="E73" s="262">
        <v>60.918067300473957</v>
      </c>
      <c r="F73" s="262">
        <v>55.349052158125282</v>
      </c>
      <c r="G73" s="262">
        <v>57.802274192283747</v>
      </c>
      <c r="H73" s="262">
        <v>53.751892220133037</v>
      </c>
      <c r="I73" s="262">
        <v>44.896624037979308</v>
      </c>
      <c r="J73" s="262">
        <v>48.585255764900097</v>
      </c>
      <c r="K73" s="262">
        <v>47.919056053981798</v>
      </c>
      <c r="L73" s="262">
        <v>49.373917537652659</v>
      </c>
      <c r="M73" s="262">
        <v>54.251070787914117</v>
      </c>
      <c r="N73" s="262">
        <v>61.999775474956309</v>
      </c>
      <c r="O73" s="262">
        <v>58.267400894576987</v>
      </c>
      <c r="P73" s="262">
        <v>55.691820233096053</v>
      </c>
      <c r="Q73" s="262">
        <v>54.711115540355948</v>
      </c>
      <c r="R73" s="262">
        <v>55.968480811574032</v>
      </c>
      <c r="S73" s="262">
        <v>59.666553536998542</v>
      </c>
      <c r="T73" s="262">
        <v>53.165203794433893</v>
      </c>
      <c r="U73" s="262">
        <v>53.777231942958423</v>
      </c>
      <c r="V73" s="262">
        <v>58.395896448324052</v>
      </c>
      <c r="W73" s="262">
        <v>72.034049598271508</v>
      </c>
      <c r="X73" s="262">
        <v>57.468572452193932</v>
      </c>
      <c r="Y73" s="262">
        <v>41.583409843457453</v>
      </c>
      <c r="DA73" s="72" t="s">
        <v>1188</v>
      </c>
    </row>
    <row r="74" spans="1:105" ht="12" customHeight="1" x14ac:dyDescent="0.25">
      <c r="A74" s="64" t="s">
        <v>28</v>
      </c>
      <c r="B74" s="229">
        <v>3.4451480466583329</v>
      </c>
      <c r="C74" s="229">
        <v>3.066170548566606</v>
      </c>
      <c r="D74" s="229">
        <v>2.570669377127333</v>
      </c>
      <c r="E74" s="229">
        <v>3.8471372593458368</v>
      </c>
      <c r="F74" s="229">
        <v>4.1578330641418937</v>
      </c>
      <c r="G74" s="229">
        <v>3.4313251372594769</v>
      </c>
      <c r="H74" s="229">
        <v>1.371590791368368</v>
      </c>
      <c r="I74" s="229">
        <v>0</v>
      </c>
      <c r="J74" s="229">
        <v>0</v>
      </c>
      <c r="K74" s="229">
        <v>0</v>
      </c>
      <c r="L74" s="229">
        <v>0</v>
      </c>
      <c r="M74" s="229">
        <v>3.0838728828232971</v>
      </c>
      <c r="N74" s="229">
        <v>4.6347858963582524</v>
      </c>
      <c r="O74" s="229">
        <v>4.2671799932590986</v>
      </c>
      <c r="P74" s="229">
        <v>3.789269507262353</v>
      </c>
      <c r="Q74" s="229">
        <v>3.9419962187578261</v>
      </c>
      <c r="R74" s="229">
        <v>1.6829330527896851</v>
      </c>
      <c r="S74" s="229">
        <v>1.898933810029146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0.36896349068676693</v>
      </c>
      <c r="C76" s="229">
        <v>0.36700819497801368</v>
      </c>
      <c r="D76" s="229">
        <v>0.37363287045135157</v>
      </c>
      <c r="E76" s="229">
        <v>0.35583196056509542</v>
      </c>
      <c r="F76" s="229">
        <v>0.35251998938611678</v>
      </c>
      <c r="G76" s="229">
        <v>0.3491091990730571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2.670780193911192E-2</v>
      </c>
      <c r="R76" s="229">
        <v>2.685360429406361E-2</v>
      </c>
      <c r="S76" s="229">
        <v>2.8301847829141271E-2</v>
      </c>
      <c r="T76" s="229">
        <v>5.2864057086584697E-2</v>
      </c>
      <c r="U76" s="229">
        <v>8.6162876201378163E-2</v>
      </c>
      <c r="V76" s="229">
        <v>0.11624746951414421</v>
      </c>
      <c r="W76" s="229">
        <v>0.1402972633623629</v>
      </c>
      <c r="X76" s="229">
        <v>0.1973952317068654</v>
      </c>
      <c r="Y76" s="229">
        <v>0.16204088147734291</v>
      </c>
      <c r="DA76" s="73" t="s">
        <v>1191</v>
      </c>
    </row>
    <row r="77" spans="1:105" ht="12" customHeight="1" x14ac:dyDescent="0.25">
      <c r="A77" s="64" t="s">
        <v>159</v>
      </c>
      <c r="B77" s="229">
        <v>2.871104594626773</v>
      </c>
      <c r="C77" s="229">
        <v>3.805762238164073</v>
      </c>
      <c r="D77" s="229">
        <v>3.564389545172677</v>
      </c>
      <c r="E77" s="229">
        <v>2.7638182325827678</v>
      </c>
      <c r="F77" s="229">
        <v>3.0476533628608631</v>
      </c>
      <c r="G77" s="229">
        <v>3.0322072737638779</v>
      </c>
      <c r="H77" s="229">
        <v>2.7335278250062172</v>
      </c>
      <c r="I77" s="229">
        <v>2.1894333817835192</v>
      </c>
      <c r="J77" s="229">
        <v>2.9704401253044268</v>
      </c>
      <c r="K77" s="229">
        <v>2.2251965319335119</v>
      </c>
      <c r="L77" s="229">
        <v>2.426069413246347</v>
      </c>
      <c r="M77" s="229">
        <v>1.562734011117842</v>
      </c>
      <c r="N77" s="229">
        <v>0.66697925281770087</v>
      </c>
      <c r="O77" s="229">
        <v>0.68476741422432819</v>
      </c>
      <c r="P77" s="229">
        <v>1.0879728651429641</v>
      </c>
      <c r="Q77" s="229">
        <v>1.019433279237463</v>
      </c>
      <c r="R77" s="229">
        <v>1.102359710498154</v>
      </c>
      <c r="S77" s="229">
        <v>0.96800376500070473</v>
      </c>
      <c r="T77" s="229">
        <v>1.4583691009019031</v>
      </c>
      <c r="U77" s="229">
        <v>1.4006756776010281</v>
      </c>
      <c r="V77" s="229">
        <v>1.3815816538111989</v>
      </c>
      <c r="W77" s="229">
        <v>2.880553224532223</v>
      </c>
      <c r="X77" s="229">
        <v>3.7160331939308788</v>
      </c>
      <c r="Y77" s="229">
        <v>2.0261020239348171</v>
      </c>
      <c r="DA77" s="73" t="s">
        <v>1192</v>
      </c>
    </row>
    <row r="78" spans="1:105" ht="12" customHeight="1" x14ac:dyDescent="0.25">
      <c r="A78" s="64" t="s">
        <v>32</v>
      </c>
      <c r="B78" s="229">
        <v>6.0275600086474226</v>
      </c>
      <c r="C78" s="229">
        <v>5.9956173841963603</v>
      </c>
      <c r="D78" s="229">
        <v>6.3945088626707163</v>
      </c>
      <c r="E78" s="229">
        <v>4.42898889225647</v>
      </c>
      <c r="F78" s="229">
        <v>4.3877652665319156</v>
      </c>
      <c r="G78" s="229">
        <v>3.258977727141072</v>
      </c>
      <c r="H78" s="229">
        <v>4.3423232785584771</v>
      </c>
      <c r="I78" s="229">
        <v>2.7799390934333479</v>
      </c>
      <c r="J78" s="229">
        <v>2.914074869043457</v>
      </c>
      <c r="K78" s="229">
        <v>1.967604579563287</v>
      </c>
      <c r="L78" s="229">
        <v>2.691848601099009</v>
      </c>
      <c r="M78" s="229">
        <v>1.9428743592900291</v>
      </c>
      <c r="N78" s="229">
        <v>1.772131325584472</v>
      </c>
      <c r="O78" s="229">
        <v>1.210696867340187</v>
      </c>
      <c r="P78" s="229">
        <v>1.2791592611321241</v>
      </c>
      <c r="Q78" s="229">
        <v>1.019755457002159</v>
      </c>
      <c r="R78" s="229">
        <v>1.630145962400567</v>
      </c>
      <c r="S78" s="229">
        <v>1.746520653760351</v>
      </c>
      <c r="T78" s="229">
        <v>0.73788768836796559</v>
      </c>
      <c r="U78" s="229">
        <v>0.93691708596639178</v>
      </c>
      <c r="V78" s="229">
        <v>0.99706760326631783</v>
      </c>
      <c r="W78" s="229">
        <v>0.73840259037736711</v>
      </c>
      <c r="X78" s="229">
        <v>0.53351646049814205</v>
      </c>
      <c r="Y78" s="229">
        <v>0.2288918273809217</v>
      </c>
      <c r="DA78" s="73" t="s">
        <v>1193</v>
      </c>
    </row>
    <row r="79" spans="1:105" ht="12" customHeight="1" x14ac:dyDescent="0.25">
      <c r="A79" s="64" t="s">
        <v>33</v>
      </c>
      <c r="B79" s="229">
        <v>0.49836199152142469</v>
      </c>
      <c r="C79" s="229">
        <v>0.49212771258457022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28.5988716659872</v>
      </c>
      <c r="C80" s="229">
        <v>31.587867168136579</v>
      </c>
      <c r="D80" s="229">
        <v>29.565794292047929</v>
      </c>
      <c r="E80" s="229">
        <v>28.25068236686473</v>
      </c>
      <c r="F80" s="229">
        <v>23.331473649245261</v>
      </c>
      <c r="G80" s="229">
        <v>23.58163097918893</v>
      </c>
      <c r="H80" s="229">
        <v>22.719171191806851</v>
      </c>
      <c r="I80" s="229">
        <v>23.975792110649131</v>
      </c>
      <c r="J80" s="229">
        <v>30.986415834247271</v>
      </c>
      <c r="K80" s="229">
        <v>32.652732258297327</v>
      </c>
      <c r="L80" s="229">
        <v>33.837144807008293</v>
      </c>
      <c r="M80" s="229">
        <v>35.166464210259498</v>
      </c>
      <c r="N80" s="229">
        <v>37.187307803094882</v>
      </c>
      <c r="O80" s="229">
        <v>38.20449911536506</v>
      </c>
      <c r="P80" s="229">
        <v>41.514467939631103</v>
      </c>
      <c r="Q80" s="229">
        <v>41.934597858366693</v>
      </c>
      <c r="R80" s="229">
        <v>39.052176857432933</v>
      </c>
      <c r="S80" s="229">
        <v>38.250928116691213</v>
      </c>
      <c r="T80" s="229">
        <v>35.192781184820568</v>
      </c>
      <c r="U80" s="229">
        <v>33.586562953467357</v>
      </c>
      <c r="V80" s="229">
        <v>32.179707387511897</v>
      </c>
      <c r="W80" s="229">
        <v>43.876451359480903</v>
      </c>
      <c r="X80" s="229">
        <v>28.590503216605391</v>
      </c>
      <c r="Y80" s="229">
        <v>21.310645680042651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4.6272108981603173E-2</v>
      </c>
      <c r="C82" s="229">
        <v>3.4269949660579231E-2</v>
      </c>
      <c r="D82" s="229">
        <v>2.329178648460796E-2</v>
      </c>
      <c r="E82" s="229">
        <v>0.2026450933293287</v>
      </c>
      <c r="F82" s="229">
        <v>0.25690086405841522</v>
      </c>
      <c r="G82" s="229">
        <v>3.3904435010887822E-2</v>
      </c>
      <c r="H82" s="229">
        <v>3.386038602071742E-2</v>
      </c>
      <c r="I82" s="229">
        <v>0.10044613140786671</v>
      </c>
      <c r="J82" s="229">
        <v>0</v>
      </c>
      <c r="K82" s="229">
        <v>0</v>
      </c>
      <c r="L82" s="229">
        <v>0</v>
      </c>
      <c r="M82" s="229">
        <v>0.16930956796333921</v>
      </c>
      <c r="N82" s="229">
        <v>0.70041417043885812</v>
      </c>
      <c r="O82" s="229">
        <v>0.49174877941825051</v>
      </c>
      <c r="P82" s="229">
        <v>0</v>
      </c>
      <c r="Q82" s="229">
        <v>0</v>
      </c>
      <c r="R82" s="229">
        <v>1.2751695736349999</v>
      </c>
      <c r="S82" s="229">
        <v>4.9396528678335976</v>
      </c>
      <c r="T82" s="229">
        <v>3.6525650849237601</v>
      </c>
      <c r="U82" s="229">
        <v>4.0030125841720237</v>
      </c>
      <c r="V82" s="229">
        <v>6.6711359146203488</v>
      </c>
      <c r="W82" s="229">
        <v>6.328914782890684</v>
      </c>
      <c r="X82" s="229">
        <v>6.2145788916124927</v>
      </c>
      <c r="Y82" s="229">
        <v>4.3166257380544959</v>
      </c>
      <c r="DA82" s="73" t="s">
        <v>1197</v>
      </c>
    </row>
    <row r="83" spans="1:105" ht="12" customHeight="1" x14ac:dyDescent="0.25">
      <c r="A83" s="64" t="s">
        <v>39</v>
      </c>
      <c r="B83" s="229">
        <v>19.868589428856438</v>
      </c>
      <c r="C83" s="229">
        <v>19.415204016715311</v>
      </c>
      <c r="D83" s="229">
        <v>20.226085244035829</v>
      </c>
      <c r="E83" s="229">
        <v>21.068963495529719</v>
      </c>
      <c r="F83" s="229">
        <v>19.81490596190082</v>
      </c>
      <c r="G83" s="229">
        <v>24.115119440846449</v>
      </c>
      <c r="H83" s="229">
        <v>22.551418747372399</v>
      </c>
      <c r="I83" s="229">
        <v>15.851013320705439</v>
      </c>
      <c r="J83" s="229">
        <v>11.714324936304941</v>
      </c>
      <c r="K83" s="229">
        <v>11.07352268418766</v>
      </c>
      <c r="L83" s="229">
        <v>10.41885471629902</v>
      </c>
      <c r="M83" s="229">
        <v>12.325815756460109</v>
      </c>
      <c r="N83" s="229">
        <v>17.038157026662141</v>
      </c>
      <c r="O83" s="229">
        <v>13.40850872497006</v>
      </c>
      <c r="P83" s="229">
        <v>8.0209506599275091</v>
      </c>
      <c r="Q83" s="229">
        <v>6.7686249250527002</v>
      </c>
      <c r="R83" s="229">
        <v>11.198842050523631</v>
      </c>
      <c r="S83" s="229">
        <v>11.83421247585439</v>
      </c>
      <c r="T83" s="229">
        <v>12.070736678333111</v>
      </c>
      <c r="U83" s="229">
        <v>13.76390076555024</v>
      </c>
      <c r="V83" s="229">
        <v>17.050156419600139</v>
      </c>
      <c r="W83" s="229">
        <v>18.069430377627981</v>
      </c>
      <c r="X83" s="229">
        <v>18.216545457840169</v>
      </c>
      <c r="Y83" s="229">
        <v>13.53910369256722</v>
      </c>
      <c r="DA83" s="73" t="s">
        <v>1198</v>
      </c>
    </row>
    <row r="84" spans="1:105" ht="12" customHeight="1" x14ac:dyDescent="0.25">
      <c r="A84" s="60" t="s">
        <v>1064</v>
      </c>
      <c r="B84" s="262">
        <v>5.7692193962972392E-2</v>
      </c>
      <c r="C84" s="262">
        <v>5.9010538893206212E-2</v>
      </c>
      <c r="D84" s="262">
        <v>6.1090703315680069E-2</v>
      </c>
      <c r="E84" s="262">
        <v>5.3993173216703903E-2</v>
      </c>
      <c r="F84" s="262">
        <v>5.242907224996049E-2</v>
      </c>
      <c r="G84" s="262">
        <v>5.7483930155922541E-2</v>
      </c>
      <c r="H84" s="262">
        <v>5.4812801700755649E-2</v>
      </c>
      <c r="I84" s="262">
        <v>5.0089923037581849E-2</v>
      </c>
      <c r="J84" s="262">
        <v>5.4296522087557662E-2</v>
      </c>
      <c r="K84" s="262">
        <v>4.9532589485633313E-2</v>
      </c>
      <c r="L84" s="262">
        <v>4.7505072919863008E-2</v>
      </c>
      <c r="M84" s="262">
        <v>5.2412979630153983E-2</v>
      </c>
      <c r="N84" s="262">
        <v>6.1428058451664713E-2</v>
      </c>
      <c r="O84" s="262">
        <v>5.6246616340890898E-2</v>
      </c>
      <c r="P84" s="262">
        <v>5.4054055312905892E-2</v>
      </c>
      <c r="Q84" s="262">
        <v>5.5331796492140033E-2</v>
      </c>
      <c r="R84" s="262">
        <v>6.391630872016274E-2</v>
      </c>
      <c r="S84" s="262">
        <v>6.6432609676692053E-2</v>
      </c>
      <c r="T84" s="262">
        <v>5.8905706000226349E-2</v>
      </c>
      <c r="U84" s="262">
        <v>5.7884139252306163E-2</v>
      </c>
      <c r="V84" s="262">
        <v>6.0548542947659323E-2</v>
      </c>
      <c r="W84" s="262">
        <v>6.7829796235848172E-2</v>
      </c>
      <c r="X84" s="262">
        <v>6.0834572104278027E-2</v>
      </c>
      <c r="Y84" s="262">
        <v>4.0014055747660079E-2</v>
      </c>
      <c r="DA84" s="72" t="s">
        <v>1199</v>
      </c>
    </row>
    <row r="85" spans="1:105" ht="12" customHeight="1" x14ac:dyDescent="0.25">
      <c r="A85" s="57" t="s">
        <v>1010</v>
      </c>
      <c r="B85" s="261">
        <v>19.60707083817876</v>
      </c>
      <c r="C85" s="261">
        <v>20.681736326974629</v>
      </c>
      <c r="D85" s="261">
        <v>20.06270682820406</v>
      </c>
      <c r="E85" s="261">
        <v>19.096809693836949</v>
      </c>
      <c r="F85" s="261">
        <v>17.381577635819951</v>
      </c>
      <c r="G85" s="261">
        <v>17.954571389945009</v>
      </c>
      <c r="H85" s="261">
        <v>16.790005486957291</v>
      </c>
      <c r="I85" s="261">
        <v>14.653444461362611</v>
      </c>
      <c r="J85" s="261">
        <v>16.344377758373291</v>
      </c>
      <c r="K85" s="261">
        <v>15.973777566067669</v>
      </c>
      <c r="L85" s="261">
        <v>16.425225589037829</v>
      </c>
      <c r="M85" s="261">
        <v>17.919891368661229</v>
      </c>
      <c r="N85" s="261">
        <v>20.286273066086139</v>
      </c>
      <c r="O85" s="261">
        <v>19.26421196472327</v>
      </c>
      <c r="P85" s="261">
        <v>18.892663298715341</v>
      </c>
      <c r="Q85" s="261">
        <v>18.784249505780121</v>
      </c>
      <c r="R85" s="261">
        <v>19.17281118959049</v>
      </c>
      <c r="S85" s="261">
        <v>20.25874858788859</v>
      </c>
      <c r="T85" s="261">
        <v>17.959461364667309</v>
      </c>
      <c r="U85" s="261">
        <v>17.888465425207979</v>
      </c>
      <c r="V85" s="261">
        <v>19.00735050694896</v>
      </c>
      <c r="W85" s="261">
        <v>23.995477756361851</v>
      </c>
      <c r="X85" s="261">
        <v>18.793635560820039</v>
      </c>
      <c r="Y85" s="261">
        <v>13.29273379500777</v>
      </c>
      <c r="DA85" s="70" t="s">
        <v>1200</v>
      </c>
    </row>
    <row r="86" spans="1:105" ht="12" customHeight="1" x14ac:dyDescent="0.25">
      <c r="A86" s="60" t="s">
        <v>1012</v>
      </c>
      <c r="B86" s="262">
        <v>18.052032694276761</v>
      </c>
      <c r="C86" s="262">
        <v>19.211329026713852</v>
      </c>
      <c r="D86" s="262">
        <v>18.27947191314728</v>
      </c>
      <c r="E86" s="262">
        <v>17.73946877562091</v>
      </c>
      <c r="F86" s="262">
        <v>15.836905595104181</v>
      </c>
      <c r="G86" s="262">
        <v>15.88407325344904</v>
      </c>
      <c r="H86" s="262">
        <v>14.68906818923934</v>
      </c>
      <c r="I86" s="262">
        <v>12.52001226629705</v>
      </c>
      <c r="J86" s="262">
        <v>14.36261360572527</v>
      </c>
      <c r="K86" s="262">
        <v>14.43413931521633</v>
      </c>
      <c r="L86" s="262">
        <v>15.171888934683389</v>
      </c>
      <c r="M86" s="262">
        <v>16.53837313530887</v>
      </c>
      <c r="N86" s="262">
        <v>18.447918690697829</v>
      </c>
      <c r="O86" s="262">
        <v>17.675847659729051</v>
      </c>
      <c r="P86" s="262">
        <v>17.449475957926129</v>
      </c>
      <c r="Q86" s="262">
        <v>17.167469555364441</v>
      </c>
      <c r="R86" s="262">
        <v>16.637657416578222</v>
      </c>
      <c r="S86" s="262">
        <v>17.62684078763662</v>
      </c>
      <c r="T86" s="262">
        <v>15.51698780838549</v>
      </c>
      <c r="U86" s="262">
        <v>15.549599105879359</v>
      </c>
      <c r="V86" s="262">
        <v>16.549091358332841</v>
      </c>
      <c r="W86" s="262">
        <v>21.942420623022802</v>
      </c>
      <c r="X86" s="262">
        <v>16.126654833885681</v>
      </c>
      <c r="Y86" s="262">
        <v>11.740048471326929</v>
      </c>
      <c r="DA86" s="72" t="s">
        <v>1201</v>
      </c>
    </row>
    <row r="87" spans="1:105" ht="12" customHeight="1" x14ac:dyDescent="0.25">
      <c r="A87" s="59" t="s">
        <v>28</v>
      </c>
      <c r="B87" s="230">
        <v>1.5159115313266831</v>
      </c>
      <c r="C87" s="230">
        <v>1.3240711567128971</v>
      </c>
      <c r="D87" s="230">
        <v>1.11464560603395</v>
      </c>
      <c r="E87" s="230">
        <v>1.733760475447403</v>
      </c>
      <c r="F87" s="230">
        <v>1.880135282245023</v>
      </c>
      <c r="G87" s="230">
        <v>1.6320997792031431</v>
      </c>
      <c r="H87" s="230">
        <v>0.65141147409418299</v>
      </c>
      <c r="I87" s="230">
        <v>0</v>
      </c>
      <c r="J87" s="230">
        <v>0</v>
      </c>
      <c r="K87" s="230">
        <v>0</v>
      </c>
      <c r="L87" s="230">
        <v>0</v>
      </c>
      <c r="M87" s="230">
        <v>1.230369236879941</v>
      </c>
      <c r="N87" s="230">
        <v>1.9446479599349691</v>
      </c>
      <c r="O87" s="230">
        <v>1.7117187708206889</v>
      </c>
      <c r="P87" s="230">
        <v>1.396951927680897</v>
      </c>
      <c r="Q87" s="230">
        <v>1.421672697784077</v>
      </c>
      <c r="R87" s="230">
        <v>0.64853520922101859</v>
      </c>
      <c r="S87" s="230">
        <v>0.78605379023623811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0.16074664406590569</v>
      </c>
      <c r="C88" s="295">
        <v>0.1569218184839056</v>
      </c>
      <c r="D88" s="295">
        <v>0.16040880886236419</v>
      </c>
      <c r="E88" s="295">
        <v>0.158777486771189</v>
      </c>
      <c r="F88" s="295">
        <v>0.15783319662181611</v>
      </c>
      <c r="G88" s="295">
        <v>0.16441395637281889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9.5370513273663454E-3</v>
      </c>
      <c r="R88" s="295">
        <v>1.024617707857578E-2</v>
      </c>
      <c r="S88" s="295">
        <v>1.1599780837133009E-2</v>
      </c>
      <c r="T88" s="295">
        <v>2.1869488884423308E-2</v>
      </c>
      <c r="U88" s="295">
        <v>3.7137673918772443E-2</v>
      </c>
      <c r="V88" s="295">
        <v>5.5379168033208581E-2</v>
      </c>
      <c r="W88" s="295">
        <v>6.4427976472608339E-2</v>
      </c>
      <c r="X88" s="295">
        <v>9.6155073405281927E-2</v>
      </c>
      <c r="Y88" s="295">
        <v>8.0119974133400274E-2</v>
      </c>
      <c r="DA88" s="122" t="s">
        <v>1203</v>
      </c>
    </row>
    <row r="89" spans="1:105" ht="12" customHeight="1" x14ac:dyDescent="0.25">
      <c r="A89" s="59" t="s">
        <v>159</v>
      </c>
      <c r="B89" s="295">
        <v>1.2275132015951791</v>
      </c>
      <c r="C89" s="295">
        <v>1.596863742095479</v>
      </c>
      <c r="D89" s="295">
        <v>1.5017129834355929</v>
      </c>
      <c r="E89" s="295">
        <v>1.2102416203295281</v>
      </c>
      <c r="F89" s="295">
        <v>1.339056217149345</v>
      </c>
      <c r="G89" s="295">
        <v>1.4013767553016001</v>
      </c>
      <c r="H89" s="295">
        <v>1.261436904502236</v>
      </c>
      <c r="I89" s="295">
        <v>0.92771849294478925</v>
      </c>
      <c r="J89" s="295">
        <v>1.1338180293657989</v>
      </c>
      <c r="K89" s="295">
        <v>0.85402884009522373</v>
      </c>
      <c r="L89" s="295">
        <v>0.92560870049218869</v>
      </c>
      <c r="M89" s="295">
        <v>0.60580834306523879</v>
      </c>
      <c r="N89" s="295">
        <v>0.27191604237381128</v>
      </c>
      <c r="O89" s="295">
        <v>0.26689825032598968</v>
      </c>
      <c r="P89" s="295">
        <v>0.38972226710208729</v>
      </c>
      <c r="Q89" s="295">
        <v>0.3572345185953465</v>
      </c>
      <c r="R89" s="295">
        <v>0.41276345712055951</v>
      </c>
      <c r="S89" s="295">
        <v>0.38934148025678689</v>
      </c>
      <c r="T89" s="295">
        <v>0.59205797303148378</v>
      </c>
      <c r="U89" s="295">
        <v>0.59244867860245853</v>
      </c>
      <c r="V89" s="295">
        <v>0.64588933514432534</v>
      </c>
      <c r="W89" s="295">
        <v>1.2972377200970611</v>
      </c>
      <c r="X89" s="295">
        <v>1.776371381474906</v>
      </c>
      <c r="Y89" s="295">
        <v>0.98309650172424357</v>
      </c>
      <c r="DA89" s="122" t="s">
        <v>1204</v>
      </c>
    </row>
    <row r="90" spans="1:105" ht="12" customHeight="1" x14ac:dyDescent="0.25">
      <c r="A90" s="59" t="s">
        <v>32</v>
      </c>
      <c r="B90" s="295">
        <v>2.6581611746802571</v>
      </c>
      <c r="C90" s="295">
        <v>2.5949125580694612</v>
      </c>
      <c r="D90" s="295">
        <v>2.7788914226526038</v>
      </c>
      <c r="E90" s="295">
        <v>2.0004597060882618</v>
      </c>
      <c r="F90" s="295">
        <v>1.9885624627630889</v>
      </c>
      <c r="G90" s="295">
        <v>1.553602913260256</v>
      </c>
      <c r="H90" s="295">
        <v>2.0669348914883789</v>
      </c>
      <c r="I90" s="295">
        <v>1.2150170423544551</v>
      </c>
      <c r="J90" s="295">
        <v>1.147323453835954</v>
      </c>
      <c r="K90" s="295">
        <v>0.77894106021030918</v>
      </c>
      <c r="L90" s="295">
        <v>1.0593450606588311</v>
      </c>
      <c r="M90" s="295">
        <v>0.77688638933160115</v>
      </c>
      <c r="N90" s="295">
        <v>0.74521402292904393</v>
      </c>
      <c r="O90" s="295">
        <v>0.48674407098617029</v>
      </c>
      <c r="P90" s="295">
        <v>0.47263337502809122</v>
      </c>
      <c r="Q90" s="295">
        <v>0.36859824087010901</v>
      </c>
      <c r="R90" s="295">
        <v>0.6296033237301405</v>
      </c>
      <c r="S90" s="295">
        <v>0.72458604448890762</v>
      </c>
      <c r="T90" s="295">
        <v>0.30899372096624739</v>
      </c>
      <c r="U90" s="295">
        <v>0.40876802533978002</v>
      </c>
      <c r="V90" s="295">
        <v>0.48080477447121928</v>
      </c>
      <c r="W90" s="295">
        <v>0.34203085449401338</v>
      </c>
      <c r="X90" s="295">
        <v>0.26306593651747712</v>
      </c>
      <c r="Y90" s="295">
        <v>0.1145586103865779</v>
      </c>
      <c r="DA90" s="122" t="s">
        <v>1205</v>
      </c>
    </row>
    <row r="91" spans="1:105" ht="12" customHeight="1" x14ac:dyDescent="0.25">
      <c r="A91" s="59" t="s">
        <v>35</v>
      </c>
      <c r="B91" s="295">
        <v>12.48970014260874</v>
      </c>
      <c r="C91" s="295">
        <v>13.538559751352111</v>
      </c>
      <c r="D91" s="295">
        <v>12.72381309216277</v>
      </c>
      <c r="E91" s="295">
        <v>12.636229486984529</v>
      </c>
      <c r="F91" s="295">
        <v>10.471318436324911</v>
      </c>
      <c r="G91" s="295">
        <v>11.13257984931122</v>
      </c>
      <c r="H91" s="295">
        <v>10.709284919154539</v>
      </c>
      <c r="I91" s="295">
        <v>10.37727673099781</v>
      </c>
      <c r="J91" s="295">
        <v>12.08147212252352</v>
      </c>
      <c r="K91" s="295">
        <v>12.801169414910801</v>
      </c>
      <c r="L91" s="295">
        <v>13.186935173532371</v>
      </c>
      <c r="M91" s="295">
        <v>13.92530916603209</v>
      </c>
      <c r="N91" s="295">
        <v>15.486140665460001</v>
      </c>
      <c r="O91" s="295">
        <v>15.210486567596201</v>
      </c>
      <c r="P91" s="295">
        <v>15.190168388115049</v>
      </c>
      <c r="Q91" s="295">
        <v>15.010427046787539</v>
      </c>
      <c r="R91" s="295">
        <v>14.936509249427919</v>
      </c>
      <c r="S91" s="295">
        <v>15.715259691817559</v>
      </c>
      <c r="T91" s="295">
        <v>14.59406662550334</v>
      </c>
      <c r="U91" s="295">
        <v>14.51124472801834</v>
      </c>
      <c r="V91" s="295">
        <v>15.36701808068409</v>
      </c>
      <c r="W91" s="295">
        <v>20.238724071959119</v>
      </c>
      <c r="X91" s="295">
        <v>13.991062442488021</v>
      </c>
      <c r="Y91" s="295">
        <v>10.56227338508271</v>
      </c>
      <c r="DA91" s="122" t="s">
        <v>1206</v>
      </c>
    </row>
    <row r="92" spans="1:105" ht="12" customHeight="1" x14ac:dyDescent="0.25">
      <c r="A92" s="60" t="s">
        <v>1019</v>
      </c>
      <c r="B92" s="262">
        <v>1.5550381439020009</v>
      </c>
      <c r="C92" s="262">
        <v>1.47040730026078</v>
      </c>
      <c r="D92" s="262">
        <v>1.7832349150567779</v>
      </c>
      <c r="E92" s="262">
        <v>1.3573409182160341</v>
      </c>
      <c r="F92" s="262">
        <v>1.544672040715765</v>
      </c>
      <c r="G92" s="262">
        <v>2.0704981364959649</v>
      </c>
      <c r="H92" s="262">
        <v>2.1009372977179539</v>
      </c>
      <c r="I92" s="262">
        <v>2.1334321950655561</v>
      </c>
      <c r="J92" s="262">
        <v>1.9817641526480221</v>
      </c>
      <c r="K92" s="262">
        <v>1.5396382508513391</v>
      </c>
      <c r="L92" s="262">
        <v>1.253336654354438</v>
      </c>
      <c r="M92" s="262">
        <v>1.381518233352363</v>
      </c>
      <c r="N92" s="262">
        <v>1.8383543753883129</v>
      </c>
      <c r="O92" s="262">
        <v>1.588364304994214</v>
      </c>
      <c r="P92" s="262">
        <v>1.44318734078921</v>
      </c>
      <c r="Q92" s="262">
        <v>1.6167799504156799</v>
      </c>
      <c r="R92" s="262">
        <v>2.5351537730122762</v>
      </c>
      <c r="S92" s="262">
        <v>2.6319078002519651</v>
      </c>
      <c r="T92" s="262">
        <v>2.4424735562818221</v>
      </c>
      <c r="U92" s="262">
        <v>2.3388663193286199</v>
      </c>
      <c r="V92" s="262">
        <v>2.458259148616122</v>
      </c>
      <c r="W92" s="262">
        <v>2.0530571333390482</v>
      </c>
      <c r="X92" s="262">
        <v>2.6669807269343511</v>
      </c>
      <c r="Y92" s="262">
        <v>1.5526853236808389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6.4351298759349147</v>
      </c>
      <c r="C93" s="261">
        <f t="shared" si="3"/>
        <v>6.6266285442926449</v>
      </c>
      <c r="D93" s="261">
        <f t="shared" si="3"/>
        <v>6.7294739749280037</v>
      </c>
      <c r="E93" s="261">
        <f t="shared" si="3"/>
        <v>6.1115579122368286</v>
      </c>
      <c r="F93" s="261">
        <f t="shared" si="3"/>
        <v>5.8540109377093259</v>
      </c>
      <c r="G93" s="261">
        <f t="shared" si="3"/>
        <v>6.3265045235029085</v>
      </c>
      <c r="H93" s="261">
        <f t="shared" si="3"/>
        <v>5.9825403035732636</v>
      </c>
      <c r="I93" s="261">
        <f t="shared" si="3"/>
        <v>5.2923399772602844</v>
      </c>
      <c r="J93" s="261">
        <f t="shared" si="3"/>
        <v>5.6816977158464388</v>
      </c>
      <c r="K93" s="261">
        <f t="shared" si="3"/>
        <v>5.2514192552620083</v>
      </c>
      <c r="L93" s="261">
        <f t="shared" si="3"/>
        <v>5.1702668677594819</v>
      </c>
      <c r="M93" s="261">
        <f t="shared" si="3"/>
        <v>5.7059189607230207</v>
      </c>
      <c r="N93" s="261">
        <f t="shared" si="3"/>
        <v>6.6532770503964969</v>
      </c>
      <c r="O93" s="261">
        <f t="shared" si="3"/>
        <v>6.153092716459728</v>
      </c>
      <c r="P93" s="261">
        <f t="shared" si="3"/>
        <v>5.9198817501212355</v>
      </c>
      <c r="Q93" s="261">
        <f t="shared" si="3"/>
        <v>5.9955216458080107</v>
      </c>
      <c r="R93" s="261">
        <f t="shared" si="3"/>
        <v>6.6691578530155118</v>
      </c>
      <c r="S93" s="261">
        <f t="shared" si="3"/>
        <v>7.0011954203324169</v>
      </c>
      <c r="T93" s="261">
        <f t="shared" si="3"/>
        <v>6.1874100558015313</v>
      </c>
      <c r="U93" s="261">
        <f t="shared" si="3"/>
        <v>6.1236713622244849</v>
      </c>
      <c r="V93" s="261">
        <f t="shared" si="3"/>
        <v>6.4819356737875893</v>
      </c>
      <c r="W93" s="261">
        <f t="shared" si="3"/>
        <v>7.5728473547017918</v>
      </c>
      <c r="X93" s="261">
        <f t="shared" si="3"/>
        <v>6.5770012367617472</v>
      </c>
      <c r="Y93" s="261">
        <f t="shared" si="3"/>
        <v>4.4069909442425583</v>
      </c>
      <c r="DA93" s="70"/>
    </row>
    <row r="94" spans="1:105" ht="12" customHeight="1" x14ac:dyDescent="0.25">
      <c r="A94" s="60" t="s">
        <v>1022</v>
      </c>
      <c r="B94" s="262">
        <v>2.0846186324294971</v>
      </c>
      <c r="C94" s="262">
        <v>2.3200344617120821</v>
      </c>
      <c r="D94" s="262">
        <v>2.0355340670923718</v>
      </c>
      <c r="E94" s="262">
        <v>2.1447788103553069</v>
      </c>
      <c r="F94" s="262">
        <v>1.7083894216496771</v>
      </c>
      <c r="G94" s="262">
        <v>1.5883500806164099</v>
      </c>
      <c r="H94" s="262">
        <v>1.4507833558580889</v>
      </c>
      <c r="I94" s="262">
        <v>1.2535699582052691</v>
      </c>
      <c r="J94" s="262">
        <v>1.573905531948647</v>
      </c>
      <c r="K94" s="262">
        <v>1.7539693468534969</v>
      </c>
      <c r="L94" s="262">
        <v>1.9603581253710409</v>
      </c>
      <c r="M94" s="262">
        <v>2.1146503449790508</v>
      </c>
      <c r="N94" s="262">
        <v>2.2309584311912412</v>
      </c>
      <c r="O94" s="262">
        <v>2.217202504086369</v>
      </c>
      <c r="P94" s="262">
        <v>2.2515809340817521</v>
      </c>
      <c r="Q94" s="262">
        <v>2.1373385600791042</v>
      </c>
      <c r="R94" s="262">
        <v>1.8108835516228381</v>
      </c>
      <c r="S94" s="262">
        <v>1.9134358286469679</v>
      </c>
      <c r="T94" s="262">
        <v>1.689426905929263</v>
      </c>
      <c r="U94" s="262">
        <v>1.7085762025384581</v>
      </c>
      <c r="V94" s="262">
        <v>1.8093371310719299</v>
      </c>
      <c r="W94" s="262">
        <v>2.7625970642413318</v>
      </c>
      <c r="X94" s="262">
        <v>1.63599348646376</v>
      </c>
      <c r="Y94" s="262">
        <v>1.2895199233666279</v>
      </c>
      <c r="DA94" s="72" t="s">
        <v>1208</v>
      </c>
    </row>
    <row r="95" spans="1:105" ht="12" customHeight="1" x14ac:dyDescent="0.25">
      <c r="A95" s="60" t="s">
        <v>1024</v>
      </c>
      <c r="B95" s="262">
        <v>1.058341117955224</v>
      </c>
      <c r="C95" s="262">
        <v>1.1104508033855189</v>
      </c>
      <c r="D95" s="262">
        <v>1.0753757841669429</v>
      </c>
      <c r="E95" s="262">
        <v>1.0445075713408329</v>
      </c>
      <c r="F95" s="262">
        <v>0.94902065360256027</v>
      </c>
      <c r="G95" s="262">
        <v>0.99108385590705517</v>
      </c>
      <c r="H95" s="262">
        <v>0.92163558178722083</v>
      </c>
      <c r="I95" s="262">
        <v>0.76980222474896831</v>
      </c>
      <c r="J95" s="262">
        <v>0.83304789122182465</v>
      </c>
      <c r="K95" s="262">
        <v>0.82162516110389427</v>
      </c>
      <c r="L95" s="262">
        <v>0.84657036869642954</v>
      </c>
      <c r="M95" s="262">
        <v>0.93019454986686578</v>
      </c>
      <c r="N95" s="262">
        <v>1.063054653155743</v>
      </c>
      <c r="O95" s="262">
        <v>0.99905896712950693</v>
      </c>
      <c r="P95" s="262">
        <v>0.95489779096732508</v>
      </c>
      <c r="Q95" s="262">
        <v>0.93808252544414317</v>
      </c>
      <c r="R95" s="262">
        <v>0.95964144226352377</v>
      </c>
      <c r="S95" s="262">
        <v>1.023048985086946</v>
      </c>
      <c r="T95" s="262">
        <v>0.91157616050521906</v>
      </c>
      <c r="U95" s="262">
        <v>0.92207005933254815</v>
      </c>
      <c r="V95" s="262">
        <v>1.0012621653713429</v>
      </c>
      <c r="W95" s="262">
        <v>1.235103369721487</v>
      </c>
      <c r="X95" s="262">
        <v>0.98536217087108413</v>
      </c>
      <c r="Y95" s="262">
        <v>0.71299350666238737</v>
      </c>
      <c r="DA95" s="72" t="s">
        <v>1209</v>
      </c>
    </row>
    <row r="96" spans="1:105" ht="12" customHeight="1" x14ac:dyDescent="0.25">
      <c r="A96" s="64" t="s">
        <v>28</v>
      </c>
      <c r="B96" s="229">
        <v>5.9070869753228609E-2</v>
      </c>
      <c r="C96" s="229">
        <v>5.2572881821797063E-2</v>
      </c>
      <c r="D96" s="229">
        <v>4.4076966765533493E-2</v>
      </c>
      <c r="E96" s="229">
        <v>6.5963418956708861E-2</v>
      </c>
      <c r="F96" s="229">
        <v>7.1290641813150174E-2</v>
      </c>
      <c r="G96" s="229">
        <v>5.8833860698856467E-2</v>
      </c>
      <c r="H96" s="229">
        <v>2.3517439568449351E-2</v>
      </c>
      <c r="I96" s="229">
        <v>0</v>
      </c>
      <c r="J96" s="229">
        <v>0</v>
      </c>
      <c r="K96" s="229">
        <v>0</v>
      </c>
      <c r="L96" s="229">
        <v>0</v>
      </c>
      <c r="M96" s="229">
        <v>5.2876407901676102E-2</v>
      </c>
      <c r="N96" s="229">
        <v>7.9468525099650383E-2</v>
      </c>
      <c r="O96" s="229">
        <v>7.3165515728674121E-2</v>
      </c>
      <c r="P96" s="229">
        <v>6.4971212410011636E-2</v>
      </c>
      <c r="Q96" s="229">
        <v>6.7589880624092769E-2</v>
      </c>
      <c r="R96" s="229">
        <v>2.8855746637991141E-2</v>
      </c>
      <c r="S96" s="229">
        <v>3.2559318276913031E-2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6.3262867101444064E-3</v>
      </c>
      <c r="C98" s="229">
        <v>6.2927610048404397E-3</v>
      </c>
      <c r="D98" s="229">
        <v>6.4063483853370592E-3</v>
      </c>
      <c r="E98" s="229">
        <v>6.1011321173743676E-3</v>
      </c>
      <c r="F98" s="229">
        <v>6.044344712162664E-3</v>
      </c>
      <c r="G98" s="229">
        <v>5.9858629437133382E-3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4.5793477330257888E-4</v>
      </c>
      <c r="R98" s="229">
        <v>4.6043471577309771E-4</v>
      </c>
      <c r="S98" s="229">
        <v>4.8526645132492891E-4</v>
      </c>
      <c r="T98" s="229">
        <v>9.0641266746658796E-4</v>
      </c>
      <c r="U98" s="229">
        <v>1.4773577125639079E-3</v>
      </c>
      <c r="V98" s="229">
        <v>1.9931913049347802E-3</v>
      </c>
      <c r="W98" s="229">
        <v>2.405551592725051E-3</v>
      </c>
      <c r="X98" s="229">
        <v>3.3845593466947511E-3</v>
      </c>
      <c r="Y98" s="229">
        <v>2.7783699495093871E-3</v>
      </c>
      <c r="DA98" s="73" t="s">
        <v>1212</v>
      </c>
    </row>
    <row r="99" spans="1:105" ht="12" customHeight="1" x14ac:dyDescent="0.25">
      <c r="A99" s="64" t="s">
        <v>159</v>
      </c>
      <c r="B99" s="229">
        <v>4.9228260516002723E-2</v>
      </c>
      <c r="C99" s="229">
        <v>6.5253998503896737E-2</v>
      </c>
      <c r="D99" s="229">
        <v>6.1115396993430333E-2</v>
      </c>
      <c r="E99" s="229">
        <v>4.7388717299638963E-2</v>
      </c>
      <c r="F99" s="229">
        <v>5.2255384213506638E-2</v>
      </c>
      <c r="G99" s="229">
        <v>5.1990543949782787E-2</v>
      </c>
      <c r="H99" s="229">
        <v>4.6869354794314373E-2</v>
      </c>
      <c r="I99" s="229">
        <v>3.7540254403334597E-2</v>
      </c>
      <c r="J99" s="229">
        <v>5.0931477943834048E-2</v>
      </c>
      <c r="K99" s="229">
        <v>3.8153453126833443E-2</v>
      </c>
      <c r="L99" s="229">
        <v>4.1597640618426288E-2</v>
      </c>
      <c r="M99" s="229">
        <v>2.6794801262378799E-2</v>
      </c>
      <c r="N99" s="229">
        <v>1.1436096225100041E-2</v>
      </c>
      <c r="O99" s="229">
        <v>1.174109390629389E-2</v>
      </c>
      <c r="P99" s="229">
        <v>1.8654496858050588E-2</v>
      </c>
      <c r="Q99" s="229">
        <v>1.7479309929323041E-2</v>
      </c>
      <c r="R99" s="229">
        <v>1.890117521747858E-2</v>
      </c>
      <c r="S99" s="229">
        <v>1.6597494084021971E-2</v>
      </c>
      <c r="T99" s="229">
        <v>2.500534956547628E-2</v>
      </c>
      <c r="U99" s="229">
        <v>2.4016132078370171E-2</v>
      </c>
      <c r="V99" s="229">
        <v>2.3688743943788251E-2</v>
      </c>
      <c r="W99" s="229">
        <v>4.939026771538349E-2</v>
      </c>
      <c r="X99" s="229">
        <v>6.3715494900220909E-2</v>
      </c>
      <c r="Y99" s="229">
        <v>3.4739757810609943E-2</v>
      </c>
      <c r="DA99" s="73" t="s">
        <v>1213</v>
      </c>
    </row>
    <row r="100" spans="1:105" ht="12" customHeight="1" x14ac:dyDescent="0.25">
      <c r="A100" s="64" t="s">
        <v>32</v>
      </c>
      <c r="B100" s="229">
        <v>0.10334917611042579</v>
      </c>
      <c r="C100" s="229">
        <v>0.1028014845212776</v>
      </c>
      <c r="D100" s="229">
        <v>0.10964091964903259</v>
      </c>
      <c r="E100" s="229">
        <v>7.593990808225036E-2</v>
      </c>
      <c r="F100" s="229">
        <v>7.5233083471826723E-2</v>
      </c>
      <c r="G100" s="229">
        <v>5.5878773928264548E-2</v>
      </c>
      <c r="H100" s="229">
        <v>7.4453930379839772E-2</v>
      </c>
      <c r="I100" s="229">
        <v>4.7665127270623581E-2</v>
      </c>
      <c r="J100" s="229">
        <v>4.9965033348099298E-2</v>
      </c>
      <c r="K100" s="229">
        <v>3.3736754493896431E-2</v>
      </c>
      <c r="L100" s="229">
        <v>4.6154718449665441E-2</v>
      </c>
      <c r="M100" s="229">
        <v>3.3312727543255753E-2</v>
      </c>
      <c r="N100" s="229">
        <v>3.0385149578913959E-2</v>
      </c>
      <c r="O100" s="229">
        <v>2.0758735471662199E-2</v>
      </c>
      <c r="P100" s="229">
        <v>2.193259885631425E-2</v>
      </c>
      <c r="Q100" s="229">
        <v>1.7484834023068219E-2</v>
      </c>
      <c r="R100" s="229">
        <v>2.7950653649591969E-2</v>
      </c>
      <c r="S100" s="229">
        <v>2.9946026313635792E-2</v>
      </c>
      <c r="T100" s="229">
        <v>1.265189969829409E-2</v>
      </c>
      <c r="U100" s="229">
        <v>1.6064478624765441E-2</v>
      </c>
      <c r="V100" s="229">
        <v>1.7095825703292211E-2</v>
      </c>
      <c r="W100" s="229">
        <v>1.266072826215291E-2</v>
      </c>
      <c r="X100" s="229">
        <v>9.1477291897101368E-3</v>
      </c>
      <c r="Y100" s="229">
        <v>3.9246032796505306E-3</v>
      </c>
      <c r="DA100" s="73" t="s">
        <v>1214</v>
      </c>
    </row>
    <row r="101" spans="1:105" ht="12" customHeight="1" x14ac:dyDescent="0.25">
      <c r="A101" s="64" t="s">
        <v>33</v>
      </c>
      <c r="B101" s="229">
        <v>8.5449669774499623E-3</v>
      </c>
      <c r="C101" s="229">
        <v>8.4380733769147329E-3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0.49035925318490931</v>
      </c>
      <c r="C102" s="229">
        <v>0.54160888356631232</v>
      </c>
      <c r="D102" s="229">
        <v>0.50693820994727101</v>
      </c>
      <c r="E102" s="229">
        <v>0.48438916294223278</v>
      </c>
      <c r="F102" s="229">
        <v>0.40004389431747811</v>
      </c>
      <c r="G102" s="229">
        <v>0.40433311813450679</v>
      </c>
      <c r="H102" s="229">
        <v>0.38954529216074091</v>
      </c>
      <c r="I102" s="229">
        <v>0.41109144623621352</v>
      </c>
      <c r="J102" s="229">
        <v>0.53129633591207093</v>
      </c>
      <c r="K102" s="229">
        <v>0.55986717209085335</v>
      </c>
      <c r="L102" s="229">
        <v>0.58017523387846093</v>
      </c>
      <c r="M102" s="229">
        <v>0.60296788379260857</v>
      </c>
      <c r="N102" s="229">
        <v>0.63761747999205576</v>
      </c>
      <c r="O102" s="229">
        <v>0.65505834892060832</v>
      </c>
      <c r="P102" s="229">
        <v>0.7118114215483915</v>
      </c>
      <c r="Q102" s="229">
        <v>0.71901501320046468</v>
      </c>
      <c r="R102" s="229">
        <v>0.66959272039499873</v>
      </c>
      <c r="S102" s="229">
        <v>0.6558544254470644</v>
      </c>
      <c r="T102" s="229">
        <v>0.6034191173986948</v>
      </c>
      <c r="U102" s="229">
        <v>0.5758787311353073</v>
      </c>
      <c r="V102" s="229">
        <v>0.55175663804303299</v>
      </c>
      <c r="W102" s="229">
        <v>0.75231023700236499</v>
      </c>
      <c r="X102" s="229">
        <v>0.49021576687408208</v>
      </c>
      <c r="Y102" s="229">
        <v>0.36539456600247711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7.9338643386042923E-4</v>
      </c>
      <c r="C104" s="229">
        <v>5.8759615129263512E-4</v>
      </c>
      <c r="D104" s="229">
        <v>3.9936341403000848E-4</v>
      </c>
      <c r="E104" s="229">
        <v>3.474574024706573E-3</v>
      </c>
      <c r="F104" s="229">
        <v>4.4048491602577322E-3</v>
      </c>
      <c r="G104" s="229">
        <v>5.8132899877192952E-4</v>
      </c>
      <c r="H104" s="229">
        <v>5.8057373016637877E-4</v>
      </c>
      <c r="I104" s="229">
        <v>1.722259904437198E-3</v>
      </c>
      <c r="J104" s="229">
        <v>0</v>
      </c>
      <c r="K104" s="229">
        <v>0</v>
      </c>
      <c r="L104" s="229">
        <v>0</v>
      </c>
      <c r="M104" s="229">
        <v>2.9029996103763019E-3</v>
      </c>
      <c r="N104" s="229">
        <v>1.200937482946221E-2</v>
      </c>
      <c r="O104" s="229">
        <v>8.4315761491005128E-3</v>
      </c>
      <c r="P104" s="229">
        <v>0</v>
      </c>
      <c r="Q104" s="229">
        <v>0</v>
      </c>
      <c r="R104" s="229">
        <v>2.1864191256029179E-2</v>
      </c>
      <c r="S104" s="229">
        <v>8.4695806168616189E-2</v>
      </c>
      <c r="T104" s="229">
        <v>6.2627264046316175E-2</v>
      </c>
      <c r="U104" s="229">
        <v>6.8636073625201549E-2</v>
      </c>
      <c r="V104" s="229">
        <v>0.11438399609585929</v>
      </c>
      <c r="W104" s="229">
        <v>0.1085162366772725</v>
      </c>
      <c r="X104" s="229">
        <v>0.1065558214932678</v>
      </c>
      <c r="Y104" s="229">
        <v>7.4013317655065441E-2</v>
      </c>
      <c r="DA104" s="73" t="s">
        <v>1218</v>
      </c>
    </row>
    <row r="105" spans="1:105" ht="12" customHeight="1" x14ac:dyDescent="0.25">
      <c r="A105" s="64" t="s">
        <v>39</v>
      </c>
      <c r="B105" s="229">
        <v>0.34066891826920342</v>
      </c>
      <c r="C105" s="229">
        <v>0.33289512443918789</v>
      </c>
      <c r="D105" s="229">
        <v>0.34679857901230837</v>
      </c>
      <c r="E105" s="229">
        <v>0.36125065791792133</v>
      </c>
      <c r="F105" s="229">
        <v>0.33974845591417829</v>
      </c>
      <c r="G105" s="229">
        <v>0.41348036725315918</v>
      </c>
      <c r="H105" s="229">
        <v>0.38666899115371017</v>
      </c>
      <c r="I105" s="229">
        <v>0.27178313693435951</v>
      </c>
      <c r="J105" s="229">
        <v>0.20085504401782039</v>
      </c>
      <c r="K105" s="229">
        <v>0.189867781392311</v>
      </c>
      <c r="L105" s="229">
        <v>0.17864277574987689</v>
      </c>
      <c r="M105" s="229">
        <v>0.2113397297565702</v>
      </c>
      <c r="N105" s="229">
        <v>0.29213802743056122</v>
      </c>
      <c r="O105" s="229">
        <v>0.2299036969531679</v>
      </c>
      <c r="P105" s="229">
        <v>0.13752806129455711</v>
      </c>
      <c r="Q105" s="229">
        <v>0.1160555528938919</v>
      </c>
      <c r="R105" s="229">
        <v>0.19201652039166101</v>
      </c>
      <c r="S105" s="229">
        <v>0.2029106483453702</v>
      </c>
      <c r="T105" s="229">
        <v>0.20696611712897109</v>
      </c>
      <c r="U105" s="229">
        <v>0.2359972861563398</v>
      </c>
      <c r="V105" s="229">
        <v>0.29234377028043551</v>
      </c>
      <c r="W105" s="229">
        <v>0.30982034847158768</v>
      </c>
      <c r="X105" s="229">
        <v>0.31234279906710838</v>
      </c>
      <c r="Y105" s="229">
        <v>0.23214289196507501</v>
      </c>
      <c r="DA105" s="73" t="s">
        <v>1219</v>
      </c>
    </row>
    <row r="106" spans="1:105" ht="12" customHeight="1" x14ac:dyDescent="0.25">
      <c r="A106" s="60" t="s">
        <v>1036</v>
      </c>
      <c r="B106" s="262">
        <v>3.2921701255501938</v>
      </c>
      <c r="C106" s="262">
        <v>3.1961432791950442</v>
      </c>
      <c r="D106" s="262">
        <v>3.6185641236686892</v>
      </c>
      <c r="E106" s="262">
        <v>2.922271530540689</v>
      </c>
      <c r="F106" s="262">
        <v>3.1966008624570881</v>
      </c>
      <c r="G106" s="262">
        <v>3.7470705869794432</v>
      </c>
      <c r="H106" s="262">
        <v>3.6101213659279541</v>
      </c>
      <c r="I106" s="262">
        <v>3.2689677943060471</v>
      </c>
      <c r="J106" s="262">
        <v>3.2747442926759671</v>
      </c>
      <c r="K106" s="262">
        <v>2.6758247473046168</v>
      </c>
      <c r="L106" s="262">
        <v>2.3633383736920108</v>
      </c>
      <c r="M106" s="262">
        <v>2.6610740658771039</v>
      </c>
      <c r="N106" s="262">
        <v>3.3592639660495132</v>
      </c>
      <c r="O106" s="262">
        <v>2.9368312452438521</v>
      </c>
      <c r="P106" s="262">
        <v>2.7134030250721581</v>
      </c>
      <c r="Q106" s="262">
        <v>2.9201005602847632</v>
      </c>
      <c r="R106" s="262">
        <v>3.8986328591291501</v>
      </c>
      <c r="S106" s="262">
        <v>4.0647106065985028</v>
      </c>
      <c r="T106" s="262">
        <v>3.5864069893670489</v>
      </c>
      <c r="U106" s="262">
        <v>3.4930251003534791</v>
      </c>
      <c r="V106" s="262">
        <v>3.6713363773443168</v>
      </c>
      <c r="W106" s="262">
        <v>3.5751469207389732</v>
      </c>
      <c r="X106" s="262">
        <v>3.955645579426903</v>
      </c>
      <c r="Y106" s="262">
        <v>2.4044775142135428</v>
      </c>
      <c r="DA106" s="72" t="s">
        <v>1220</v>
      </c>
    </row>
    <row r="107" spans="1:105" ht="12" customHeight="1" x14ac:dyDescent="0.25">
      <c r="A107" s="132" t="s">
        <v>1038</v>
      </c>
      <c r="B107" s="316">
        <v>4.0547322411938493</v>
      </c>
      <c r="C107" s="316">
        <v>4.1473883758706549</v>
      </c>
      <c r="D107" s="316">
        <v>4.2935868330865912</v>
      </c>
      <c r="E107" s="316">
        <v>3.7947570582364101</v>
      </c>
      <c r="F107" s="316">
        <v>3.6848286574824489</v>
      </c>
      <c r="G107" s="316">
        <v>4.0400950101386259</v>
      </c>
      <c r="H107" s="316">
        <v>3.8523623218223051</v>
      </c>
      <c r="I107" s="316">
        <v>3.5204281887729012</v>
      </c>
      <c r="J107" s="316">
        <v>3.8160770733457352</v>
      </c>
      <c r="K107" s="316">
        <v>3.4812575806376782</v>
      </c>
      <c r="L107" s="316">
        <v>3.3062754223431332</v>
      </c>
      <c r="M107" s="316">
        <v>3.6836976333370228</v>
      </c>
      <c r="N107" s="316">
        <v>4.267869159020325</v>
      </c>
      <c r="O107" s="316">
        <v>3.950526704422118</v>
      </c>
      <c r="P107" s="316">
        <v>3.799035983710108</v>
      </c>
      <c r="Q107" s="316">
        <v>3.8309707701004458</v>
      </c>
      <c r="R107" s="316">
        <v>4.4584877744765441</v>
      </c>
      <c r="S107" s="316">
        <v>4.6077121560840393</v>
      </c>
      <c r="T107" s="316">
        <v>4.1136457005299709</v>
      </c>
      <c r="U107" s="316">
        <v>4.0670624081012532</v>
      </c>
      <c r="V107" s="316">
        <v>4.2085873684117718</v>
      </c>
      <c r="W107" s="316">
        <v>4.6532216475732646</v>
      </c>
      <c r="X107" s="316">
        <v>4.1253792555796789</v>
      </c>
      <c r="Y107" s="316">
        <v>2.703948495920824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24.699999110197439</v>
      </c>
      <c r="C110" s="223">
        <v>27.666204225181851</v>
      </c>
      <c r="D110" s="223">
        <v>24.61004918381833</v>
      </c>
      <c r="E110" s="223">
        <v>28.488845203422329</v>
      </c>
      <c r="F110" s="223">
        <v>27.885518332137579</v>
      </c>
      <c r="G110" s="223">
        <v>29.20014310977929</v>
      </c>
      <c r="H110" s="223">
        <v>27.730141109780529</v>
      </c>
      <c r="I110" s="223">
        <v>25.712547176132571</v>
      </c>
      <c r="J110" s="223">
        <v>27.626976941401431</v>
      </c>
      <c r="K110" s="223">
        <v>31.251893193270149</v>
      </c>
      <c r="L110" s="223">
        <v>40.95498663383615</v>
      </c>
      <c r="M110" s="223">
        <v>39.659748818700862</v>
      </c>
      <c r="N110" s="223">
        <v>36.893700876227079</v>
      </c>
      <c r="O110" s="223">
        <v>36.287957738808963</v>
      </c>
      <c r="P110" s="223">
        <v>33.420926885064233</v>
      </c>
      <c r="Q110" s="223">
        <v>33.726657033701102</v>
      </c>
      <c r="R110" s="223">
        <v>38.925996650965281</v>
      </c>
      <c r="S110" s="223">
        <v>39.356893771254683</v>
      </c>
      <c r="T110" s="223">
        <v>39.436768479483312</v>
      </c>
      <c r="U110" s="223">
        <v>40.879169139926383</v>
      </c>
      <c r="V110" s="223">
        <v>44.244643730690328</v>
      </c>
      <c r="W110" s="223">
        <v>50.02651237272061</v>
      </c>
      <c r="X110" s="223">
        <v>51.813500887532349</v>
      </c>
      <c r="Y110" s="223">
        <v>85.318272757621756</v>
      </c>
      <c r="DA110" s="89" t="s">
        <v>1222</v>
      </c>
    </row>
    <row r="111" spans="1:105" ht="12" customHeight="1" x14ac:dyDescent="0.25">
      <c r="A111" s="55" t="s">
        <v>91</v>
      </c>
      <c r="B111" s="259">
        <v>0.14072087974480449</v>
      </c>
      <c r="C111" s="259">
        <v>0.15546901982441511</v>
      </c>
      <c r="D111" s="259">
        <v>0.14298856379389119</v>
      </c>
      <c r="E111" s="259">
        <v>0.15805419523867689</v>
      </c>
      <c r="F111" s="259">
        <v>0.16000947853809139</v>
      </c>
      <c r="G111" s="259">
        <v>0.17185575345843379</v>
      </c>
      <c r="H111" s="259">
        <v>0.164992089111444</v>
      </c>
      <c r="I111" s="259">
        <v>0.15905568822391081</v>
      </c>
      <c r="J111" s="259">
        <v>0.17038650733636709</v>
      </c>
      <c r="K111" s="259">
        <v>0.18542582884255701</v>
      </c>
      <c r="L111" s="259">
        <v>0.23387777671810361</v>
      </c>
      <c r="M111" s="259">
        <v>0.22165487331950881</v>
      </c>
      <c r="N111" s="259">
        <v>0.22204065538175449</v>
      </c>
      <c r="O111" s="259">
        <v>0.24218919847192649</v>
      </c>
      <c r="P111" s="259">
        <v>0.24734822000739209</v>
      </c>
      <c r="Q111" s="259">
        <v>0.26690422704055372</v>
      </c>
      <c r="R111" s="259">
        <v>0.27742778312300959</v>
      </c>
      <c r="S111" s="259">
        <v>0.27828046697574049</v>
      </c>
      <c r="T111" s="259">
        <v>0.27990737153651207</v>
      </c>
      <c r="U111" s="259">
        <v>0.27628555491953638</v>
      </c>
      <c r="V111" s="259">
        <v>0.28201169772795259</v>
      </c>
      <c r="W111" s="259">
        <v>0.29359371540079338</v>
      </c>
      <c r="X111" s="259">
        <v>0.31534456376692699</v>
      </c>
      <c r="Y111" s="259">
        <v>0.4882965970998106</v>
      </c>
      <c r="DA111" s="67" t="s">
        <v>1223</v>
      </c>
    </row>
    <row r="112" spans="1:105" ht="12" customHeight="1" x14ac:dyDescent="0.25">
      <c r="A112" s="173" t="s">
        <v>92</v>
      </c>
      <c r="B112" s="224">
        <v>0.30263292875660858</v>
      </c>
      <c r="C112" s="224">
        <v>0.33435013258662583</v>
      </c>
      <c r="D112" s="224">
        <v>0.30750978758888931</v>
      </c>
      <c r="E112" s="224">
        <v>0.33990978520098142</v>
      </c>
      <c r="F112" s="224">
        <v>0.34411479807841511</v>
      </c>
      <c r="G112" s="224">
        <v>0.36959127946838821</v>
      </c>
      <c r="H112" s="224">
        <v>0.35483035097576682</v>
      </c>
      <c r="I112" s="224">
        <v>0.3420635860854</v>
      </c>
      <c r="J112" s="224">
        <v>0.36643153332558642</v>
      </c>
      <c r="K112" s="224">
        <v>0.39877494904459282</v>
      </c>
      <c r="L112" s="224">
        <v>0.50297522775327208</v>
      </c>
      <c r="M112" s="224">
        <v>0.47668877289217382</v>
      </c>
      <c r="N112" s="224">
        <v>0.47751843197027882</v>
      </c>
      <c r="O112" s="224">
        <v>0.52084968897077089</v>
      </c>
      <c r="P112" s="224">
        <v>0.53194462953415977</v>
      </c>
      <c r="Q112" s="224">
        <v>0.5740015843653351</v>
      </c>
      <c r="R112" s="224">
        <v>0.59663343973707239</v>
      </c>
      <c r="S112" s="224">
        <v>0.59846721317654616</v>
      </c>
      <c r="T112" s="224">
        <v>0.6019660179944718</v>
      </c>
      <c r="U112" s="224">
        <v>0.5941769750876732</v>
      </c>
      <c r="V112" s="224">
        <v>0.60649156103776258</v>
      </c>
      <c r="W112" s="224">
        <v>0.63139973341132227</v>
      </c>
      <c r="X112" s="224">
        <v>0.6781768922517255</v>
      </c>
      <c r="Y112" s="224">
        <v>1.0678183515587381</v>
      </c>
      <c r="DA112" s="177" t="s">
        <v>1224</v>
      </c>
    </row>
    <row r="113" spans="1:105" ht="12" customHeight="1" x14ac:dyDescent="0.25">
      <c r="A113" s="173" t="s">
        <v>93</v>
      </c>
      <c r="B113" s="224">
        <v>1.946644372214269</v>
      </c>
      <c r="C113" s="224">
        <v>2.1506608901515221</v>
      </c>
      <c r="D113" s="224">
        <v>1.9780140907671959</v>
      </c>
      <c r="E113" s="224">
        <v>2.1864225850789949</v>
      </c>
      <c r="F113" s="224">
        <v>2.2134707476387541</v>
      </c>
      <c r="G113" s="224">
        <v>2.3773446833845182</v>
      </c>
      <c r="H113" s="224">
        <v>2.2823970565784211</v>
      </c>
      <c r="I113" s="224">
        <v>2.200276610771934</v>
      </c>
      <c r="J113" s="224">
        <v>2.3570200542313628</v>
      </c>
      <c r="K113" s="224">
        <v>2.5650645933575951</v>
      </c>
      <c r="L113" s="224">
        <v>3.235318444994947</v>
      </c>
      <c r="M113" s="224">
        <v>3.0662344671507009</v>
      </c>
      <c r="N113" s="224">
        <v>3.071571134187844</v>
      </c>
      <c r="O113" s="224">
        <v>3.3502934395481359</v>
      </c>
      <c r="P113" s="224">
        <v>3.4216601070701032</v>
      </c>
      <c r="Q113" s="224">
        <v>3.692185640332283</v>
      </c>
      <c r="R113" s="224">
        <v>3.837761913453547</v>
      </c>
      <c r="S113" s="224">
        <v>3.8495574069596041</v>
      </c>
      <c r="T113" s="224">
        <v>3.872062984050221</v>
      </c>
      <c r="U113" s="224">
        <v>3.821961045038655</v>
      </c>
      <c r="V113" s="224">
        <v>3.901172912479459</v>
      </c>
      <c r="W113" s="224">
        <v>4.0613912792393094</v>
      </c>
      <c r="X113" s="224">
        <v>4.3622788706159774</v>
      </c>
      <c r="Y113" s="224">
        <v>6.7420797131478256</v>
      </c>
      <c r="DA113" s="177" t="s">
        <v>1225</v>
      </c>
    </row>
    <row r="114" spans="1:105" ht="12" customHeight="1" x14ac:dyDescent="0.25">
      <c r="A114" s="173" t="s">
        <v>94</v>
      </c>
      <c r="B114" s="224">
        <v>2.714847615920235</v>
      </c>
      <c r="C114" s="224">
        <v>2.999375064917134</v>
      </c>
      <c r="D114" s="224">
        <v>2.7585967499896649</v>
      </c>
      <c r="E114" s="224">
        <v>3.04924937868544</v>
      </c>
      <c r="F114" s="224">
        <v>3.0869715433954008</v>
      </c>
      <c r="G114" s="224">
        <v>3.3155149641255051</v>
      </c>
      <c r="H114" s="224">
        <v>3.183098205342485</v>
      </c>
      <c r="I114" s="224">
        <v>3.0685706112434912</v>
      </c>
      <c r="J114" s="224">
        <v>3.2871696372704808</v>
      </c>
      <c r="K114" s="224">
        <v>3.5773146833374301</v>
      </c>
      <c r="L114" s="224">
        <v>4.5120704595602916</v>
      </c>
      <c r="M114" s="224">
        <v>4.2762609605614523</v>
      </c>
      <c r="N114" s="224">
        <v>4.2837036337017276</v>
      </c>
      <c r="O114" s="224">
        <v>4.6724179756801032</v>
      </c>
      <c r="P114" s="224">
        <v>4.7719480336319844</v>
      </c>
      <c r="Q114" s="224">
        <v>5.1492309156547416</v>
      </c>
      <c r="R114" s="224">
        <v>5.3522558767924879</v>
      </c>
      <c r="S114" s="224">
        <v>5.3687062196905568</v>
      </c>
      <c r="T114" s="224">
        <v>5.400093160819341</v>
      </c>
      <c r="U114" s="224">
        <v>5.3302195199941229</v>
      </c>
      <c r="V114" s="224">
        <v>5.4406907249783414</v>
      </c>
      <c r="W114" s="224">
        <v>5.6641359814582621</v>
      </c>
      <c r="X114" s="224">
        <v>6.0837626846037196</v>
      </c>
      <c r="Y114" s="224">
        <v>9.5558909161650156</v>
      </c>
      <c r="DA114" s="177" t="s">
        <v>1226</v>
      </c>
    </row>
    <row r="115" spans="1:105" ht="12" customHeight="1" x14ac:dyDescent="0.25">
      <c r="A115" s="56" t="s">
        <v>95</v>
      </c>
      <c r="B115" s="260">
        <v>1.5305528477324</v>
      </c>
      <c r="C115" s="260">
        <v>1.709562556562076</v>
      </c>
      <c r="D115" s="260">
        <v>1.54813142239747</v>
      </c>
      <c r="E115" s="260">
        <v>1.770866662743152</v>
      </c>
      <c r="F115" s="260">
        <v>1.739358129988593</v>
      </c>
      <c r="G115" s="260">
        <v>1.846895312217967</v>
      </c>
      <c r="H115" s="260">
        <v>1.7874263576238461</v>
      </c>
      <c r="I115" s="260">
        <v>1.6947435121594541</v>
      </c>
      <c r="J115" s="260">
        <v>1.866627795763683</v>
      </c>
      <c r="K115" s="260">
        <v>2.1854296071249708</v>
      </c>
      <c r="L115" s="260">
        <v>2.864754376645446</v>
      </c>
      <c r="M115" s="260">
        <v>2.86220150736923</v>
      </c>
      <c r="N115" s="260">
        <v>2.66839238166239</v>
      </c>
      <c r="O115" s="260">
        <v>2.5401903407775568</v>
      </c>
      <c r="P115" s="260">
        <v>2.2402309247178649</v>
      </c>
      <c r="Q115" s="260">
        <v>2.209045922381276</v>
      </c>
      <c r="R115" s="260">
        <v>2.8624839871932148</v>
      </c>
      <c r="S115" s="260">
        <v>2.859295133469034</v>
      </c>
      <c r="T115" s="260">
        <v>2.891485002530223</v>
      </c>
      <c r="U115" s="260">
        <v>3.171401284310249</v>
      </c>
      <c r="V115" s="260">
        <v>3.6301217400250509</v>
      </c>
      <c r="W115" s="260">
        <v>4.2246512020225264</v>
      </c>
      <c r="X115" s="260">
        <v>4.6381457544374634</v>
      </c>
      <c r="Y115" s="260">
        <v>7.9681142170718147</v>
      </c>
      <c r="DA115" s="68" t="s">
        <v>1227</v>
      </c>
    </row>
    <row r="116" spans="1:105" ht="12" customHeight="1" x14ac:dyDescent="0.25">
      <c r="A116" s="37" t="s">
        <v>159</v>
      </c>
      <c r="B116" s="226">
        <v>4.7119352297952638E-2</v>
      </c>
      <c r="C116" s="226">
        <v>6.7246930761973467E-2</v>
      </c>
      <c r="D116" s="226">
        <v>5.215688546661959E-2</v>
      </c>
      <c r="E116" s="226">
        <v>5.6144397403925572E-2</v>
      </c>
      <c r="F116" s="226">
        <v>6.1847002967416853E-2</v>
      </c>
      <c r="G116" s="226">
        <v>5.5163489281184627E-2</v>
      </c>
      <c r="H116" s="226">
        <v>4.7021833061629582E-2</v>
      </c>
      <c r="I116" s="226">
        <v>3.2670347527365057E-2</v>
      </c>
      <c r="J116" s="226">
        <v>4.1529197776497932E-2</v>
      </c>
      <c r="K116" s="226">
        <v>3.8163829758068951E-2</v>
      </c>
      <c r="L116" s="226">
        <v>5.8690462223443707E-2</v>
      </c>
      <c r="M116" s="226">
        <v>3.4961131591926202E-2</v>
      </c>
      <c r="N116" s="226">
        <v>1.127037674449669E-2</v>
      </c>
      <c r="O116" s="226">
        <v>1.058986356705296E-2</v>
      </c>
      <c r="P116" s="226">
        <v>1.3479895754190519E-2</v>
      </c>
      <c r="Q116" s="226">
        <v>1.107618303013431E-2</v>
      </c>
      <c r="R116" s="226">
        <v>1.318973611239364E-2</v>
      </c>
      <c r="S116" s="226">
        <v>1.2118223443596801E-2</v>
      </c>
      <c r="T116" s="226">
        <v>1.9196089143244759E-2</v>
      </c>
      <c r="U116" s="226">
        <v>2.0192128071124551E-2</v>
      </c>
      <c r="V116" s="226">
        <v>2.2105433434794049E-2</v>
      </c>
      <c r="W116" s="226">
        <v>4.8471313742109223E-2</v>
      </c>
      <c r="X116" s="226">
        <v>6.5563341040509912E-2</v>
      </c>
      <c r="Y116" s="226">
        <v>8.8240722676277694E-2</v>
      </c>
      <c r="DA116" s="69" t="s">
        <v>1228</v>
      </c>
    </row>
    <row r="117" spans="1:105" ht="12" customHeight="1" x14ac:dyDescent="0.25">
      <c r="A117" s="37" t="s">
        <v>35</v>
      </c>
      <c r="B117" s="226">
        <v>0.49119157524218771</v>
      </c>
      <c r="C117" s="226">
        <v>0.58412101393035731</v>
      </c>
      <c r="D117" s="226">
        <v>0.45275968810102718</v>
      </c>
      <c r="E117" s="226">
        <v>0.60058931608282451</v>
      </c>
      <c r="F117" s="226">
        <v>0.49550378096262349</v>
      </c>
      <c r="G117" s="226">
        <v>0.44897110899383769</v>
      </c>
      <c r="H117" s="226">
        <v>0.40899712284776152</v>
      </c>
      <c r="I117" s="226">
        <v>0.37440935865162872</v>
      </c>
      <c r="J117" s="226">
        <v>0.45337314998809541</v>
      </c>
      <c r="K117" s="226">
        <v>0.5860771849471379</v>
      </c>
      <c r="L117" s="226">
        <v>0.8566624479994559</v>
      </c>
      <c r="M117" s="226">
        <v>0.82334306938661517</v>
      </c>
      <c r="N117" s="226">
        <v>0.65761628593782051</v>
      </c>
      <c r="O117" s="226">
        <v>0.61832029599965599</v>
      </c>
      <c r="P117" s="226">
        <v>0.53829414817427912</v>
      </c>
      <c r="Q117" s="226">
        <v>0.47682115119867441</v>
      </c>
      <c r="R117" s="226">
        <v>0.48900098580224549</v>
      </c>
      <c r="S117" s="226">
        <v>0.50113599682699328</v>
      </c>
      <c r="T117" s="226">
        <v>0.48478659859027279</v>
      </c>
      <c r="U117" s="226">
        <v>0.5067126896010441</v>
      </c>
      <c r="V117" s="226">
        <v>0.5388355992658328</v>
      </c>
      <c r="W117" s="226">
        <v>0.77477234236307058</v>
      </c>
      <c r="X117" s="226">
        <v>0.52905857860538241</v>
      </c>
      <c r="Y117" s="226">
        <v>0.9713059895490469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0.37839838794858338</v>
      </c>
      <c r="C119" s="226">
        <v>0.42141997782036128</v>
      </c>
      <c r="D119" s="226">
        <v>0.40630675137028438</v>
      </c>
      <c r="E119" s="226">
        <v>0.46659268299179429</v>
      </c>
      <c r="F119" s="226">
        <v>0.44833925344989278</v>
      </c>
      <c r="G119" s="226">
        <v>0.50462342917298575</v>
      </c>
      <c r="H119" s="226">
        <v>0.52604637124216558</v>
      </c>
      <c r="I119" s="226">
        <v>0.51505459321806002</v>
      </c>
      <c r="J119" s="226">
        <v>0.62526698022272187</v>
      </c>
      <c r="K119" s="226">
        <v>0.85366389770963302</v>
      </c>
      <c r="L119" s="226">
        <v>1.132158220587739</v>
      </c>
      <c r="M119" s="226">
        <v>1.1840171986106569</v>
      </c>
      <c r="N119" s="226">
        <v>1.2159383648208499</v>
      </c>
      <c r="O119" s="226">
        <v>1.263185802917302</v>
      </c>
      <c r="P119" s="226">
        <v>1.175125846026837</v>
      </c>
      <c r="Q119" s="226">
        <v>1.205645680723243</v>
      </c>
      <c r="R119" s="226">
        <v>1.5272210118038809</v>
      </c>
      <c r="S119" s="226">
        <v>1.5036329783478319</v>
      </c>
      <c r="T119" s="226">
        <v>1.5731320797976309</v>
      </c>
      <c r="U119" s="226">
        <v>1.824748677079725</v>
      </c>
      <c r="V119" s="226">
        <v>2.203989528826038</v>
      </c>
      <c r="W119" s="226">
        <v>2.607990407434047</v>
      </c>
      <c r="X119" s="226">
        <v>3.031267079948071</v>
      </c>
      <c r="Y119" s="226">
        <v>5.4753904354331482</v>
      </c>
      <c r="DA119" s="69" t="s">
        <v>1231</v>
      </c>
    </row>
    <row r="120" spans="1:105" ht="12" customHeight="1" x14ac:dyDescent="0.25">
      <c r="A120" s="37" t="s">
        <v>40</v>
      </c>
      <c r="B120" s="226">
        <v>0.61384353224367616</v>
      </c>
      <c r="C120" s="226">
        <v>0.63677463404938328</v>
      </c>
      <c r="D120" s="226">
        <v>0.63690809745953925</v>
      </c>
      <c r="E120" s="226">
        <v>0.64754026626460748</v>
      </c>
      <c r="F120" s="226">
        <v>0.73366809260865951</v>
      </c>
      <c r="G120" s="226">
        <v>0.83813728476995908</v>
      </c>
      <c r="H120" s="226">
        <v>0.80536103047228902</v>
      </c>
      <c r="I120" s="226">
        <v>0.77260921276240058</v>
      </c>
      <c r="J120" s="226">
        <v>0.74645846777636748</v>
      </c>
      <c r="K120" s="226">
        <v>0.70752469471013157</v>
      </c>
      <c r="L120" s="226">
        <v>0.81724324583480734</v>
      </c>
      <c r="M120" s="226">
        <v>0.81988010778003217</v>
      </c>
      <c r="N120" s="226">
        <v>0.78356735415922318</v>
      </c>
      <c r="O120" s="226">
        <v>0.64809437829354577</v>
      </c>
      <c r="P120" s="226">
        <v>0.51333103476255848</v>
      </c>
      <c r="Q120" s="226">
        <v>0.515502907429224</v>
      </c>
      <c r="R120" s="226">
        <v>0.83307225347469505</v>
      </c>
      <c r="S120" s="226">
        <v>0.84240793485061183</v>
      </c>
      <c r="T120" s="226">
        <v>0.81437023499907513</v>
      </c>
      <c r="U120" s="226">
        <v>0.8197477895583547</v>
      </c>
      <c r="V120" s="226">
        <v>0.865191178498387</v>
      </c>
      <c r="W120" s="226">
        <v>0.79341713848329942</v>
      </c>
      <c r="X120" s="226">
        <v>1.0122567548435</v>
      </c>
      <c r="Y120" s="226">
        <v>1.433177069413341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8.2067638350014516</v>
      </c>
      <c r="C121" s="261">
        <f t="shared" si="4"/>
        <v>9.3005119505161904</v>
      </c>
      <c r="D121" s="261">
        <f t="shared" si="4"/>
        <v>8.0023041969544586</v>
      </c>
      <c r="E121" s="261">
        <f t="shared" si="4"/>
        <v>9.7196628866228458</v>
      </c>
      <c r="F121" s="261">
        <f t="shared" si="4"/>
        <v>9.2078265377818465</v>
      </c>
      <c r="G121" s="261">
        <f t="shared" si="4"/>
        <v>9.420138484754391</v>
      </c>
      <c r="H121" s="261">
        <f t="shared" si="4"/>
        <v>8.8203264032334801</v>
      </c>
      <c r="I121" s="261">
        <f t="shared" si="4"/>
        <v>7.7730030263502705</v>
      </c>
      <c r="J121" s="261">
        <f t="shared" si="4"/>
        <v>8.313024379126059</v>
      </c>
      <c r="K121" s="261">
        <f t="shared" si="4"/>
        <v>9.7797810418931199</v>
      </c>
      <c r="L121" s="261">
        <f t="shared" si="4"/>
        <v>13.285449775474845</v>
      </c>
      <c r="M121" s="261">
        <f t="shared" si="4"/>
        <v>12.973894612338931</v>
      </c>
      <c r="N121" s="261">
        <f t="shared" si="4"/>
        <v>11.508224140558145</v>
      </c>
      <c r="O121" s="261">
        <f t="shared" si="4"/>
        <v>10.562290031281567</v>
      </c>
      <c r="P121" s="261">
        <f t="shared" si="4"/>
        <v>8.8896981357574543</v>
      </c>
      <c r="Q121" s="261">
        <f t="shared" si="4"/>
        <v>8.3403656709290885</v>
      </c>
      <c r="R121" s="261">
        <f t="shared" si="4"/>
        <v>10.27255694396332</v>
      </c>
      <c r="S121" s="261">
        <f t="shared" si="4"/>
        <v>10.543939161623493</v>
      </c>
      <c r="T121" s="261">
        <f t="shared" si="4"/>
        <v>10.54543142999753</v>
      </c>
      <c r="U121" s="261">
        <f t="shared" si="4"/>
        <v>11.389183508983178</v>
      </c>
      <c r="V121" s="261">
        <f t="shared" si="4"/>
        <v>12.943496812161399</v>
      </c>
      <c r="W121" s="261">
        <f t="shared" si="4"/>
        <v>15.700189500466953</v>
      </c>
      <c r="X121" s="261">
        <f t="shared" si="4"/>
        <v>15.39726278157649</v>
      </c>
      <c r="Y121" s="261">
        <f t="shared" si="4"/>
        <v>26.675243726525547</v>
      </c>
      <c r="DA121" s="70"/>
    </row>
    <row r="122" spans="1:105" ht="12" customHeight="1" x14ac:dyDescent="0.25">
      <c r="A122" s="60" t="s">
        <v>1052</v>
      </c>
      <c r="B122" s="262">
        <v>8.196035721559813</v>
      </c>
      <c r="C122" s="262">
        <v>9.2886594856626346</v>
      </c>
      <c r="D122" s="262">
        <v>7.9914032024750341</v>
      </c>
      <c r="E122" s="262">
        <v>9.7076133361970491</v>
      </c>
      <c r="F122" s="262">
        <v>9.1956279227603428</v>
      </c>
      <c r="G122" s="262">
        <v>9.4070367473146881</v>
      </c>
      <c r="H122" s="262">
        <v>8.8077479297889525</v>
      </c>
      <c r="I122" s="262">
        <v>7.7608771252764672</v>
      </c>
      <c r="J122" s="262">
        <v>8.3000346523495914</v>
      </c>
      <c r="K122" s="262">
        <v>9.7656447649565319</v>
      </c>
      <c r="L122" s="262">
        <v>13.26761967574366</v>
      </c>
      <c r="M122" s="262">
        <v>12.956370016000729</v>
      </c>
      <c r="N122" s="262">
        <v>11.49234450427055</v>
      </c>
      <c r="O122" s="262">
        <v>10.548051251570589</v>
      </c>
      <c r="P122" s="262">
        <v>8.8776318251808046</v>
      </c>
      <c r="Q122" s="262">
        <v>8.3285846408512647</v>
      </c>
      <c r="R122" s="262">
        <v>10.256194420908241</v>
      </c>
      <c r="S122" s="262">
        <v>10.527588946931131</v>
      </c>
      <c r="T122" s="262">
        <v>10.52914822722575</v>
      </c>
      <c r="U122" s="262">
        <v>11.372085048156119</v>
      </c>
      <c r="V122" s="262">
        <v>12.92485026439002</v>
      </c>
      <c r="W122" s="262">
        <v>15.67965308120317</v>
      </c>
      <c r="X122" s="262">
        <v>15.37473830008526</v>
      </c>
      <c r="Y122" s="262">
        <v>26.639831114657429</v>
      </c>
      <c r="DA122" s="72" t="s">
        <v>1233</v>
      </c>
    </row>
    <row r="123" spans="1:105" ht="12" customHeight="1" x14ac:dyDescent="0.25">
      <c r="A123" s="64" t="s">
        <v>28</v>
      </c>
      <c r="B123" s="229">
        <v>0.45750055785448102</v>
      </c>
      <c r="C123" s="229">
        <v>0.43979758436086319</v>
      </c>
      <c r="D123" s="229">
        <v>0.32757794574008781</v>
      </c>
      <c r="E123" s="229">
        <v>0.61312229585922806</v>
      </c>
      <c r="F123" s="229">
        <v>0.69084852968572275</v>
      </c>
      <c r="G123" s="229">
        <v>0.55849816047765066</v>
      </c>
      <c r="H123" s="229">
        <v>0.22477496208639641</v>
      </c>
      <c r="I123" s="229">
        <v>0</v>
      </c>
      <c r="J123" s="229">
        <v>0</v>
      </c>
      <c r="K123" s="229">
        <v>0</v>
      </c>
      <c r="L123" s="229">
        <v>0</v>
      </c>
      <c r="M123" s="229">
        <v>0.73634794316051566</v>
      </c>
      <c r="N123" s="229">
        <v>0.85561989681222395</v>
      </c>
      <c r="O123" s="229">
        <v>0.77142688093742173</v>
      </c>
      <c r="P123" s="229">
        <v>0.60405870767156855</v>
      </c>
      <c r="Q123" s="229">
        <v>0.59872347147997873</v>
      </c>
      <c r="R123" s="229">
        <v>0.3076683781092826</v>
      </c>
      <c r="S123" s="229">
        <v>0.33375625211808307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4.8996734111575603E-2</v>
      </c>
      <c r="C125" s="229">
        <v>5.2641989424700379E-2</v>
      </c>
      <c r="D125" s="229">
        <v>4.7611680153205313E-2</v>
      </c>
      <c r="E125" s="229">
        <v>5.6709312378123662E-2</v>
      </c>
      <c r="F125" s="229">
        <v>5.8573279060324057E-2</v>
      </c>
      <c r="G125" s="229">
        <v>5.682260866828022E-2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4.0564696172193781E-3</v>
      </c>
      <c r="R125" s="229">
        <v>4.9092890925444988E-3</v>
      </c>
      <c r="S125" s="229">
        <v>4.9743274934503966E-3</v>
      </c>
      <c r="T125" s="229">
        <v>1.0435671321477529E-2</v>
      </c>
      <c r="U125" s="229">
        <v>1.8175863903668571E-2</v>
      </c>
      <c r="V125" s="229">
        <v>2.556558210956748E-2</v>
      </c>
      <c r="W125" s="229">
        <v>3.018741042670094E-2</v>
      </c>
      <c r="X125" s="229">
        <v>5.1806599002667347E-2</v>
      </c>
      <c r="Y125" s="229">
        <v>0.10271614977394659</v>
      </c>
      <c r="DA125" s="73" t="s">
        <v>1236</v>
      </c>
    </row>
    <row r="126" spans="1:105" ht="12" customHeight="1" x14ac:dyDescent="0.25">
      <c r="A126" s="64" t="s">
        <v>159</v>
      </c>
      <c r="B126" s="229">
        <v>0.3812701039000021</v>
      </c>
      <c r="C126" s="229">
        <v>0.54588125888131478</v>
      </c>
      <c r="D126" s="229">
        <v>0.45420675852524323</v>
      </c>
      <c r="E126" s="229">
        <v>0.44047260751670742</v>
      </c>
      <c r="F126" s="229">
        <v>0.50638561294877504</v>
      </c>
      <c r="G126" s="229">
        <v>0.4935359130486317</v>
      </c>
      <c r="H126" s="229">
        <v>0.44796787576482411</v>
      </c>
      <c r="I126" s="229">
        <v>0.37850605222217359</v>
      </c>
      <c r="J126" s="229">
        <v>0.50748854436372925</v>
      </c>
      <c r="K126" s="229">
        <v>0.45351308551631447</v>
      </c>
      <c r="L126" s="229">
        <v>0.6502710836022586</v>
      </c>
      <c r="M126" s="229">
        <v>0.37313988562982542</v>
      </c>
      <c r="N126" s="229">
        <v>0.1231298990359368</v>
      </c>
      <c r="O126" s="229">
        <v>0.1237932291014522</v>
      </c>
      <c r="P126" s="229">
        <v>0.17343698611049749</v>
      </c>
      <c r="Q126" s="229">
        <v>0.15483491054174689</v>
      </c>
      <c r="R126" s="229">
        <v>0.20152983724443499</v>
      </c>
      <c r="S126" s="229">
        <v>0.17013616111130811</v>
      </c>
      <c r="T126" s="229">
        <v>0.28789051467396942</v>
      </c>
      <c r="U126" s="229">
        <v>0.2954693669899548</v>
      </c>
      <c r="V126" s="229">
        <v>0.30384265016009332</v>
      </c>
      <c r="W126" s="229">
        <v>0.61937304265493032</v>
      </c>
      <c r="X126" s="229">
        <v>0.97527706162865058</v>
      </c>
      <c r="Y126" s="229">
        <v>1.284326504832572</v>
      </c>
      <c r="DA126" s="73" t="s">
        <v>1237</v>
      </c>
    </row>
    <row r="127" spans="1:105" ht="12" customHeight="1" x14ac:dyDescent="0.25">
      <c r="A127" s="64" t="s">
        <v>32</v>
      </c>
      <c r="B127" s="229">
        <v>0.80043354570272762</v>
      </c>
      <c r="C127" s="229">
        <v>0.85998414000625378</v>
      </c>
      <c r="D127" s="229">
        <v>0.81484616259413312</v>
      </c>
      <c r="E127" s="229">
        <v>0.70585260023112584</v>
      </c>
      <c r="F127" s="229">
        <v>0.72905312364080288</v>
      </c>
      <c r="G127" s="229">
        <v>0.53044610838004758</v>
      </c>
      <c r="H127" s="229">
        <v>0.71161570670149032</v>
      </c>
      <c r="I127" s="229">
        <v>0.48059181906525961</v>
      </c>
      <c r="J127" s="229">
        <v>0.4978587519269479</v>
      </c>
      <c r="K127" s="229">
        <v>0.40101375817731122</v>
      </c>
      <c r="L127" s="229">
        <v>0.72150916093847783</v>
      </c>
      <c r="M127" s="229">
        <v>0.46390742830254689</v>
      </c>
      <c r="N127" s="229">
        <v>0.3271501328951773</v>
      </c>
      <c r="O127" s="229">
        <v>0.2188715052114836</v>
      </c>
      <c r="P127" s="229">
        <v>0.20391457738877891</v>
      </c>
      <c r="Q127" s="229">
        <v>0.15488384397014399</v>
      </c>
      <c r="R127" s="229">
        <v>0.2980180129576761</v>
      </c>
      <c r="S127" s="229">
        <v>0.30696814421189977</v>
      </c>
      <c r="T127" s="229">
        <v>0.14566330721383561</v>
      </c>
      <c r="U127" s="229">
        <v>0.1976405407329532</v>
      </c>
      <c r="V127" s="229">
        <v>0.21927886935201779</v>
      </c>
      <c r="W127" s="229">
        <v>0.15831986332208009</v>
      </c>
      <c r="X127" s="229">
        <v>0.14002199086244879</v>
      </c>
      <c r="Y127" s="229">
        <v>0.14509231873426001</v>
      </c>
      <c r="DA127" s="73" t="s">
        <v>1238</v>
      </c>
    </row>
    <row r="128" spans="1:105" ht="12" customHeight="1" x14ac:dyDescent="0.25">
      <c r="A128" s="64" t="s">
        <v>33</v>
      </c>
      <c r="B128" s="229">
        <v>6.6180287768960858E-2</v>
      </c>
      <c r="C128" s="229">
        <v>7.0588565040164655E-2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3.7978047863251758</v>
      </c>
      <c r="C129" s="229">
        <v>4.5308202709574434</v>
      </c>
      <c r="D129" s="229">
        <v>3.7675409543276079</v>
      </c>
      <c r="E129" s="229">
        <v>4.5023408484539429</v>
      </c>
      <c r="F129" s="229">
        <v>3.8766621981512541</v>
      </c>
      <c r="G129" s="229">
        <v>3.8382540260986771</v>
      </c>
      <c r="H129" s="229">
        <v>3.723195631969817</v>
      </c>
      <c r="I129" s="229">
        <v>4.1448999984227992</v>
      </c>
      <c r="J129" s="229">
        <v>5.2939128221477789</v>
      </c>
      <c r="K129" s="229">
        <v>6.6548914419398306</v>
      </c>
      <c r="L129" s="229">
        <v>9.0695330890046382</v>
      </c>
      <c r="M129" s="229">
        <v>8.3968291085155595</v>
      </c>
      <c r="N129" s="229">
        <v>6.8650852869405146</v>
      </c>
      <c r="O129" s="229">
        <v>6.9066638006598442</v>
      </c>
      <c r="P129" s="229">
        <v>6.6179446474378416</v>
      </c>
      <c r="Q129" s="229">
        <v>6.3691659280154731</v>
      </c>
      <c r="R129" s="229">
        <v>7.1393926784232979</v>
      </c>
      <c r="S129" s="229">
        <v>6.722975988335854</v>
      </c>
      <c r="T129" s="229">
        <v>6.9472590182009633</v>
      </c>
      <c r="U129" s="229">
        <v>7.0850095092862642</v>
      </c>
      <c r="V129" s="229">
        <v>7.0770826661064721</v>
      </c>
      <c r="W129" s="229">
        <v>9.4599731769563924</v>
      </c>
      <c r="X129" s="229">
        <v>7.5200197527730834</v>
      </c>
      <c r="Y129" s="229">
        <v>13.508612477875429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6.1447332264053011E-3</v>
      </c>
      <c r="C131" s="229">
        <v>4.9155260081462241E-3</v>
      </c>
      <c r="D131" s="229">
        <v>2.968050126216868E-3</v>
      </c>
      <c r="E131" s="229">
        <v>3.2295760845250487E-2</v>
      </c>
      <c r="F131" s="229">
        <v>4.2685596432519748E-2</v>
      </c>
      <c r="G131" s="229">
        <v>5.5184407854565187E-3</v>
      </c>
      <c r="H131" s="229">
        <v>5.5490070594921524E-3</v>
      </c>
      <c r="I131" s="229">
        <v>1.7364980810336651E-2</v>
      </c>
      <c r="J131" s="229">
        <v>0</v>
      </c>
      <c r="K131" s="229">
        <v>0</v>
      </c>
      <c r="L131" s="229">
        <v>0</v>
      </c>
      <c r="M131" s="229">
        <v>4.0426683220828423E-2</v>
      </c>
      <c r="N131" s="229">
        <v>0.129302261989621</v>
      </c>
      <c r="O131" s="229">
        <v>8.8899045203311003E-2</v>
      </c>
      <c r="P131" s="229">
        <v>0</v>
      </c>
      <c r="Q131" s="229">
        <v>0</v>
      </c>
      <c r="R131" s="229">
        <v>0.2331223775564023</v>
      </c>
      <c r="S131" s="229">
        <v>0.86819246633308322</v>
      </c>
      <c r="T131" s="229">
        <v>0.72103752165934265</v>
      </c>
      <c r="U131" s="229">
        <v>0.84442645304149666</v>
      </c>
      <c r="V131" s="229">
        <v>1.4671413812458041</v>
      </c>
      <c r="W131" s="229">
        <v>1.3617767269863179</v>
      </c>
      <c r="X131" s="229">
        <v>1.631023170237055</v>
      </c>
      <c r="Y131" s="229">
        <v>2.7362673652825942</v>
      </c>
      <c r="DA131" s="73" t="s">
        <v>1242</v>
      </c>
    </row>
    <row r="132" spans="1:105" ht="12" customHeight="1" x14ac:dyDescent="0.25">
      <c r="A132" s="64" t="s">
        <v>39</v>
      </c>
      <c r="B132" s="229">
        <v>2.6377049726704849</v>
      </c>
      <c r="C132" s="229">
        <v>2.7840301509837482</v>
      </c>
      <c r="D132" s="229">
        <v>2.5766516510085391</v>
      </c>
      <c r="E132" s="229">
        <v>3.35681991091267</v>
      </c>
      <c r="F132" s="229">
        <v>3.2914195828409438</v>
      </c>
      <c r="G132" s="229">
        <v>3.9239614898559441</v>
      </c>
      <c r="H132" s="229">
        <v>3.694644746206933</v>
      </c>
      <c r="I132" s="229">
        <v>2.7395142747558978</v>
      </c>
      <c r="J132" s="229">
        <v>2.000774533911136</v>
      </c>
      <c r="K132" s="229">
        <v>2.2562264793230762</v>
      </c>
      <c r="L132" s="229">
        <v>2.8263063421982828</v>
      </c>
      <c r="M132" s="229">
        <v>2.945718967171453</v>
      </c>
      <c r="N132" s="229">
        <v>3.192057026597074</v>
      </c>
      <c r="O132" s="229">
        <v>2.4383967904570789</v>
      </c>
      <c r="P132" s="229">
        <v>1.278276906572116</v>
      </c>
      <c r="Q132" s="229">
        <v>1.0469200172267019</v>
      </c>
      <c r="R132" s="229">
        <v>2.0715538475246058</v>
      </c>
      <c r="S132" s="229">
        <v>2.1205856073274481</v>
      </c>
      <c r="T132" s="229">
        <v>2.416862194156157</v>
      </c>
      <c r="U132" s="229">
        <v>2.9313633142017781</v>
      </c>
      <c r="V132" s="229">
        <v>3.8319391154160658</v>
      </c>
      <c r="W132" s="229">
        <v>4.050022860856747</v>
      </c>
      <c r="X132" s="229">
        <v>5.0565897255813521</v>
      </c>
      <c r="Y132" s="229">
        <v>8.8628162981586271</v>
      </c>
      <c r="DA132" s="73" t="s">
        <v>1243</v>
      </c>
    </row>
    <row r="133" spans="1:105" ht="12" customHeight="1" x14ac:dyDescent="0.25">
      <c r="A133" s="60" t="s">
        <v>1064</v>
      </c>
      <c r="B133" s="262">
        <v>1.0728113441638791E-2</v>
      </c>
      <c r="C133" s="262">
        <v>1.185246485355558E-2</v>
      </c>
      <c r="D133" s="262">
        <v>1.090099447942449E-2</v>
      </c>
      <c r="E133" s="262">
        <v>1.204955042579639E-2</v>
      </c>
      <c r="F133" s="262">
        <v>1.219861502150316E-2</v>
      </c>
      <c r="G133" s="262">
        <v>1.310173743970256E-2</v>
      </c>
      <c r="H133" s="262">
        <v>1.257847344452734E-2</v>
      </c>
      <c r="I133" s="262">
        <v>1.212590107380314E-2</v>
      </c>
      <c r="J133" s="262">
        <v>1.2989726776467619E-2</v>
      </c>
      <c r="K133" s="262">
        <v>1.413627693658798E-2</v>
      </c>
      <c r="L133" s="262">
        <v>1.7830099731185899E-2</v>
      </c>
      <c r="M133" s="262">
        <v>1.7524596338201689E-2</v>
      </c>
      <c r="N133" s="262">
        <v>1.5879636287595051E-2</v>
      </c>
      <c r="O133" s="262">
        <v>1.423877971097785E-2</v>
      </c>
      <c r="P133" s="262">
        <v>1.206631057664991E-2</v>
      </c>
      <c r="Q133" s="262">
        <v>1.17810300778245E-2</v>
      </c>
      <c r="R133" s="262">
        <v>1.6362523055079251E-2</v>
      </c>
      <c r="S133" s="262">
        <v>1.635021469236192E-2</v>
      </c>
      <c r="T133" s="262">
        <v>1.6283202771778992E-2</v>
      </c>
      <c r="U133" s="262">
        <v>1.7098460827059139E-2</v>
      </c>
      <c r="V133" s="262">
        <v>1.864654777137973E-2</v>
      </c>
      <c r="W133" s="262">
        <v>2.053641926378216E-2</v>
      </c>
      <c r="X133" s="262">
        <v>2.252448149123026E-2</v>
      </c>
      <c r="Y133" s="262">
        <v>3.5412611868117033E-2</v>
      </c>
      <c r="DA133" s="72" t="s">
        <v>1244</v>
      </c>
    </row>
    <row r="134" spans="1:105" ht="12" customHeight="1" x14ac:dyDescent="0.25">
      <c r="A134" s="57" t="s">
        <v>1010</v>
      </c>
      <c r="B134" s="261">
        <v>2.7612904290044922</v>
      </c>
      <c r="C134" s="261">
        <v>3.146003198849836</v>
      </c>
      <c r="D134" s="261">
        <v>2.71127512167434</v>
      </c>
      <c r="E134" s="261">
        <v>3.227645872106419</v>
      </c>
      <c r="F134" s="261">
        <v>3.0628139236540042</v>
      </c>
      <c r="G134" s="261">
        <v>3.0992067439810111</v>
      </c>
      <c r="H134" s="261">
        <v>2.918030598289957</v>
      </c>
      <c r="I134" s="261">
        <v>2.6865593950279072</v>
      </c>
      <c r="J134" s="261">
        <v>2.9613481147571492</v>
      </c>
      <c r="K134" s="261">
        <v>3.452587643228421</v>
      </c>
      <c r="L134" s="261">
        <v>4.6689389340596597</v>
      </c>
      <c r="M134" s="261">
        <v>4.537719157612079</v>
      </c>
      <c r="N134" s="261">
        <v>3.9716328726773318</v>
      </c>
      <c r="O134" s="261">
        <v>3.693351868550617</v>
      </c>
      <c r="P134" s="261">
        <v>3.1939820415742912</v>
      </c>
      <c r="Q134" s="261">
        <v>3.0256560711084708</v>
      </c>
      <c r="R134" s="261">
        <v>3.7172130110338881</v>
      </c>
      <c r="S134" s="261">
        <v>3.77613775187511</v>
      </c>
      <c r="T134" s="261">
        <v>3.7598354671203911</v>
      </c>
      <c r="U134" s="261">
        <v>4.0018756659547714</v>
      </c>
      <c r="V134" s="261">
        <v>4.4331190303547814</v>
      </c>
      <c r="W134" s="261">
        <v>5.3775453500951986</v>
      </c>
      <c r="X134" s="261">
        <v>5.230881203897451</v>
      </c>
      <c r="Y134" s="261">
        <v>8.9360187930178991</v>
      </c>
      <c r="DA134" s="70" t="s">
        <v>1245</v>
      </c>
    </row>
    <row r="135" spans="1:105" ht="12" customHeight="1" x14ac:dyDescent="0.25">
      <c r="A135" s="60" t="s">
        <v>1012</v>
      </c>
      <c r="B135" s="262">
        <v>2.5422922941514048</v>
      </c>
      <c r="C135" s="262">
        <v>2.922332129985123</v>
      </c>
      <c r="D135" s="262">
        <v>2.4702886734001859</v>
      </c>
      <c r="E135" s="262">
        <v>2.9982349976222369</v>
      </c>
      <c r="F135" s="262">
        <v>2.7906267187346092</v>
      </c>
      <c r="G135" s="262">
        <v>2.7418101986297789</v>
      </c>
      <c r="H135" s="262">
        <v>2.5528967497875281</v>
      </c>
      <c r="I135" s="262">
        <v>2.2954163895440338</v>
      </c>
      <c r="J135" s="262">
        <v>2.6022831430526758</v>
      </c>
      <c r="K135" s="262">
        <v>3.1198087512008321</v>
      </c>
      <c r="L135" s="262">
        <v>4.3126727585189739</v>
      </c>
      <c r="M135" s="262">
        <v>4.1878876979729487</v>
      </c>
      <c r="N135" s="262">
        <v>3.611721091684478</v>
      </c>
      <c r="O135" s="262">
        <v>3.388829249897332</v>
      </c>
      <c r="P135" s="262">
        <v>2.9499976770500189</v>
      </c>
      <c r="Q135" s="262">
        <v>2.765234696748192</v>
      </c>
      <c r="R135" s="262">
        <v>3.225698934312093</v>
      </c>
      <c r="S135" s="262">
        <v>3.285562218007851</v>
      </c>
      <c r="T135" s="262">
        <v>3.2485006047910061</v>
      </c>
      <c r="U135" s="262">
        <v>3.478641727952871</v>
      </c>
      <c r="V135" s="262">
        <v>3.8597747649723062</v>
      </c>
      <c r="W135" s="262">
        <v>4.9150218783308084</v>
      </c>
      <c r="X135" s="262">
        <v>4.4885735588156637</v>
      </c>
      <c r="Y135" s="262">
        <v>7.8922285956044904</v>
      </c>
      <c r="DA135" s="72" t="s">
        <v>1246</v>
      </c>
    </row>
    <row r="136" spans="1:105" ht="12" customHeight="1" x14ac:dyDescent="0.25">
      <c r="A136" s="59" t="s">
        <v>28</v>
      </c>
      <c r="B136" s="230">
        <v>0.21348788083731551</v>
      </c>
      <c r="C136" s="230">
        <v>0.2014111401802654</v>
      </c>
      <c r="D136" s="230">
        <v>0.15063325836347241</v>
      </c>
      <c r="E136" s="230">
        <v>0.29303139799340622</v>
      </c>
      <c r="F136" s="230">
        <v>0.33129930098785071</v>
      </c>
      <c r="G136" s="230">
        <v>0.28172294023064359</v>
      </c>
      <c r="H136" s="230">
        <v>0.11321250698581301</v>
      </c>
      <c r="I136" s="230">
        <v>0</v>
      </c>
      <c r="J136" s="230">
        <v>0</v>
      </c>
      <c r="K136" s="230">
        <v>0</v>
      </c>
      <c r="L136" s="230">
        <v>0</v>
      </c>
      <c r="M136" s="230">
        <v>0.31155713738814728</v>
      </c>
      <c r="N136" s="230">
        <v>0.38072186735839519</v>
      </c>
      <c r="O136" s="230">
        <v>0.32817224666239159</v>
      </c>
      <c r="P136" s="230">
        <v>0.236167834010929</v>
      </c>
      <c r="Q136" s="230">
        <v>0.22899464936599859</v>
      </c>
      <c r="R136" s="230">
        <v>0.1257376132269441</v>
      </c>
      <c r="S136" s="230">
        <v>0.14651681861978899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2.2638168312702781E-2</v>
      </c>
      <c r="C137" s="295">
        <v>2.3870169076462468E-2</v>
      </c>
      <c r="D137" s="295">
        <v>2.1677653792684871E-2</v>
      </c>
      <c r="E137" s="295">
        <v>2.6835765134416649E-2</v>
      </c>
      <c r="F137" s="295">
        <v>2.781184322600844E-2</v>
      </c>
      <c r="G137" s="295">
        <v>2.8380117315448809E-2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1.5361719530098781E-3</v>
      </c>
      <c r="R137" s="295">
        <v>1.9865226008441489E-3</v>
      </c>
      <c r="S137" s="295">
        <v>2.1621459066214041E-3</v>
      </c>
      <c r="T137" s="295">
        <v>4.5784045682582247E-3</v>
      </c>
      <c r="U137" s="295">
        <v>8.3081667439324613E-3</v>
      </c>
      <c r="V137" s="295">
        <v>1.2916184378431809E-2</v>
      </c>
      <c r="W137" s="295">
        <v>1.443163082960847E-2</v>
      </c>
      <c r="X137" s="295">
        <v>2.6763090329560611E-2</v>
      </c>
      <c r="Y137" s="295">
        <v>5.3860523019053967E-2</v>
      </c>
      <c r="DA137" s="122" t="s">
        <v>1248</v>
      </c>
    </row>
    <row r="138" spans="1:105" ht="12" customHeight="1" x14ac:dyDescent="0.25">
      <c r="A138" s="59" t="s">
        <v>159</v>
      </c>
      <c r="B138" s="295">
        <v>0.1728723521741645</v>
      </c>
      <c r="C138" s="295">
        <v>0.24290699587961431</v>
      </c>
      <c r="D138" s="295">
        <v>0.2029415615125521</v>
      </c>
      <c r="E138" s="295">
        <v>0.20454889757678371</v>
      </c>
      <c r="F138" s="295">
        <v>0.2359555681521428</v>
      </c>
      <c r="G138" s="295">
        <v>0.24189696298298821</v>
      </c>
      <c r="H138" s="295">
        <v>0.2192322979292099</v>
      </c>
      <c r="I138" s="295">
        <v>0.1700877114410676</v>
      </c>
      <c r="J138" s="295">
        <v>0.20543026680963411</v>
      </c>
      <c r="K138" s="295">
        <v>0.1845906147170259</v>
      </c>
      <c r="L138" s="295">
        <v>0.26310813668925082</v>
      </c>
      <c r="M138" s="295">
        <v>0.15340428508265769</v>
      </c>
      <c r="N138" s="295">
        <v>5.323553956816119E-2</v>
      </c>
      <c r="O138" s="295">
        <v>5.1169970168491417E-2</v>
      </c>
      <c r="P138" s="295">
        <v>6.5886206864774213E-2</v>
      </c>
      <c r="Q138" s="295">
        <v>5.7541228339462083E-2</v>
      </c>
      <c r="R138" s="295">
        <v>8.0026328852646655E-2</v>
      </c>
      <c r="S138" s="295">
        <v>7.2571464895296339E-2</v>
      </c>
      <c r="T138" s="295">
        <v>0.12394806951029159</v>
      </c>
      <c r="U138" s="295">
        <v>0.13253825266001951</v>
      </c>
      <c r="V138" s="295">
        <v>0.1506419478130159</v>
      </c>
      <c r="W138" s="295">
        <v>0.29057649952180509</v>
      </c>
      <c r="X138" s="295">
        <v>0.49442204199542289</v>
      </c>
      <c r="Y138" s="295">
        <v>0.66088503314925962</v>
      </c>
      <c r="DA138" s="122" t="s">
        <v>1249</v>
      </c>
    </row>
    <row r="139" spans="1:105" ht="12" customHeight="1" x14ac:dyDescent="0.25">
      <c r="A139" s="59" t="s">
        <v>32</v>
      </c>
      <c r="B139" s="295">
        <v>0.37435245024481772</v>
      </c>
      <c r="C139" s="295">
        <v>0.39472523386610292</v>
      </c>
      <c r="D139" s="295">
        <v>0.37553951441290451</v>
      </c>
      <c r="E139" s="295">
        <v>0.33810754865273512</v>
      </c>
      <c r="F139" s="295">
        <v>0.35040529269650339</v>
      </c>
      <c r="G139" s="295">
        <v>0.26817329813515972</v>
      </c>
      <c r="H139" s="295">
        <v>0.3592243768306973</v>
      </c>
      <c r="I139" s="295">
        <v>0.2227609664651396</v>
      </c>
      <c r="J139" s="295">
        <v>0.2078772405571174</v>
      </c>
      <c r="K139" s="295">
        <v>0.16836106976963561</v>
      </c>
      <c r="L139" s="295">
        <v>0.3011232552942697</v>
      </c>
      <c r="M139" s="295">
        <v>0.19672509055067181</v>
      </c>
      <c r="N139" s="295">
        <v>0.14589749930917861</v>
      </c>
      <c r="O139" s="295">
        <v>9.3319006631296275E-2</v>
      </c>
      <c r="P139" s="295">
        <v>7.9903107794813646E-2</v>
      </c>
      <c r="Q139" s="295">
        <v>5.9371629670132563E-2</v>
      </c>
      <c r="R139" s="295">
        <v>0.1220671107443294</v>
      </c>
      <c r="S139" s="295">
        <v>0.13505951294109961</v>
      </c>
      <c r="T139" s="295">
        <v>6.4688217960256145E-2</v>
      </c>
      <c r="U139" s="295">
        <v>9.1446570443234662E-2</v>
      </c>
      <c r="V139" s="295">
        <v>0.112138974593779</v>
      </c>
      <c r="W139" s="295">
        <v>7.661365907544386E-2</v>
      </c>
      <c r="X139" s="295">
        <v>7.3219822650158306E-2</v>
      </c>
      <c r="Y139" s="295">
        <v>7.7011840536589743E-2</v>
      </c>
      <c r="DA139" s="122" t="s">
        <v>1250</v>
      </c>
    </row>
    <row r="140" spans="1:105" ht="12" customHeight="1" x14ac:dyDescent="0.25">
      <c r="A140" s="59" t="s">
        <v>35</v>
      </c>
      <c r="B140" s="295">
        <v>1.758941442582405</v>
      </c>
      <c r="C140" s="295">
        <v>2.0594185909826779</v>
      </c>
      <c r="D140" s="295">
        <v>1.719496685318572</v>
      </c>
      <c r="E140" s="295">
        <v>2.135711388264895</v>
      </c>
      <c r="F140" s="295">
        <v>1.845154713672104</v>
      </c>
      <c r="G140" s="295">
        <v>1.921636879965539</v>
      </c>
      <c r="H140" s="295">
        <v>1.861227568041808</v>
      </c>
      <c r="I140" s="295">
        <v>1.902567711637827</v>
      </c>
      <c r="J140" s="295">
        <v>2.1889756356859249</v>
      </c>
      <c r="K140" s="295">
        <v>2.7668570667141701</v>
      </c>
      <c r="L140" s="295">
        <v>3.7484413665354541</v>
      </c>
      <c r="M140" s="295">
        <v>3.5262011849514718</v>
      </c>
      <c r="N140" s="295">
        <v>3.031866185448743</v>
      </c>
      <c r="O140" s="295">
        <v>2.916168026435153</v>
      </c>
      <c r="P140" s="295">
        <v>2.5680405283795031</v>
      </c>
      <c r="Q140" s="295">
        <v>2.4177910174195891</v>
      </c>
      <c r="R140" s="295">
        <v>2.895881358887328</v>
      </c>
      <c r="S140" s="295">
        <v>2.929252275645045</v>
      </c>
      <c r="T140" s="295">
        <v>3.0552859127522001</v>
      </c>
      <c r="U140" s="295">
        <v>3.2463487381056839</v>
      </c>
      <c r="V140" s="295">
        <v>3.5840776581870801</v>
      </c>
      <c r="W140" s="295">
        <v>4.5334000889039503</v>
      </c>
      <c r="X140" s="295">
        <v>3.8941686038405221</v>
      </c>
      <c r="Y140" s="295">
        <v>7.1004711988995872</v>
      </c>
      <c r="DA140" s="122" t="s">
        <v>1251</v>
      </c>
    </row>
    <row r="141" spans="1:105" ht="12" customHeight="1" x14ac:dyDescent="0.25">
      <c r="A141" s="60" t="s">
        <v>1019</v>
      </c>
      <c r="B141" s="262">
        <v>0.2189981348530872</v>
      </c>
      <c r="C141" s="262">
        <v>0.22367106886471241</v>
      </c>
      <c r="D141" s="262">
        <v>0.24098644827415311</v>
      </c>
      <c r="E141" s="262">
        <v>0.22941087448418099</v>
      </c>
      <c r="F141" s="262">
        <v>0.2721872049193948</v>
      </c>
      <c r="G141" s="262">
        <v>0.35739654535123189</v>
      </c>
      <c r="H141" s="262">
        <v>0.36513384850242858</v>
      </c>
      <c r="I141" s="262">
        <v>0.39114300548387271</v>
      </c>
      <c r="J141" s="262">
        <v>0.35906497170447282</v>
      </c>
      <c r="K141" s="262">
        <v>0.33277889202758881</v>
      </c>
      <c r="L141" s="262">
        <v>0.35626617554068529</v>
      </c>
      <c r="M141" s="262">
        <v>0.34983145963913043</v>
      </c>
      <c r="N141" s="262">
        <v>0.35991178099285398</v>
      </c>
      <c r="O141" s="262">
        <v>0.3045226186532855</v>
      </c>
      <c r="P141" s="262">
        <v>0.24398436452427191</v>
      </c>
      <c r="Q141" s="262">
        <v>0.26042137436027929</v>
      </c>
      <c r="R141" s="262">
        <v>0.49151407672179542</v>
      </c>
      <c r="S141" s="262">
        <v>0.49057553386725888</v>
      </c>
      <c r="T141" s="262">
        <v>0.51133486232938485</v>
      </c>
      <c r="U141" s="262">
        <v>0.52323393800190021</v>
      </c>
      <c r="V141" s="262">
        <v>0.57334426538247552</v>
      </c>
      <c r="W141" s="262">
        <v>0.46252347176439079</v>
      </c>
      <c r="X141" s="262">
        <v>0.74230764508178759</v>
      </c>
      <c r="Y141" s="262">
        <v>1.0437901974134089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3.5911737137979491</v>
      </c>
      <c r="C142" s="261">
        <f t="shared" si="5"/>
        <v>3.9975211431496542</v>
      </c>
      <c r="D142" s="261">
        <f t="shared" si="5"/>
        <v>3.5993685052227669</v>
      </c>
      <c r="E142" s="261">
        <f t="shared" si="5"/>
        <v>4.0998865671249529</v>
      </c>
      <c r="F142" s="261">
        <f t="shared" si="5"/>
        <v>4.0850995818409013</v>
      </c>
      <c r="G142" s="261">
        <f t="shared" si="5"/>
        <v>4.3186502947108858</v>
      </c>
      <c r="H142" s="261">
        <f t="shared" si="5"/>
        <v>4.1090690836772907</v>
      </c>
      <c r="I142" s="261">
        <f t="shared" si="5"/>
        <v>3.8261801759752863</v>
      </c>
      <c r="J142" s="261">
        <f t="shared" si="5"/>
        <v>4.0606224073265507</v>
      </c>
      <c r="K142" s="261">
        <f t="shared" si="5"/>
        <v>4.4885371924308046</v>
      </c>
      <c r="L142" s="261">
        <f t="shared" si="5"/>
        <v>5.8256806697236581</v>
      </c>
      <c r="M142" s="261">
        <f t="shared" si="5"/>
        <v>5.7236473575469322</v>
      </c>
      <c r="N142" s="261">
        <f t="shared" si="5"/>
        <v>5.1595606428610044</v>
      </c>
      <c r="O142" s="261">
        <f t="shared" si="5"/>
        <v>4.6734158027220616</v>
      </c>
      <c r="P142" s="261">
        <f t="shared" si="5"/>
        <v>3.962643609899593</v>
      </c>
      <c r="Q142" s="261">
        <f t="shared" si="5"/>
        <v>3.8206535473523178</v>
      </c>
      <c r="R142" s="261">
        <f t="shared" si="5"/>
        <v>5.0989073094322475</v>
      </c>
      <c r="S142" s="261">
        <f t="shared" si="5"/>
        <v>5.1505135833219198</v>
      </c>
      <c r="T142" s="261">
        <f t="shared" si="5"/>
        <v>5.1134638409258137</v>
      </c>
      <c r="U142" s="261">
        <f t="shared" si="5"/>
        <v>5.4117622287372225</v>
      </c>
      <c r="V142" s="261">
        <f t="shared" si="5"/>
        <v>5.982597052092947</v>
      </c>
      <c r="W142" s="261">
        <f t="shared" si="5"/>
        <v>6.7601540852420312</v>
      </c>
      <c r="X142" s="261">
        <f t="shared" si="5"/>
        <v>7.2523806019447079</v>
      </c>
      <c r="Y142" s="261">
        <f t="shared" si="5"/>
        <v>11.756263605177651</v>
      </c>
      <c r="DA142" s="70"/>
    </row>
    <row r="143" spans="1:105" ht="12" customHeight="1" x14ac:dyDescent="0.25">
      <c r="A143" s="60" t="s">
        <v>1022</v>
      </c>
      <c r="B143" s="262">
        <v>1.114364407672207</v>
      </c>
      <c r="C143" s="262">
        <v>1.3395775063083231</v>
      </c>
      <c r="D143" s="262">
        <v>1.0441519043460501</v>
      </c>
      <c r="E143" s="262">
        <v>1.3759695299736749</v>
      </c>
      <c r="F143" s="262">
        <v>1.142666621511653</v>
      </c>
      <c r="G143" s="262">
        <v>1.040693838392603</v>
      </c>
      <c r="H143" s="262">
        <v>0.95706804390704847</v>
      </c>
      <c r="I143" s="262">
        <v>0.87238170076110488</v>
      </c>
      <c r="J143" s="262">
        <v>1.0824328926166971</v>
      </c>
      <c r="K143" s="262">
        <v>1.4389984495490811</v>
      </c>
      <c r="L143" s="262">
        <v>2.115161414968354</v>
      </c>
      <c r="M143" s="262">
        <v>2.0325538294559329</v>
      </c>
      <c r="N143" s="262">
        <v>1.657904672093353</v>
      </c>
      <c r="O143" s="262">
        <v>1.6135262864723501</v>
      </c>
      <c r="P143" s="262">
        <v>1.444867742446124</v>
      </c>
      <c r="Q143" s="262">
        <v>1.306773383815943</v>
      </c>
      <c r="R143" s="262">
        <v>1.3326724653935531</v>
      </c>
      <c r="S143" s="262">
        <v>1.3537870744842511</v>
      </c>
      <c r="T143" s="262">
        <v>1.34250585094985</v>
      </c>
      <c r="U143" s="262">
        <v>1.4508620004035899</v>
      </c>
      <c r="V143" s="262">
        <v>1.601800970094825</v>
      </c>
      <c r="W143" s="262">
        <v>2.3488739581640581</v>
      </c>
      <c r="X143" s="262">
        <v>1.7284104124942621</v>
      </c>
      <c r="Y143" s="262">
        <v>3.2904785950135351</v>
      </c>
      <c r="DA143" s="72" t="s">
        <v>1253</v>
      </c>
    </row>
    <row r="144" spans="1:105" ht="12" customHeight="1" x14ac:dyDescent="0.25">
      <c r="A144" s="60" t="s">
        <v>1024</v>
      </c>
      <c r="B144" s="262">
        <v>0.71692999062751395</v>
      </c>
      <c r="C144" s="262">
        <v>0.81250482357962728</v>
      </c>
      <c r="D144" s="262">
        <v>0.69903021627640671</v>
      </c>
      <c r="E144" s="262">
        <v>0.84915187958828975</v>
      </c>
      <c r="F144" s="262">
        <v>0.80436709458655398</v>
      </c>
      <c r="G144" s="262">
        <v>0.82285961118303774</v>
      </c>
      <c r="H144" s="262">
        <v>0.7704381551367081</v>
      </c>
      <c r="I144" s="262">
        <v>0.67886546053594321</v>
      </c>
      <c r="J144" s="262">
        <v>0.726027065726913</v>
      </c>
      <c r="K144" s="262">
        <v>0.85422804971370736</v>
      </c>
      <c r="L144" s="262">
        <v>1.1605555140223409</v>
      </c>
      <c r="M144" s="262">
        <v>1.1333296424884569</v>
      </c>
      <c r="N144" s="262">
        <v>1.005267267938019</v>
      </c>
      <c r="O144" s="262">
        <v>0.92266731647282874</v>
      </c>
      <c r="P144" s="262">
        <v>0.77655109341203765</v>
      </c>
      <c r="Q144" s="262">
        <v>0.72852441245456057</v>
      </c>
      <c r="R144" s="262">
        <v>0.89713778951860612</v>
      </c>
      <c r="S144" s="262">
        <v>0.92087742189796795</v>
      </c>
      <c r="T144" s="262">
        <v>0.92101381647273317</v>
      </c>
      <c r="U144" s="262">
        <v>0.9947478395614211</v>
      </c>
      <c r="V144" s="262">
        <v>1.1305725223398211</v>
      </c>
      <c r="W144" s="262">
        <v>1.3715427699978719</v>
      </c>
      <c r="X144" s="262">
        <v>1.344871027878201</v>
      </c>
      <c r="Y144" s="262">
        <v>2.3302599598376492</v>
      </c>
      <c r="DA144" s="72" t="s">
        <v>1254</v>
      </c>
    </row>
    <row r="145" spans="1:105" ht="12" customHeight="1" x14ac:dyDescent="0.25">
      <c r="A145" s="64" t="s">
        <v>28</v>
      </c>
      <c r="B145" s="229">
        <v>4.0018843474766301E-2</v>
      </c>
      <c r="C145" s="229">
        <v>3.8470315253070958E-2</v>
      </c>
      <c r="D145" s="229">
        <v>2.865415202516056E-2</v>
      </c>
      <c r="E145" s="229">
        <v>5.3631508787546023E-2</v>
      </c>
      <c r="F145" s="229">
        <v>6.043043817021785E-2</v>
      </c>
      <c r="G145" s="229">
        <v>4.8853384069990791E-2</v>
      </c>
      <c r="H145" s="229">
        <v>1.9661689740809399E-2</v>
      </c>
      <c r="I145" s="229">
        <v>0</v>
      </c>
      <c r="J145" s="229">
        <v>0</v>
      </c>
      <c r="K145" s="229">
        <v>0</v>
      </c>
      <c r="L145" s="229">
        <v>0</v>
      </c>
      <c r="M145" s="229">
        <v>6.441039813918592E-2</v>
      </c>
      <c r="N145" s="229">
        <v>7.4843446934801813E-2</v>
      </c>
      <c r="O145" s="229">
        <v>6.7478850179416169E-2</v>
      </c>
      <c r="P145" s="229">
        <v>5.2838691575032251E-2</v>
      </c>
      <c r="Q145" s="229">
        <v>5.2372003658730168E-2</v>
      </c>
      <c r="R145" s="229">
        <v>2.6912606890431141E-2</v>
      </c>
      <c r="S145" s="229">
        <v>2.9194585630399551E-2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4.2858803110127864E-3</v>
      </c>
      <c r="C147" s="229">
        <v>4.6047409097530858E-3</v>
      </c>
      <c r="D147" s="229">
        <v>4.164725797400683E-3</v>
      </c>
      <c r="E147" s="229">
        <v>4.9605209363342614E-3</v>
      </c>
      <c r="F147" s="229">
        <v>5.1235672750031738E-3</v>
      </c>
      <c r="G147" s="229">
        <v>4.9704312772599867E-3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3.5483065514268093E-4</v>
      </c>
      <c r="R147" s="229">
        <v>4.2942914143813101E-4</v>
      </c>
      <c r="S147" s="229">
        <v>4.351182308633076E-4</v>
      </c>
      <c r="T147" s="229">
        <v>9.1283713210498841E-4</v>
      </c>
      <c r="U147" s="229">
        <v>1.5898932582524351E-3</v>
      </c>
      <c r="V147" s="229">
        <v>2.2362924180509731E-3</v>
      </c>
      <c r="W147" s="229">
        <v>2.640576567687875E-3</v>
      </c>
      <c r="X147" s="229">
        <v>4.5316669911191062E-3</v>
      </c>
      <c r="Y147" s="229">
        <v>8.9848666839039953E-3</v>
      </c>
      <c r="DA147" s="73" t="s">
        <v>1257</v>
      </c>
    </row>
    <row r="148" spans="1:105" ht="12" customHeight="1" x14ac:dyDescent="0.25">
      <c r="A148" s="64" t="s">
        <v>159</v>
      </c>
      <c r="B148" s="229">
        <v>3.3350754108665448E-2</v>
      </c>
      <c r="C148" s="229">
        <v>4.7749748672280788E-2</v>
      </c>
      <c r="D148" s="229">
        <v>3.9730725706315438E-2</v>
      </c>
      <c r="E148" s="229">
        <v>3.8529361401871867E-2</v>
      </c>
      <c r="F148" s="229">
        <v>4.4294954912200077E-2</v>
      </c>
      <c r="G148" s="229">
        <v>4.3170956000782093E-2</v>
      </c>
      <c r="H148" s="229">
        <v>3.9184993316791129E-2</v>
      </c>
      <c r="I148" s="229">
        <v>3.3108974837466471E-2</v>
      </c>
      <c r="J148" s="229">
        <v>4.439143138397849E-2</v>
      </c>
      <c r="K148" s="229">
        <v>3.9670048203107197E-2</v>
      </c>
      <c r="L148" s="229">
        <v>5.6881016348667969E-2</v>
      </c>
      <c r="M148" s="229">
        <v>3.2639581353170417E-2</v>
      </c>
      <c r="N148" s="229">
        <v>1.0770513985144141E-2</v>
      </c>
      <c r="O148" s="229">
        <v>1.0828537306882709E-2</v>
      </c>
      <c r="P148" s="229">
        <v>1.517101450638862E-2</v>
      </c>
      <c r="Q148" s="229">
        <v>1.3543839330946781E-2</v>
      </c>
      <c r="R148" s="229">
        <v>1.7628374159809071E-2</v>
      </c>
      <c r="S148" s="229">
        <v>1.4882282183089089E-2</v>
      </c>
      <c r="T148" s="229">
        <v>2.5182582287193691E-2</v>
      </c>
      <c r="U148" s="229">
        <v>2.5845525532496281E-2</v>
      </c>
      <c r="V148" s="229">
        <v>2.657795984935726E-2</v>
      </c>
      <c r="W148" s="229">
        <v>5.4178278957162207E-2</v>
      </c>
      <c r="X148" s="229">
        <v>8.5310191220053636E-2</v>
      </c>
      <c r="Y148" s="229">
        <v>0.1123436037071161</v>
      </c>
      <c r="DA148" s="73" t="s">
        <v>1258</v>
      </c>
    </row>
    <row r="149" spans="1:105" ht="12" customHeight="1" x14ac:dyDescent="0.25">
      <c r="A149" s="64" t="s">
        <v>32</v>
      </c>
      <c r="B149" s="229">
        <v>7.0016143647235379E-2</v>
      </c>
      <c r="C149" s="229">
        <v>7.5225199398857287E-2</v>
      </c>
      <c r="D149" s="229">
        <v>7.1276855245367227E-2</v>
      </c>
      <c r="E149" s="229">
        <v>6.1742885860897649E-2</v>
      </c>
      <c r="F149" s="229">
        <v>6.3772300030835866E-2</v>
      </c>
      <c r="G149" s="229">
        <v>4.6399593221506122E-2</v>
      </c>
      <c r="H149" s="229">
        <v>6.2247000777931917E-2</v>
      </c>
      <c r="I149" s="229">
        <v>4.2038700176936762E-2</v>
      </c>
      <c r="J149" s="229">
        <v>4.35490867144347E-2</v>
      </c>
      <c r="K149" s="229">
        <v>3.507778634191324E-2</v>
      </c>
      <c r="L149" s="229">
        <v>6.3112408676867585E-2</v>
      </c>
      <c r="M149" s="229">
        <v>4.0579270213537189E-2</v>
      </c>
      <c r="N149" s="229">
        <v>2.8616730048327869E-2</v>
      </c>
      <c r="O149" s="229">
        <v>1.914529798438161E-2</v>
      </c>
      <c r="P149" s="229">
        <v>1.7836973998489158E-2</v>
      </c>
      <c r="Q149" s="229">
        <v>1.3548119673731261E-2</v>
      </c>
      <c r="R149" s="229">
        <v>2.606846266842712E-2</v>
      </c>
      <c r="S149" s="229">
        <v>2.6851355488101691E-2</v>
      </c>
      <c r="T149" s="229">
        <v>1.274157373434597E-2</v>
      </c>
      <c r="U149" s="229">
        <v>1.7288166600172732E-2</v>
      </c>
      <c r="V149" s="229">
        <v>1.9180931256292191E-2</v>
      </c>
      <c r="W149" s="229">
        <v>1.384867782226391E-2</v>
      </c>
      <c r="X149" s="229">
        <v>1.2248112137016961E-2</v>
      </c>
      <c r="Y149" s="229">
        <v>1.2691627787400701E-2</v>
      </c>
      <c r="DA149" s="73" t="s">
        <v>1259</v>
      </c>
    </row>
    <row r="150" spans="1:105" ht="12" customHeight="1" x14ac:dyDescent="0.25">
      <c r="A150" s="64" t="s">
        <v>33</v>
      </c>
      <c r="B150" s="229">
        <v>5.7889734381120486E-3</v>
      </c>
      <c r="C150" s="229">
        <v>6.1745776851035621E-3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0.33220452452433408</v>
      </c>
      <c r="C151" s="229">
        <v>0.39632342326764269</v>
      </c>
      <c r="D151" s="229">
        <v>0.32955726314975348</v>
      </c>
      <c r="E151" s="229">
        <v>0.39383224914369369</v>
      </c>
      <c r="F151" s="229">
        <v>0.33910240118593338</v>
      </c>
      <c r="G151" s="229">
        <v>0.33574273178414671</v>
      </c>
      <c r="H151" s="229">
        <v>0.325678254733683</v>
      </c>
      <c r="I151" s="229">
        <v>0.36256590600311661</v>
      </c>
      <c r="J151" s="229">
        <v>0.46307324649421788</v>
      </c>
      <c r="K151" s="229">
        <v>0.58212182342575791</v>
      </c>
      <c r="L151" s="229">
        <v>0.79333722953303143</v>
      </c>
      <c r="M151" s="229">
        <v>0.7344939454367363</v>
      </c>
      <c r="N151" s="229">
        <v>0.60050806238880905</v>
      </c>
      <c r="O151" s="229">
        <v>0.60414505037468247</v>
      </c>
      <c r="P151" s="229">
        <v>0.57888998477401188</v>
      </c>
      <c r="Q151" s="229">
        <v>0.5571286197625549</v>
      </c>
      <c r="R151" s="229">
        <v>0.62450249119388257</v>
      </c>
      <c r="S151" s="229">
        <v>0.58807736765077623</v>
      </c>
      <c r="T151" s="229">
        <v>0.6076960267149536</v>
      </c>
      <c r="U151" s="229">
        <v>0.61974544446248003</v>
      </c>
      <c r="V151" s="229">
        <v>0.61905206149055769</v>
      </c>
      <c r="W151" s="229">
        <v>0.82749010759571828</v>
      </c>
      <c r="X151" s="229">
        <v>0.65779699772322198</v>
      </c>
      <c r="Y151" s="229">
        <v>1.1816358232405091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5.3749686849545962E-4</v>
      </c>
      <c r="C153" s="229">
        <v>4.2997470175482489E-4</v>
      </c>
      <c r="D153" s="229">
        <v>2.5962358162656782E-4</v>
      </c>
      <c r="E153" s="229">
        <v>2.8249998300016428E-3</v>
      </c>
      <c r="F153" s="229">
        <v>3.7338275832297331E-3</v>
      </c>
      <c r="G153" s="229">
        <v>4.8271333056646169E-4</v>
      </c>
      <c r="H153" s="229">
        <v>4.8538704738546512E-4</v>
      </c>
      <c r="I153" s="229">
        <v>1.518963063673948E-3</v>
      </c>
      <c r="J153" s="229">
        <v>0</v>
      </c>
      <c r="K153" s="229">
        <v>0</v>
      </c>
      <c r="L153" s="229">
        <v>0</v>
      </c>
      <c r="M153" s="229">
        <v>3.5362341755501912E-3</v>
      </c>
      <c r="N153" s="229">
        <v>1.131042770256414E-2</v>
      </c>
      <c r="O153" s="229">
        <v>7.776246201166531E-3</v>
      </c>
      <c r="P153" s="229">
        <v>0</v>
      </c>
      <c r="Q153" s="229">
        <v>0</v>
      </c>
      <c r="R153" s="229">
        <v>2.0391861338150401E-2</v>
      </c>
      <c r="S153" s="229">
        <v>7.594320448283727E-2</v>
      </c>
      <c r="T153" s="229">
        <v>6.3071153080203862E-2</v>
      </c>
      <c r="U153" s="229">
        <v>7.3864325343551654E-2</v>
      </c>
      <c r="V153" s="229">
        <v>0.12833492830429161</v>
      </c>
      <c r="W153" s="229">
        <v>0.1191183895827707</v>
      </c>
      <c r="X153" s="229">
        <v>0.14267012320058201</v>
      </c>
      <c r="Y153" s="229">
        <v>0.23934890027212841</v>
      </c>
      <c r="DA153" s="73" t="s">
        <v>1263</v>
      </c>
    </row>
    <row r="154" spans="1:105" ht="12" customHeight="1" x14ac:dyDescent="0.25">
      <c r="A154" s="64" t="s">
        <v>39</v>
      </c>
      <c r="B154" s="229">
        <v>0.2307273742548924</v>
      </c>
      <c r="C154" s="229">
        <v>0.24352684369116409</v>
      </c>
      <c r="D154" s="229">
        <v>0.2253868707707827</v>
      </c>
      <c r="E154" s="229">
        <v>0.29363035362794448</v>
      </c>
      <c r="F154" s="229">
        <v>0.28790960542913402</v>
      </c>
      <c r="G154" s="229">
        <v>0.34323980149878558</v>
      </c>
      <c r="H154" s="229">
        <v>0.32318082952010718</v>
      </c>
      <c r="I154" s="229">
        <v>0.23963291645474949</v>
      </c>
      <c r="J154" s="229">
        <v>0.1750133011342819</v>
      </c>
      <c r="K154" s="229">
        <v>0.1973583917429291</v>
      </c>
      <c r="L154" s="229">
        <v>0.2472248594637742</v>
      </c>
      <c r="M154" s="229">
        <v>0.25767021317027672</v>
      </c>
      <c r="N154" s="229">
        <v>0.27921808687837218</v>
      </c>
      <c r="O154" s="229">
        <v>0.2132933344262993</v>
      </c>
      <c r="P154" s="229">
        <v>0.1118144285581158</v>
      </c>
      <c r="Q154" s="229">
        <v>9.1576999373454787E-2</v>
      </c>
      <c r="R154" s="229">
        <v>0.18120456412646771</v>
      </c>
      <c r="S154" s="229">
        <v>0.18549350823190081</v>
      </c>
      <c r="T154" s="229">
        <v>0.2114096435239311</v>
      </c>
      <c r="U154" s="229">
        <v>0.25641448436446779</v>
      </c>
      <c r="V154" s="229">
        <v>0.33519034902127159</v>
      </c>
      <c r="W154" s="229">
        <v>0.35426673947226939</v>
      </c>
      <c r="X154" s="229">
        <v>0.44231393660620799</v>
      </c>
      <c r="Y154" s="229">
        <v>0.77525513814659019</v>
      </c>
      <c r="DA154" s="73" t="s">
        <v>1264</v>
      </c>
    </row>
    <row r="155" spans="1:105" ht="12" customHeight="1" x14ac:dyDescent="0.25">
      <c r="A155" s="60" t="s">
        <v>1036</v>
      </c>
      <c r="B155" s="262">
        <v>1.759879315498228</v>
      </c>
      <c r="C155" s="262">
        <v>1.8454388132617039</v>
      </c>
      <c r="D155" s="262">
        <v>1.8561863846003099</v>
      </c>
      <c r="E155" s="262">
        <v>1.874765157562988</v>
      </c>
      <c r="F155" s="262">
        <v>2.1380658657426941</v>
      </c>
      <c r="G155" s="262">
        <v>2.4550968451352451</v>
      </c>
      <c r="H155" s="262">
        <v>2.3815628846335342</v>
      </c>
      <c r="I155" s="262">
        <v>2.2749330146782381</v>
      </c>
      <c r="J155" s="262">
        <v>2.2521624489829408</v>
      </c>
      <c r="K155" s="262">
        <v>2.1953106931680169</v>
      </c>
      <c r="L155" s="262">
        <v>2.5499637407329629</v>
      </c>
      <c r="M155" s="262">
        <v>2.5577638856025429</v>
      </c>
      <c r="N155" s="262">
        <v>2.4963887028296319</v>
      </c>
      <c r="O155" s="262">
        <v>2.1372221997768821</v>
      </c>
      <c r="P155" s="262">
        <v>1.7412247740414311</v>
      </c>
      <c r="Q155" s="262">
        <v>1.7853557510818141</v>
      </c>
      <c r="R155" s="262">
        <v>2.869097054520088</v>
      </c>
      <c r="S155" s="262">
        <v>2.8758490869397009</v>
      </c>
      <c r="T155" s="262">
        <v>2.8499441735032311</v>
      </c>
      <c r="U155" s="262">
        <v>2.966152388772211</v>
      </c>
      <c r="V155" s="262">
        <v>3.2502235596583011</v>
      </c>
      <c r="W155" s="262">
        <v>3.0397373570801012</v>
      </c>
      <c r="X155" s="262">
        <v>4.1790991615722453</v>
      </c>
      <c r="Y155" s="262">
        <v>6.1355250503264651</v>
      </c>
      <c r="DA155" s="72" t="s">
        <v>1265</v>
      </c>
    </row>
    <row r="156" spans="1:105" ht="12" customHeight="1" x14ac:dyDescent="0.25">
      <c r="A156" s="132" t="s">
        <v>1038</v>
      </c>
      <c r="B156" s="316">
        <v>3.5053724880252259</v>
      </c>
      <c r="C156" s="316">
        <v>3.8727502686243969</v>
      </c>
      <c r="D156" s="316">
        <v>3.5618607454296538</v>
      </c>
      <c r="E156" s="316">
        <v>3.9371472706208759</v>
      </c>
      <c r="F156" s="316">
        <v>3.9858535912215731</v>
      </c>
      <c r="G156" s="316">
        <v>4.2809455936781937</v>
      </c>
      <c r="H156" s="316">
        <v>4.1099709649478324</v>
      </c>
      <c r="I156" s="316">
        <v>3.9620945702949202</v>
      </c>
      <c r="J156" s="316">
        <v>4.2443465122641877</v>
      </c>
      <c r="K156" s="316">
        <v>4.6189776540106626</v>
      </c>
      <c r="L156" s="316">
        <v>5.8259209689059306</v>
      </c>
      <c r="M156" s="316">
        <v>5.5214471099098494</v>
      </c>
      <c r="N156" s="316">
        <v>5.5310569832266054</v>
      </c>
      <c r="O156" s="316">
        <v>6.032959392806216</v>
      </c>
      <c r="P156" s="316">
        <v>6.1614711828713924</v>
      </c>
      <c r="Q156" s="316">
        <v>6.648613454537033</v>
      </c>
      <c r="R156" s="316">
        <v>6.9107563862365033</v>
      </c>
      <c r="S156" s="316">
        <v>6.9319968341626819</v>
      </c>
      <c r="T156" s="316">
        <v>6.9725232045088203</v>
      </c>
      <c r="U156" s="316">
        <v>6.882303356900966</v>
      </c>
      <c r="V156" s="316">
        <v>7.0249421998326378</v>
      </c>
      <c r="W156" s="316">
        <v>7.3134515253842114</v>
      </c>
      <c r="X156" s="316">
        <v>7.8552675344378953</v>
      </c>
      <c r="Y156" s="316">
        <v>12.128546837857449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</v>
      </c>
      <c r="C160" s="232">
        <f t="shared" si="6"/>
        <v>0</v>
      </c>
      <c r="D160" s="232">
        <f t="shared" si="6"/>
        <v>0</v>
      </c>
      <c r="E160" s="232">
        <f t="shared" si="6"/>
        <v>0</v>
      </c>
      <c r="F160" s="232">
        <f t="shared" si="6"/>
        <v>0</v>
      </c>
      <c r="G160" s="232">
        <f t="shared" si="6"/>
        <v>0</v>
      </c>
      <c r="H160" s="232">
        <f t="shared" si="6"/>
        <v>0</v>
      </c>
      <c r="I160" s="232">
        <f t="shared" si="6"/>
        <v>0</v>
      </c>
      <c r="J160" s="232">
        <f t="shared" si="6"/>
        <v>0</v>
      </c>
      <c r="K160" s="232">
        <f t="shared" si="6"/>
        <v>0</v>
      </c>
      <c r="L160" s="232">
        <f t="shared" si="6"/>
        <v>0</v>
      </c>
      <c r="M160" s="232">
        <f t="shared" si="6"/>
        <v>0</v>
      </c>
      <c r="N160" s="232">
        <f t="shared" si="6"/>
        <v>0</v>
      </c>
      <c r="O160" s="232">
        <f t="shared" si="6"/>
        <v>0</v>
      </c>
      <c r="P160" s="232">
        <f t="shared" si="6"/>
        <v>0</v>
      </c>
      <c r="Q160" s="232">
        <f t="shared" si="6"/>
        <v>0</v>
      </c>
      <c r="R160" s="232">
        <f t="shared" si="6"/>
        <v>0</v>
      </c>
      <c r="S160" s="232">
        <f t="shared" si="6"/>
        <v>0</v>
      </c>
      <c r="T160" s="232">
        <f t="shared" si="6"/>
        <v>0</v>
      </c>
      <c r="U160" s="232">
        <f t="shared" si="6"/>
        <v>0</v>
      </c>
      <c r="V160" s="232">
        <f t="shared" si="6"/>
        <v>0</v>
      </c>
      <c r="W160" s="232">
        <f t="shared" si="6"/>
        <v>0</v>
      </c>
      <c r="X160" s="232">
        <f t="shared" si="6"/>
        <v>0</v>
      </c>
      <c r="Y160" s="232">
        <f t="shared" si="6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0</v>
      </c>
      <c r="C161" s="266">
        <f t="shared" si="7"/>
        <v>0</v>
      </c>
      <c r="D161" s="266">
        <f t="shared" si="7"/>
        <v>0</v>
      </c>
      <c r="E161" s="266">
        <f t="shared" si="7"/>
        <v>0</v>
      </c>
      <c r="F161" s="266">
        <f t="shared" si="7"/>
        <v>0</v>
      </c>
      <c r="G161" s="266">
        <f t="shared" si="7"/>
        <v>0</v>
      </c>
      <c r="H161" s="266">
        <f t="shared" si="7"/>
        <v>0</v>
      </c>
      <c r="I161" s="266">
        <f t="shared" si="7"/>
        <v>0</v>
      </c>
      <c r="J161" s="266">
        <f t="shared" si="7"/>
        <v>0</v>
      </c>
      <c r="K161" s="266">
        <f t="shared" si="7"/>
        <v>0</v>
      </c>
      <c r="L161" s="266">
        <f t="shared" si="7"/>
        <v>0</v>
      </c>
      <c r="M161" s="266">
        <f t="shared" si="7"/>
        <v>0</v>
      </c>
      <c r="N161" s="266">
        <f t="shared" si="7"/>
        <v>0</v>
      </c>
      <c r="O161" s="266">
        <f t="shared" si="7"/>
        <v>0</v>
      </c>
      <c r="P161" s="266">
        <f t="shared" si="7"/>
        <v>0</v>
      </c>
      <c r="Q161" s="266">
        <f t="shared" si="7"/>
        <v>0</v>
      </c>
      <c r="R161" s="266">
        <f t="shared" si="7"/>
        <v>0</v>
      </c>
      <c r="S161" s="266">
        <f t="shared" si="7"/>
        <v>0</v>
      </c>
      <c r="T161" s="266">
        <f t="shared" si="7"/>
        <v>0</v>
      </c>
      <c r="U161" s="266">
        <f t="shared" si="7"/>
        <v>0</v>
      </c>
      <c r="V161" s="266">
        <f t="shared" si="7"/>
        <v>0</v>
      </c>
      <c r="W161" s="266">
        <f t="shared" si="7"/>
        <v>0</v>
      </c>
      <c r="X161" s="266">
        <f t="shared" si="7"/>
        <v>0</v>
      </c>
      <c r="Y161" s="266">
        <f t="shared" si="7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0</v>
      </c>
      <c r="C162" s="267">
        <f t="shared" si="8"/>
        <v>0</v>
      </c>
      <c r="D162" s="267">
        <f t="shared" si="8"/>
        <v>0</v>
      </c>
      <c r="E162" s="267">
        <f t="shared" si="8"/>
        <v>0</v>
      </c>
      <c r="F162" s="267">
        <f t="shared" si="8"/>
        <v>0</v>
      </c>
      <c r="G162" s="267">
        <f t="shared" si="8"/>
        <v>0</v>
      </c>
      <c r="H162" s="267">
        <f t="shared" si="8"/>
        <v>0</v>
      </c>
      <c r="I162" s="267">
        <f t="shared" si="8"/>
        <v>0</v>
      </c>
      <c r="J162" s="267">
        <f t="shared" si="8"/>
        <v>0</v>
      </c>
      <c r="K162" s="267">
        <f t="shared" si="8"/>
        <v>0</v>
      </c>
      <c r="L162" s="267">
        <f t="shared" si="8"/>
        <v>0</v>
      </c>
      <c r="M162" s="267">
        <f t="shared" si="8"/>
        <v>0</v>
      </c>
      <c r="N162" s="267">
        <f t="shared" si="8"/>
        <v>0</v>
      </c>
      <c r="O162" s="267">
        <f t="shared" si="8"/>
        <v>0</v>
      </c>
      <c r="P162" s="267">
        <f t="shared" si="8"/>
        <v>0</v>
      </c>
      <c r="Q162" s="267">
        <f t="shared" si="8"/>
        <v>0</v>
      </c>
      <c r="R162" s="267">
        <f t="shared" si="8"/>
        <v>0</v>
      </c>
      <c r="S162" s="267">
        <f t="shared" si="8"/>
        <v>0</v>
      </c>
      <c r="T162" s="267">
        <f t="shared" si="8"/>
        <v>0</v>
      </c>
      <c r="U162" s="267">
        <f t="shared" si="8"/>
        <v>0</v>
      </c>
      <c r="V162" s="267">
        <f t="shared" si="8"/>
        <v>0</v>
      </c>
      <c r="W162" s="267">
        <f t="shared" si="8"/>
        <v>0</v>
      </c>
      <c r="X162" s="267">
        <f t="shared" si="8"/>
        <v>0</v>
      </c>
      <c r="Y162" s="267">
        <f t="shared" si="8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0</v>
      </c>
      <c r="C163" s="267">
        <f t="shared" si="9"/>
        <v>0</v>
      </c>
      <c r="D163" s="267">
        <f t="shared" si="9"/>
        <v>0</v>
      </c>
      <c r="E163" s="267">
        <f t="shared" si="9"/>
        <v>0</v>
      </c>
      <c r="F163" s="267">
        <f t="shared" si="9"/>
        <v>0</v>
      </c>
      <c r="G163" s="267">
        <f t="shared" si="9"/>
        <v>0</v>
      </c>
      <c r="H163" s="267">
        <f t="shared" si="9"/>
        <v>0</v>
      </c>
      <c r="I163" s="267">
        <f t="shared" si="9"/>
        <v>0</v>
      </c>
      <c r="J163" s="267">
        <f t="shared" si="9"/>
        <v>0</v>
      </c>
      <c r="K163" s="267">
        <f t="shared" si="9"/>
        <v>0</v>
      </c>
      <c r="L163" s="267">
        <f t="shared" si="9"/>
        <v>0</v>
      </c>
      <c r="M163" s="267">
        <f t="shared" si="9"/>
        <v>0</v>
      </c>
      <c r="N163" s="267">
        <f t="shared" si="9"/>
        <v>0</v>
      </c>
      <c r="O163" s="267">
        <f t="shared" si="9"/>
        <v>0</v>
      </c>
      <c r="P163" s="267">
        <f t="shared" si="9"/>
        <v>0</v>
      </c>
      <c r="Q163" s="267">
        <f t="shared" si="9"/>
        <v>0</v>
      </c>
      <c r="R163" s="267">
        <f t="shared" si="9"/>
        <v>0</v>
      </c>
      <c r="S163" s="267">
        <f t="shared" si="9"/>
        <v>0</v>
      </c>
      <c r="T163" s="267">
        <f t="shared" si="9"/>
        <v>0</v>
      </c>
      <c r="U163" s="267">
        <f t="shared" si="9"/>
        <v>0</v>
      </c>
      <c r="V163" s="267">
        <f t="shared" si="9"/>
        <v>0</v>
      </c>
      <c r="W163" s="267">
        <f t="shared" si="9"/>
        <v>0</v>
      </c>
      <c r="X163" s="267">
        <f t="shared" si="9"/>
        <v>0</v>
      </c>
      <c r="Y163" s="267">
        <f t="shared" si="9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0</v>
      </c>
      <c r="C164" s="267">
        <f t="shared" si="10"/>
        <v>0</v>
      </c>
      <c r="D164" s="267">
        <f t="shared" si="10"/>
        <v>0</v>
      </c>
      <c r="E164" s="267">
        <f t="shared" si="10"/>
        <v>0</v>
      </c>
      <c r="F164" s="267">
        <f t="shared" si="10"/>
        <v>0</v>
      </c>
      <c r="G164" s="267">
        <f t="shared" si="10"/>
        <v>0</v>
      </c>
      <c r="H164" s="267">
        <f t="shared" si="10"/>
        <v>0</v>
      </c>
      <c r="I164" s="267">
        <f t="shared" si="10"/>
        <v>0</v>
      </c>
      <c r="J164" s="267">
        <f t="shared" si="10"/>
        <v>0</v>
      </c>
      <c r="K164" s="267">
        <f t="shared" si="10"/>
        <v>0</v>
      </c>
      <c r="L164" s="267">
        <f t="shared" si="10"/>
        <v>0</v>
      </c>
      <c r="M164" s="267">
        <f t="shared" si="10"/>
        <v>0</v>
      </c>
      <c r="N164" s="267">
        <f t="shared" si="10"/>
        <v>0</v>
      </c>
      <c r="O164" s="267">
        <f t="shared" si="10"/>
        <v>0</v>
      </c>
      <c r="P164" s="267">
        <f t="shared" si="10"/>
        <v>0</v>
      </c>
      <c r="Q164" s="267">
        <f t="shared" si="10"/>
        <v>0</v>
      </c>
      <c r="R164" s="267">
        <f t="shared" si="10"/>
        <v>0</v>
      </c>
      <c r="S164" s="267">
        <f t="shared" si="10"/>
        <v>0</v>
      </c>
      <c r="T164" s="267">
        <f t="shared" si="10"/>
        <v>0</v>
      </c>
      <c r="U164" s="267">
        <f t="shared" si="10"/>
        <v>0</v>
      </c>
      <c r="V164" s="267">
        <f t="shared" si="10"/>
        <v>0</v>
      </c>
      <c r="W164" s="267">
        <f t="shared" si="10"/>
        <v>0</v>
      </c>
      <c r="X164" s="267">
        <f t="shared" si="10"/>
        <v>0</v>
      </c>
      <c r="Y164" s="267">
        <f t="shared" si="10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0</v>
      </c>
      <c r="C165" s="268">
        <f t="shared" si="11"/>
        <v>0</v>
      </c>
      <c r="D165" s="268">
        <f t="shared" si="11"/>
        <v>0</v>
      </c>
      <c r="E165" s="268">
        <f t="shared" si="11"/>
        <v>0</v>
      </c>
      <c r="F165" s="268">
        <f t="shared" si="11"/>
        <v>0</v>
      </c>
      <c r="G165" s="268">
        <f t="shared" si="11"/>
        <v>0</v>
      </c>
      <c r="H165" s="268">
        <f t="shared" si="11"/>
        <v>0</v>
      </c>
      <c r="I165" s="268">
        <f t="shared" si="11"/>
        <v>0</v>
      </c>
      <c r="J165" s="268">
        <f t="shared" si="11"/>
        <v>0</v>
      </c>
      <c r="K165" s="268">
        <f t="shared" si="11"/>
        <v>0</v>
      </c>
      <c r="L165" s="268">
        <f t="shared" si="11"/>
        <v>0</v>
      </c>
      <c r="M165" s="268">
        <f t="shared" si="11"/>
        <v>0</v>
      </c>
      <c r="N165" s="268">
        <f t="shared" si="11"/>
        <v>0</v>
      </c>
      <c r="O165" s="268">
        <f t="shared" si="11"/>
        <v>0</v>
      </c>
      <c r="P165" s="268">
        <f t="shared" si="11"/>
        <v>0</v>
      </c>
      <c r="Q165" s="268">
        <f t="shared" si="11"/>
        <v>0</v>
      </c>
      <c r="R165" s="268">
        <f t="shared" si="11"/>
        <v>0</v>
      </c>
      <c r="S165" s="268">
        <f t="shared" si="11"/>
        <v>0</v>
      </c>
      <c r="T165" s="268">
        <f t="shared" si="11"/>
        <v>0</v>
      </c>
      <c r="U165" s="268">
        <f t="shared" si="11"/>
        <v>0</v>
      </c>
      <c r="V165" s="268">
        <f t="shared" si="11"/>
        <v>0</v>
      </c>
      <c r="W165" s="268">
        <f t="shared" si="11"/>
        <v>0</v>
      </c>
      <c r="X165" s="268">
        <f t="shared" si="11"/>
        <v>0</v>
      </c>
      <c r="Y165" s="268">
        <f t="shared" si="11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</v>
      </c>
      <c r="C166" s="317">
        <f t="shared" si="12"/>
        <v>0</v>
      </c>
      <c r="D166" s="317">
        <f t="shared" si="12"/>
        <v>0</v>
      </c>
      <c r="E166" s="317">
        <f t="shared" si="12"/>
        <v>0</v>
      </c>
      <c r="F166" s="317">
        <f t="shared" si="12"/>
        <v>0</v>
      </c>
      <c r="G166" s="317">
        <f t="shared" si="12"/>
        <v>0</v>
      </c>
      <c r="H166" s="317">
        <f t="shared" si="12"/>
        <v>0</v>
      </c>
      <c r="I166" s="317">
        <f t="shared" si="12"/>
        <v>0</v>
      </c>
      <c r="J166" s="317">
        <f t="shared" si="12"/>
        <v>0</v>
      </c>
      <c r="K166" s="317">
        <f t="shared" si="12"/>
        <v>0</v>
      </c>
      <c r="L166" s="317">
        <f t="shared" si="12"/>
        <v>0</v>
      </c>
      <c r="M166" s="317">
        <f t="shared" si="12"/>
        <v>0</v>
      </c>
      <c r="N166" s="317">
        <f t="shared" si="12"/>
        <v>0</v>
      </c>
      <c r="O166" s="317">
        <f t="shared" si="12"/>
        <v>0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</v>
      </c>
      <c r="C167" s="269">
        <f t="shared" si="13"/>
        <v>0</v>
      </c>
      <c r="D167" s="269">
        <f t="shared" si="13"/>
        <v>0</v>
      </c>
      <c r="E167" s="269">
        <f t="shared" si="13"/>
        <v>0</v>
      </c>
      <c r="F167" s="269">
        <f t="shared" si="13"/>
        <v>0</v>
      </c>
      <c r="G167" s="269">
        <f t="shared" si="13"/>
        <v>0</v>
      </c>
      <c r="H167" s="269">
        <f t="shared" si="13"/>
        <v>0</v>
      </c>
      <c r="I167" s="269">
        <f t="shared" si="13"/>
        <v>0</v>
      </c>
      <c r="J167" s="269">
        <f t="shared" si="13"/>
        <v>0</v>
      </c>
      <c r="K167" s="269">
        <f t="shared" si="13"/>
        <v>0</v>
      </c>
      <c r="L167" s="269">
        <f t="shared" si="13"/>
        <v>0</v>
      </c>
      <c r="M167" s="269">
        <f t="shared" si="13"/>
        <v>0</v>
      </c>
      <c r="N167" s="269">
        <f t="shared" si="13"/>
        <v>0</v>
      </c>
      <c r="O167" s="269">
        <f t="shared" si="13"/>
        <v>0</v>
      </c>
      <c r="P167" s="269">
        <f t="shared" si="13"/>
        <v>0</v>
      </c>
      <c r="Q167" s="269">
        <f t="shared" si="13"/>
        <v>0</v>
      </c>
      <c r="R167" s="269">
        <f t="shared" si="13"/>
        <v>0</v>
      </c>
      <c r="S167" s="269">
        <f t="shared" si="13"/>
        <v>0</v>
      </c>
      <c r="T167" s="269">
        <f t="shared" si="13"/>
        <v>0</v>
      </c>
      <c r="U167" s="269">
        <f t="shared" si="13"/>
        <v>0</v>
      </c>
      <c r="V167" s="269">
        <f t="shared" si="13"/>
        <v>0</v>
      </c>
      <c r="W167" s="269">
        <f t="shared" si="13"/>
        <v>0</v>
      </c>
      <c r="X167" s="269">
        <f t="shared" si="13"/>
        <v>0</v>
      </c>
      <c r="Y167" s="269">
        <f t="shared" si="13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</v>
      </c>
      <c r="C168" s="269">
        <f t="shared" si="14"/>
        <v>0</v>
      </c>
      <c r="D168" s="269">
        <f t="shared" si="14"/>
        <v>0</v>
      </c>
      <c r="E168" s="269">
        <f t="shared" si="14"/>
        <v>0</v>
      </c>
      <c r="F168" s="269">
        <f t="shared" si="14"/>
        <v>0</v>
      </c>
      <c r="G168" s="269">
        <f t="shared" si="14"/>
        <v>0</v>
      </c>
      <c r="H168" s="269">
        <f t="shared" si="14"/>
        <v>0</v>
      </c>
      <c r="I168" s="269">
        <f t="shared" si="14"/>
        <v>0</v>
      </c>
      <c r="J168" s="269">
        <f t="shared" si="14"/>
        <v>0</v>
      </c>
      <c r="K168" s="269">
        <f t="shared" si="14"/>
        <v>0</v>
      </c>
      <c r="L168" s="269">
        <f t="shared" si="14"/>
        <v>0</v>
      </c>
      <c r="M168" s="269">
        <f t="shared" si="14"/>
        <v>0</v>
      </c>
      <c r="N168" s="269">
        <f t="shared" si="14"/>
        <v>0</v>
      </c>
      <c r="O168" s="269">
        <f t="shared" si="14"/>
        <v>0</v>
      </c>
      <c r="P168" s="269">
        <f t="shared" si="14"/>
        <v>0</v>
      </c>
      <c r="Q168" s="269">
        <f t="shared" si="14"/>
        <v>0</v>
      </c>
      <c r="R168" s="269">
        <f t="shared" si="14"/>
        <v>0</v>
      </c>
      <c r="S168" s="269">
        <f t="shared" si="14"/>
        <v>0</v>
      </c>
      <c r="T168" s="269">
        <f t="shared" si="14"/>
        <v>0</v>
      </c>
      <c r="U168" s="269">
        <f t="shared" si="14"/>
        <v>0</v>
      </c>
      <c r="V168" s="269">
        <f t="shared" si="14"/>
        <v>0</v>
      </c>
      <c r="W168" s="269">
        <f t="shared" si="14"/>
        <v>0</v>
      </c>
      <c r="X168" s="269">
        <f t="shared" si="14"/>
        <v>0</v>
      </c>
      <c r="Y168" s="269">
        <f t="shared" si="14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</v>
      </c>
      <c r="C169" s="318">
        <f t="shared" si="15"/>
        <v>0</v>
      </c>
      <c r="D169" s="318">
        <f t="shared" si="15"/>
        <v>0</v>
      </c>
      <c r="E169" s="318">
        <f t="shared" si="15"/>
        <v>0</v>
      </c>
      <c r="F169" s="318">
        <f t="shared" si="15"/>
        <v>0</v>
      </c>
      <c r="G169" s="318">
        <f t="shared" si="15"/>
        <v>0</v>
      </c>
      <c r="H169" s="318">
        <f t="shared" si="15"/>
        <v>0</v>
      </c>
      <c r="I169" s="318">
        <f t="shared" si="15"/>
        <v>0</v>
      </c>
      <c r="J169" s="318">
        <f t="shared" si="15"/>
        <v>0</v>
      </c>
      <c r="K169" s="318">
        <f t="shared" si="15"/>
        <v>0</v>
      </c>
      <c r="L169" s="318">
        <f t="shared" si="15"/>
        <v>0</v>
      </c>
      <c r="M169" s="318">
        <f t="shared" si="15"/>
        <v>0</v>
      </c>
      <c r="N169" s="318">
        <f t="shared" si="15"/>
        <v>0</v>
      </c>
      <c r="O169" s="318">
        <f t="shared" si="15"/>
        <v>0</v>
      </c>
      <c r="P169" s="318">
        <f t="shared" si="15"/>
        <v>0</v>
      </c>
      <c r="Q169" s="318">
        <f t="shared" si="15"/>
        <v>0</v>
      </c>
      <c r="R169" s="318">
        <f t="shared" si="15"/>
        <v>0</v>
      </c>
      <c r="S169" s="318">
        <f t="shared" si="15"/>
        <v>0</v>
      </c>
      <c r="T169" s="318">
        <f t="shared" si="15"/>
        <v>0</v>
      </c>
      <c r="U169" s="318">
        <f t="shared" si="15"/>
        <v>0</v>
      </c>
      <c r="V169" s="318">
        <f t="shared" si="15"/>
        <v>0</v>
      </c>
      <c r="W169" s="318">
        <f t="shared" si="15"/>
        <v>0</v>
      </c>
      <c r="X169" s="318">
        <f t="shared" si="15"/>
        <v>0</v>
      </c>
      <c r="Y169" s="318">
        <f t="shared" si="15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0</v>
      </c>
      <c r="C170" s="318">
        <f t="shared" si="16"/>
        <v>0</v>
      </c>
      <c r="D170" s="318">
        <f t="shared" si="16"/>
        <v>0</v>
      </c>
      <c r="E170" s="318">
        <f t="shared" si="16"/>
        <v>0</v>
      </c>
      <c r="F170" s="318">
        <f t="shared" si="16"/>
        <v>0</v>
      </c>
      <c r="G170" s="318">
        <f t="shared" si="16"/>
        <v>0</v>
      </c>
      <c r="H170" s="318">
        <f t="shared" si="16"/>
        <v>0</v>
      </c>
      <c r="I170" s="318">
        <f t="shared" si="16"/>
        <v>0</v>
      </c>
      <c r="J170" s="318">
        <f t="shared" si="16"/>
        <v>0</v>
      </c>
      <c r="K170" s="318">
        <f t="shared" si="16"/>
        <v>0</v>
      </c>
      <c r="L170" s="318">
        <f t="shared" si="16"/>
        <v>0</v>
      </c>
      <c r="M170" s="318">
        <f t="shared" si="16"/>
        <v>0</v>
      </c>
      <c r="N170" s="318">
        <f t="shared" si="16"/>
        <v>0</v>
      </c>
      <c r="O170" s="318">
        <f t="shared" si="16"/>
        <v>0</v>
      </c>
      <c r="P170" s="318">
        <f t="shared" si="16"/>
        <v>0</v>
      </c>
      <c r="Q170" s="318">
        <f t="shared" si="16"/>
        <v>0</v>
      </c>
      <c r="R170" s="318">
        <f t="shared" si="16"/>
        <v>0</v>
      </c>
      <c r="S170" s="318">
        <f t="shared" si="16"/>
        <v>0</v>
      </c>
      <c r="T170" s="318">
        <f t="shared" si="16"/>
        <v>0</v>
      </c>
      <c r="U170" s="318">
        <f t="shared" si="16"/>
        <v>0</v>
      </c>
      <c r="V170" s="318">
        <f t="shared" si="16"/>
        <v>0</v>
      </c>
      <c r="W170" s="318">
        <f t="shared" si="16"/>
        <v>0</v>
      </c>
      <c r="X170" s="318">
        <f t="shared" si="16"/>
        <v>0</v>
      </c>
      <c r="Y170" s="318">
        <f t="shared" si="16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0</v>
      </c>
      <c r="C171" s="269">
        <f t="shared" si="17"/>
        <v>0</v>
      </c>
      <c r="D171" s="269">
        <f t="shared" si="17"/>
        <v>0</v>
      </c>
      <c r="E171" s="269">
        <f t="shared" si="17"/>
        <v>0</v>
      </c>
      <c r="F171" s="269">
        <f t="shared" si="17"/>
        <v>0</v>
      </c>
      <c r="G171" s="269">
        <f t="shared" si="17"/>
        <v>0</v>
      </c>
      <c r="H171" s="269">
        <f t="shared" si="17"/>
        <v>0</v>
      </c>
      <c r="I171" s="269">
        <f t="shared" si="17"/>
        <v>0</v>
      </c>
      <c r="J171" s="269">
        <f t="shared" si="17"/>
        <v>0</v>
      </c>
      <c r="K171" s="269">
        <f t="shared" si="17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  <c r="S171" s="269">
        <f t="shared" si="17"/>
        <v>0</v>
      </c>
      <c r="T171" s="269">
        <f t="shared" si="17"/>
        <v>0</v>
      </c>
      <c r="U171" s="269">
        <f t="shared" si="17"/>
        <v>0</v>
      </c>
      <c r="V171" s="269">
        <f t="shared" si="17"/>
        <v>0</v>
      </c>
      <c r="W171" s="269">
        <f t="shared" si="17"/>
        <v>0</v>
      </c>
      <c r="X171" s="269">
        <f t="shared" si="17"/>
        <v>0</v>
      </c>
      <c r="Y171" s="269">
        <f t="shared" si="17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0</v>
      </c>
      <c r="C172" s="318">
        <f t="shared" si="18"/>
        <v>0</v>
      </c>
      <c r="D172" s="318">
        <f t="shared" si="18"/>
        <v>0</v>
      </c>
      <c r="E172" s="318">
        <f t="shared" si="18"/>
        <v>0</v>
      </c>
      <c r="F172" s="318">
        <f t="shared" si="18"/>
        <v>0</v>
      </c>
      <c r="G172" s="318">
        <f t="shared" si="18"/>
        <v>0</v>
      </c>
      <c r="H172" s="318">
        <f t="shared" si="18"/>
        <v>0</v>
      </c>
      <c r="I172" s="318">
        <f t="shared" si="18"/>
        <v>0</v>
      </c>
      <c r="J172" s="318">
        <f t="shared" si="18"/>
        <v>0</v>
      </c>
      <c r="K172" s="318">
        <f t="shared" si="18"/>
        <v>0</v>
      </c>
      <c r="L172" s="318">
        <f t="shared" si="18"/>
        <v>0</v>
      </c>
      <c r="M172" s="318">
        <f t="shared" si="18"/>
        <v>0</v>
      </c>
      <c r="N172" s="318">
        <f t="shared" si="18"/>
        <v>0</v>
      </c>
      <c r="O172" s="318">
        <f t="shared" si="18"/>
        <v>0</v>
      </c>
      <c r="P172" s="318">
        <f t="shared" si="18"/>
        <v>0</v>
      </c>
      <c r="Q172" s="318">
        <f t="shared" si="18"/>
        <v>0</v>
      </c>
      <c r="R172" s="318">
        <f t="shared" si="18"/>
        <v>0</v>
      </c>
      <c r="S172" s="318">
        <f t="shared" si="18"/>
        <v>0</v>
      </c>
      <c r="T172" s="318">
        <f t="shared" si="18"/>
        <v>0</v>
      </c>
      <c r="U172" s="318">
        <f t="shared" si="18"/>
        <v>0</v>
      </c>
      <c r="V172" s="318">
        <f t="shared" si="18"/>
        <v>0</v>
      </c>
      <c r="W172" s="318">
        <f t="shared" si="18"/>
        <v>0</v>
      </c>
      <c r="X172" s="318">
        <f t="shared" si="18"/>
        <v>0</v>
      </c>
      <c r="Y172" s="318">
        <f t="shared" si="18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0</v>
      </c>
      <c r="C173" s="318">
        <f t="shared" si="19"/>
        <v>0</v>
      </c>
      <c r="D173" s="318">
        <f t="shared" si="19"/>
        <v>0</v>
      </c>
      <c r="E173" s="318">
        <f t="shared" si="19"/>
        <v>0</v>
      </c>
      <c r="F173" s="318">
        <f t="shared" si="19"/>
        <v>0</v>
      </c>
      <c r="G173" s="318">
        <f t="shared" si="19"/>
        <v>0</v>
      </c>
      <c r="H173" s="318">
        <f t="shared" si="19"/>
        <v>0</v>
      </c>
      <c r="I173" s="318">
        <f t="shared" si="19"/>
        <v>0</v>
      </c>
      <c r="J173" s="318">
        <f t="shared" si="19"/>
        <v>0</v>
      </c>
      <c r="K173" s="318">
        <f t="shared" si="19"/>
        <v>0</v>
      </c>
      <c r="L173" s="318">
        <f t="shared" si="19"/>
        <v>0</v>
      </c>
      <c r="M173" s="318">
        <f t="shared" si="19"/>
        <v>0</v>
      </c>
      <c r="N173" s="318">
        <f t="shared" si="19"/>
        <v>0</v>
      </c>
      <c r="O173" s="318">
        <f t="shared" si="19"/>
        <v>0</v>
      </c>
      <c r="P173" s="318">
        <f t="shared" si="19"/>
        <v>0</v>
      </c>
      <c r="Q173" s="318">
        <f t="shared" si="19"/>
        <v>0</v>
      </c>
      <c r="R173" s="318">
        <f t="shared" si="19"/>
        <v>0</v>
      </c>
      <c r="S173" s="318">
        <f t="shared" si="19"/>
        <v>0</v>
      </c>
      <c r="T173" s="318">
        <f t="shared" si="19"/>
        <v>0</v>
      </c>
      <c r="U173" s="318">
        <f t="shared" si="19"/>
        <v>0</v>
      </c>
      <c r="V173" s="318">
        <f t="shared" si="19"/>
        <v>0</v>
      </c>
      <c r="W173" s="318">
        <f t="shared" si="19"/>
        <v>0</v>
      </c>
      <c r="X173" s="318">
        <f t="shared" si="19"/>
        <v>0</v>
      </c>
      <c r="Y173" s="318">
        <f t="shared" si="19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0</v>
      </c>
      <c r="C174" s="318">
        <f t="shared" si="20"/>
        <v>0</v>
      </c>
      <c r="D174" s="318">
        <f t="shared" si="20"/>
        <v>0</v>
      </c>
      <c r="E174" s="318">
        <f t="shared" si="20"/>
        <v>0</v>
      </c>
      <c r="F174" s="318">
        <f t="shared" si="20"/>
        <v>0</v>
      </c>
      <c r="G174" s="318">
        <f t="shared" si="20"/>
        <v>0</v>
      </c>
      <c r="H174" s="318">
        <f t="shared" si="20"/>
        <v>0</v>
      </c>
      <c r="I174" s="318">
        <f t="shared" si="20"/>
        <v>0</v>
      </c>
      <c r="J174" s="318">
        <f t="shared" si="20"/>
        <v>0</v>
      </c>
      <c r="K174" s="318">
        <f t="shared" si="20"/>
        <v>0</v>
      </c>
      <c r="L174" s="318">
        <f t="shared" si="20"/>
        <v>0</v>
      </c>
      <c r="M174" s="318">
        <f t="shared" si="20"/>
        <v>0</v>
      </c>
      <c r="N174" s="318">
        <f t="shared" si="20"/>
        <v>0</v>
      </c>
      <c r="O174" s="318">
        <f t="shared" si="20"/>
        <v>0</v>
      </c>
      <c r="P174" s="318">
        <f t="shared" si="20"/>
        <v>0</v>
      </c>
      <c r="Q174" s="318">
        <f t="shared" si="20"/>
        <v>0</v>
      </c>
      <c r="R174" s="318">
        <f t="shared" si="20"/>
        <v>0</v>
      </c>
      <c r="S174" s="318">
        <f t="shared" si="20"/>
        <v>0</v>
      </c>
      <c r="T174" s="318">
        <f t="shared" si="20"/>
        <v>0</v>
      </c>
      <c r="U174" s="318">
        <f t="shared" si="20"/>
        <v>0</v>
      </c>
      <c r="V174" s="318">
        <f t="shared" si="20"/>
        <v>0</v>
      </c>
      <c r="W174" s="318">
        <f t="shared" si="20"/>
        <v>0</v>
      </c>
      <c r="X174" s="318">
        <f t="shared" si="20"/>
        <v>0</v>
      </c>
      <c r="Y174" s="318">
        <f t="shared" si="20"/>
        <v>0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0</v>
      </c>
      <c r="C175" s="319">
        <f t="shared" si="21"/>
        <v>0</v>
      </c>
      <c r="D175" s="319">
        <f t="shared" si="21"/>
        <v>0</v>
      </c>
      <c r="E175" s="319">
        <f t="shared" si="21"/>
        <v>0</v>
      </c>
      <c r="F175" s="319">
        <f t="shared" si="21"/>
        <v>0</v>
      </c>
      <c r="G175" s="319">
        <f t="shared" si="21"/>
        <v>0</v>
      </c>
      <c r="H175" s="319">
        <f t="shared" si="21"/>
        <v>0</v>
      </c>
      <c r="I175" s="319">
        <f t="shared" si="21"/>
        <v>0</v>
      </c>
      <c r="J175" s="319">
        <f t="shared" si="21"/>
        <v>0</v>
      </c>
      <c r="K175" s="319">
        <f t="shared" si="21"/>
        <v>0</v>
      </c>
      <c r="L175" s="319">
        <f t="shared" si="21"/>
        <v>0</v>
      </c>
      <c r="M175" s="319">
        <f t="shared" si="21"/>
        <v>0</v>
      </c>
      <c r="N175" s="319">
        <f t="shared" si="21"/>
        <v>0</v>
      </c>
      <c r="O175" s="319">
        <f t="shared" si="21"/>
        <v>0</v>
      </c>
      <c r="P175" s="319">
        <f t="shared" si="21"/>
        <v>0</v>
      </c>
      <c r="Q175" s="319">
        <f t="shared" si="21"/>
        <v>0</v>
      </c>
      <c r="R175" s="319">
        <f t="shared" si="21"/>
        <v>0</v>
      </c>
      <c r="S175" s="319">
        <f t="shared" si="21"/>
        <v>0</v>
      </c>
      <c r="T175" s="319">
        <f t="shared" si="21"/>
        <v>0</v>
      </c>
      <c r="U175" s="319">
        <f t="shared" si="21"/>
        <v>0</v>
      </c>
      <c r="V175" s="319">
        <f t="shared" si="21"/>
        <v>0</v>
      </c>
      <c r="W175" s="319">
        <f t="shared" si="21"/>
        <v>0</v>
      </c>
      <c r="X175" s="319">
        <f t="shared" si="21"/>
        <v>0</v>
      </c>
      <c r="Y175" s="319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1.0000000000000004</v>
      </c>
      <c r="D178" s="232">
        <f t="shared" si="22"/>
        <v>1.0000000000000002</v>
      </c>
      <c r="E178" s="232">
        <f t="shared" si="22"/>
        <v>0.99999999999999967</v>
      </c>
      <c r="F178" s="232">
        <f t="shared" si="22"/>
        <v>1.0000000000000004</v>
      </c>
      <c r="G178" s="232">
        <f t="shared" si="22"/>
        <v>1.0000000000000002</v>
      </c>
      <c r="H178" s="232">
        <f t="shared" si="22"/>
        <v>1.0000000000000002</v>
      </c>
      <c r="I178" s="232">
        <f t="shared" si="22"/>
        <v>1.0000000000000007</v>
      </c>
      <c r="J178" s="232">
        <f t="shared" si="22"/>
        <v>1</v>
      </c>
      <c r="K178" s="232">
        <f t="shared" si="22"/>
        <v>0.99999999999999956</v>
      </c>
      <c r="L178" s="232">
        <f t="shared" si="22"/>
        <v>0.99999999999999933</v>
      </c>
      <c r="M178" s="232">
        <f t="shared" si="22"/>
        <v>1.0000000000000002</v>
      </c>
      <c r="N178" s="232">
        <f t="shared" si="22"/>
        <v>1.0000000000000002</v>
      </c>
      <c r="O178" s="232">
        <f t="shared" si="22"/>
        <v>1.0000000000000002</v>
      </c>
      <c r="P178" s="232">
        <f t="shared" si="22"/>
        <v>0.99999999999999989</v>
      </c>
      <c r="Q178" s="232">
        <f t="shared" si="22"/>
        <v>0.99999999999999978</v>
      </c>
      <c r="R178" s="232">
        <f t="shared" si="22"/>
        <v>1.0000000000000004</v>
      </c>
      <c r="S178" s="232">
        <f t="shared" si="22"/>
        <v>0.99999999999999978</v>
      </c>
      <c r="T178" s="232">
        <f t="shared" si="22"/>
        <v>0.99999999999999956</v>
      </c>
      <c r="U178" s="232">
        <f t="shared" si="22"/>
        <v>0.99999999999999978</v>
      </c>
      <c r="V178" s="232">
        <f t="shared" si="22"/>
        <v>0.99999999999999989</v>
      </c>
      <c r="W178" s="232">
        <f t="shared" si="22"/>
        <v>0.99999999999999978</v>
      </c>
      <c r="X178" s="232">
        <f t="shared" si="22"/>
        <v>1.0000000000000002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8.0371783093391297E-3</v>
      </c>
      <c r="C179" s="266">
        <f t="shared" si="23"/>
        <v>7.8960754150154081E-3</v>
      </c>
      <c r="D179" s="266">
        <f t="shared" si="23"/>
        <v>8.2451594293933995E-3</v>
      </c>
      <c r="E179" s="266">
        <f t="shared" si="23"/>
        <v>7.7709064314345497E-3</v>
      </c>
      <c r="F179" s="266">
        <f t="shared" si="23"/>
        <v>8.1185989680612781E-3</v>
      </c>
      <c r="G179" s="266">
        <f t="shared" si="23"/>
        <v>8.3910886856238369E-3</v>
      </c>
      <c r="H179" s="266">
        <f t="shared" si="23"/>
        <v>8.514208188776181E-3</v>
      </c>
      <c r="I179" s="266">
        <f t="shared" si="23"/>
        <v>8.9507753313980368E-3</v>
      </c>
      <c r="J179" s="266">
        <f t="shared" si="23"/>
        <v>8.9123595155473842E-3</v>
      </c>
      <c r="K179" s="266">
        <f t="shared" si="23"/>
        <v>8.4803099364323398E-3</v>
      </c>
      <c r="L179" s="266">
        <f t="shared" si="23"/>
        <v>8.0249547854181081E-3</v>
      </c>
      <c r="M179" s="266">
        <f t="shared" si="23"/>
        <v>8.1139282733850154E-3</v>
      </c>
      <c r="N179" s="266">
        <f t="shared" si="23"/>
        <v>8.1634658216565795E-3</v>
      </c>
      <c r="O179" s="266">
        <f t="shared" si="23"/>
        <v>8.0671968938078719E-3</v>
      </c>
      <c r="P179" s="266">
        <f t="shared" si="23"/>
        <v>8.0453622690474704E-3</v>
      </c>
      <c r="Q179" s="266">
        <f t="shared" si="23"/>
        <v>8.1302239805693573E-3</v>
      </c>
      <c r="R179" s="266">
        <f t="shared" si="23"/>
        <v>8.8545983184601211E-3</v>
      </c>
      <c r="S179" s="266">
        <f t="shared" si="23"/>
        <v>8.6907364867409454E-3</v>
      </c>
      <c r="T179" s="266">
        <f t="shared" si="23"/>
        <v>8.7175622563674896E-3</v>
      </c>
      <c r="U179" s="266">
        <f t="shared" si="23"/>
        <v>8.6094587546310299E-3</v>
      </c>
      <c r="V179" s="266">
        <f t="shared" si="23"/>
        <v>8.3403752437329667E-3</v>
      </c>
      <c r="W179" s="266">
        <f t="shared" si="23"/>
        <v>7.6983788755709192E-3</v>
      </c>
      <c r="X179" s="266">
        <f t="shared" si="23"/>
        <v>8.2245701451935833E-3</v>
      </c>
      <c r="Y179" s="266">
        <f t="shared" si="23"/>
        <v>7.7200687802038218E-3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1.6966478187593361E-2</v>
      </c>
      <c r="C180" s="267">
        <f t="shared" si="24"/>
        <v>1.6668610069379787E-2</v>
      </c>
      <c r="D180" s="267">
        <f t="shared" si="24"/>
        <v>1.7405526196859436E-2</v>
      </c>
      <c r="E180" s="267">
        <f t="shared" si="24"/>
        <v>1.6404378426388838E-2</v>
      </c>
      <c r="F180" s="267">
        <f t="shared" si="24"/>
        <v>1.7138357145239921E-2</v>
      </c>
      <c r="G180" s="267">
        <f t="shared" si="24"/>
        <v>1.771358276192141E-2</v>
      </c>
      <c r="H180" s="267">
        <f t="shared" si="24"/>
        <v>1.7973487953059728E-2</v>
      </c>
      <c r="I180" s="267">
        <f t="shared" si="24"/>
        <v>1.8895080907406249E-2</v>
      </c>
      <c r="J180" s="267">
        <f t="shared" si="24"/>
        <v>1.8813985145112247E-2</v>
      </c>
      <c r="K180" s="267">
        <f t="shared" si="24"/>
        <v>1.7901928764392609E-2</v>
      </c>
      <c r="L180" s="267">
        <f t="shared" si="24"/>
        <v>1.7106751216974025E-2</v>
      </c>
      <c r="M180" s="267">
        <f t="shared" si="24"/>
        <v>1.7128497311813859E-2</v>
      </c>
      <c r="N180" s="267">
        <f t="shared" si="24"/>
        <v>1.7432290589634424E-2</v>
      </c>
      <c r="O180" s="267">
        <f t="shared" si="24"/>
        <v>1.7040419915881691E-2</v>
      </c>
      <c r="P180" s="267">
        <f t="shared" si="24"/>
        <v>1.6983754521218843E-2</v>
      </c>
      <c r="Q180" s="267">
        <f t="shared" si="24"/>
        <v>1.7436257546942783E-2</v>
      </c>
      <c r="R180" s="267">
        <f t="shared" si="24"/>
        <v>1.8832567083434656E-2</v>
      </c>
      <c r="S180" s="267">
        <f t="shared" si="24"/>
        <v>1.8589263377749462E-2</v>
      </c>
      <c r="T180" s="267">
        <f t="shared" si="24"/>
        <v>1.8519489945546024E-2</v>
      </c>
      <c r="U180" s="267">
        <f t="shared" si="24"/>
        <v>1.8178272807710907E-2</v>
      </c>
      <c r="V180" s="267">
        <f t="shared" si="24"/>
        <v>1.780106998408848E-2</v>
      </c>
      <c r="W180" s="267">
        <f t="shared" si="24"/>
        <v>1.6660891089139793E-2</v>
      </c>
      <c r="X180" s="267">
        <f t="shared" si="24"/>
        <v>1.8018828874250235E-2</v>
      </c>
      <c r="Y180" s="267">
        <f t="shared" si="24"/>
        <v>1.6947938149716187E-2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0.10100341439839103</v>
      </c>
      <c r="C181" s="267">
        <f t="shared" si="25"/>
        <v>9.9230170909238802E-2</v>
      </c>
      <c r="D181" s="267">
        <f t="shared" si="25"/>
        <v>0.10361711816946115</v>
      </c>
      <c r="E181" s="267">
        <f t="shared" si="25"/>
        <v>9.7657169262161655E-2</v>
      </c>
      <c r="F181" s="267">
        <f t="shared" si="25"/>
        <v>0.10202662978779543</v>
      </c>
      <c r="G181" s="267">
        <f t="shared" si="25"/>
        <v>0.10545101466554428</v>
      </c>
      <c r="H181" s="267">
        <f t="shared" si="25"/>
        <v>0.10699826044245714</v>
      </c>
      <c r="I181" s="267">
        <f t="shared" si="25"/>
        <v>0.11248461029333921</v>
      </c>
      <c r="J181" s="267">
        <f t="shared" si="25"/>
        <v>0.11200183780547404</v>
      </c>
      <c r="K181" s="267">
        <f t="shared" si="25"/>
        <v>0.10657226028455488</v>
      </c>
      <c r="L181" s="267">
        <f t="shared" si="25"/>
        <v>0.10067493909045226</v>
      </c>
      <c r="M181" s="267">
        <f t="shared" si="25"/>
        <v>0.1019679330547185</v>
      </c>
      <c r="N181" s="267">
        <f t="shared" si="25"/>
        <v>0.10241645922898861</v>
      </c>
      <c r="O181" s="267">
        <f t="shared" si="25"/>
        <v>0.10105746555039273</v>
      </c>
      <c r="P181" s="267">
        <f t="shared" si="25"/>
        <v>0.10110626241818432</v>
      </c>
      <c r="Q181" s="267">
        <f t="shared" si="25"/>
        <v>0.10200303734187664</v>
      </c>
      <c r="R181" s="267">
        <f t="shared" si="25"/>
        <v>0.11092782580026282</v>
      </c>
      <c r="S181" s="267">
        <f t="shared" si="25"/>
        <v>0.10873306544917885</v>
      </c>
      <c r="T181" s="267">
        <f t="shared" si="25"/>
        <v>0.10894239077233901</v>
      </c>
      <c r="U181" s="267">
        <f t="shared" si="25"/>
        <v>0.10748061700055124</v>
      </c>
      <c r="V181" s="267">
        <f t="shared" si="25"/>
        <v>0.10402587018787647</v>
      </c>
      <c r="W181" s="267">
        <f t="shared" si="25"/>
        <v>9.5940010486671737E-2</v>
      </c>
      <c r="X181" s="267">
        <f t="shared" si="25"/>
        <v>0.10242279997305601</v>
      </c>
      <c r="Y181" s="267">
        <f t="shared" si="25"/>
        <v>9.607744261394946E-2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0.1195343855883995</v>
      </c>
      <c r="C182" s="267">
        <f t="shared" si="26"/>
        <v>0.11743580731520981</v>
      </c>
      <c r="D182" s="267">
        <f t="shared" si="26"/>
        <v>0.12262762234921458</v>
      </c>
      <c r="E182" s="267">
        <f t="shared" si="26"/>
        <v>0.11557420900654998</v>
      </c>
      <c r="F182" s="267">
        <f t="shared" si="26"/>
        <v>0.12074532903645593</v>
      </c>
      <c r="G182" s="267">
        <f t="shared" si="26"/>
        <v>0.12479798156130391</v>
      </c>
      <c r="H182" s="267">
        <f t="shared" si="26"/>
        <v>0.12662909860223898</v>
      </c>
      <c r="I182" s="267">
        <f t="shared" si="26"/>
        <v>0.13312202225689374</v>
      </c>
      <c r="J182" s="267">
        <f t="shared" si="26"/>
        <v>0.13255067609934379</v>
      </c>
      <c r="K182" s="267">
        <f t="shared" si="26"/>
        <v>0.12612494072362956</v>
      </c>
      <c r="L182" s="267">
        <f t="shared" si="26"/>
        <v>0.12052265493907134</v>
      </c>
      <c r="M182" s="267">
        <f t="shared" si="26"/>
        <v>0.12067586328654847</v>
      </c>
      <c r="N182" s="267">
        <f t="shared" si="26"/>
        <v>0.12281618624624908</v>
      </c>
      <c r="O182" s="267">
        <f t="shared" si="26"/>
        <v>0.12005532923755079</v>
      </c>
      <c r="P182" s="267">
        <f t="shared" si="26"/>
        <v>0.1196561030068472</v>
      </c>
      <c r="Q182" s="267">
        <f t="shared" si="26"/>
        <v>0.1227451791180917</v>
      </c>
      <c r="R182" s="267">
        <f t="shared" si="26"/>
        <v>0.13268159192971538</v>
      </c>
      <c r="S182" s="267">
        <f t="shared" si="26"/>
        <v>0.13096743778122938</v>
      </c>
      <c r="T182" s="267">
        <f t="shared" si="26"/>
        <v>0.13047586114071411</v>
      </c>
      <c r="U182" s="267">
        <f t="shared" si="26"/>
        <v>0.12807187485243562</v>
      </c>
      <c r="V182" s="267">
        <f t="shared" si="26"/>
        <v>0.12541435764318429</v>
      </c>
      <c r="W182" s="267">
        <f t="shared" si="26"/>
        <v>0.11729136069108766</v>
      </c>
      <c r="X182" s="267">
        <f t="shared" si="26"/>
        <v>0.12676652355095644</v>
      </c>
      <c r="Y182" s="267">
        <f t="shared" si="26"/>
        <v>0.11940376496036297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4.3952248951046213E-2</v>
      </c>
      <c r="C183" s="268">
        <f t="shared" si="27"/>
        <v>4.3655617395550336E-2</v>
      </c>
      <c r="D183" s="268">
        <f t="shared" si="27"/>
        <v>4.4884179390698511E-2</v>
      </c>
      <c r="E183" s="268">
        <f t="shared" si="27"/>
        <v>4.3776317384228949E-2</v>
      </c>
      <c r="F183" s="268">
        <f t="shared" si="27"/>
        <v>4.4372316401222321E-2</v>
      </c>
      <c r="G183" s="268">
        <f t="shared" si="27"/>
        <v>4.5340282759330781E-2</v>
      </c>
      <c r="H183" s="268">
        <f t="shared" si="27"/>
        <v>4.6376397717782625E-2</v>
      </c>
      <c r="I183" s="268">
        <f t="shared" si="27"/>
        <v>4.7951604256882316E-2</v>
      </c>
      <c r="J183" s="268">
        <f t="shared" si="27"/>
        <v>4.9091119421307804E-2</v>
      </c>
      <c r="K183" s="268">
        <f t="shared" si="27"/>
        <v>5.0253466945609275E-2</v>
      </c>
      <c r="L183" s="268">
        <f t="shared" si="27"/>
        <v>4.9907473524851795E-2</v>
      </c>
      <c r="M183" s="268">
        <f t="shared" si="27"/>
        <v>5.0796743716394241E-2</v>
      </c>
      <c r="N183" s="268">
        <f t="shared" si="27"/>
        <v>5.3189759205422342E-2</v>
      </c>
      <c r="O183" s="268">
        <f t="shared" si="27"/>
        <v>5.5199889470276792E-2</v>
      </c>
      <c r="P183" s="268">
        <f t="shared" si="27"/>
        <v>5.7255395492739489E-2</v>
      </c>
      <c r="Q183" s="268">
        <f t="shared" si="27"/>
        <v>5.9381966119253102E-2</v>
      </c>
      <c r="R183" s="268">
        <f t="shared" si="27"/>
        <v>5.9822801043761427E-2</v>
      </c>
      <c r="S183" s="268">
        <f t="shared" si="27"/>
        <v>5.9028552341718547E-2</v>
      </c>
      <c r="T183" s="268">
        <f t="shared" si="27"/>
        <v>5.9713779579106216E-2</v>
      </c>
      <c r="U183" s="268">
        <f t="shared" si="27"/>
        <v>6.122252300421855E-2</v>
      </c>
      <c r="V183" s="268">
        <f t="shared" si="27"/>
        <v>6.2926457812168893E-2</v>
      </c>
      <c r="W183" s="268">
        <f t="shared" si="27"/>
        <v>6.3322004142076699E-2</v>
      </c>
      <c r="X183" s="268">
        <f t="shared" si="27"/>
        <v>6.7775408500987205E-2</v>
      </c>
      <c r="Y183" s="268">
        <f t="shared" si="27"/>
        <v>6.9037900573802768E-2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0.47776600832204463</v>
      </c>
      <c r="C184" s="269">
        <f t="shared" si="28"/>
        <v>0.48147513191491581</v>
      </c>
      <c r="D184" s="269">
        <f t="shared" si="28"/>
        <v>0.47033175502438451</v>
      </c>
      <c r="E184" s="269">
        <f t="shared" si="28"/>
        <v>0.48710935925938081</v>
      </c>
      <c r="F184" s="269">
        <f t="shared" si="28"/>
        <v>0.47620403116686133</v>
      </c>
      <c r="G184" s="269">
        <f t="shared" si="28"/>
        <v>0.46882552289222634</v>
      </c>
      <c r="H184" s="269">
        <f t="shared" si="28"/>
        <v>0.46393959252618228</v>
      </c>
      <c r="I184" s="269">
        <f t="shared" si="28"/>
        <v>0.44583176960811233</v>
      </c>
      <c r="J184" s="269">
        <f t="shared" si="28"/>
        <v>0.44317272963277188</v>
      </c>
      <c r="K184" s="269">
        <f t="shared" si="28"/>
        <v>0.45586936452932791</v>
      </c>
      <c r="L184" s="269">
        <f t="shared" si="28"/>
        <v>0.4679694130817087</v>
      </c>
      <c r="M184" s="269">
        <f t="shared" si="28"/>
        <v>0.46664087890546124</v>
      </c>
      <c r="N184" s="269">
        <f t="shared" si="28"/>
        <v>0.46310827006122868</v>
      </c>
      <c r="O184" s="269">
        <f t="shared" si="28"/>
        <v>0.46462571542300546</v>
      </c>
      <c r="P184" s="269">
        <f t="shared" si="28"/>
        <v>0.46056701203681732</v>
      </c>
      <c r="Q184" s="269">
        <f t="shared" si="28"/>
        <v>0.45342691001997737</v>
      </c>
      <c r="R184" s="269">
        <f t="shared" si="28"/>
        <v>0.43412191978645742</v>
      </c>
      <c r="S184" s="269">
        <f t="shared" si="28"/>
        <v>0.43951102021653771</v>
      </c>
      <c r="T184" s="269">
        <f t="shared" si="28"/>
        <v>0.44000208553344322</v>
      </c>
      <c r="U184" s="269">
        <f t="shared" si="28"/>
        <v>0.44456305281147201</v>
      </c>
      <c r="V184" s="269">
        <f t="shared" si="28"/>
        <v>0.45190743481805967</v>
      </c>
      <c r="W184" s="269">
        <f t="shared" si="28"/>
        <v>0.46532420479995751</v>
      </c>
      <c r="X184" s="269">
        <f t="shared" si="28"/>
        <v>0.44740299469988237</v>
      </c>
      <c r="Y184" s="269">
        <f t="shared" si="28"/>
        <v>0.46357154973489612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0.47731987323722125</v>
      </c>
      <c r="C185" s="318">
        <f t="shared" si="29"/>
        <v>0.48103682929931296</v>
      </c>
      <c r="D185" s="318">
        <f t="shared" si="29"/>
        <v>0.46987407513228352</v>
      </c>
      <c r="E185" s="318">
        <f t="shared" si="29"/>
        <v>0.48667800463882771</v>
      </c>
      <c r="F185" s="318">
        <f t="shared" si="29"/>
        <v>0.47575337650923677</v>
      </c>
      <c r="G185" s="318">
        <f t="shared" si="29"/>
        <v>0.46835974262476959</v>
      </c>
      <c r="H185" s="318">
        <f t="shared" si="29"/>
        <v>0.4634669780281202</v>
      </c>
      <c r="I185" s="318">
        <f t="shared" si="29"/>
        <v>0.44533492173961747</v>
      </c>
      <c r="J185" s="318">
        <f t="shared" si="29"/>
        <v>0.44267801418471164</v>
      </c>
      <c r="K185" s="318">
        <f t="shared" si="29"/>
        <v>0.45539863168663075</v>
      </c>
      <c r="L185" s="318">
        <f t="shared" si="29"/>
        <v>0.4675195895048383</v>
      </c>
      <c r="M185" s="318">
        <f t="shared" si="29"/>
        <v>0.46619048351305203</v>
      </c>
      <c r="N185" s="318">
        <f t="shared" si="29"/>
        <v>0.46264988639698895</v>
      </c>
      <c r="O185" s="318">
        <f t="shared" si="29"/>
        <v>0.46417763603372136</v>
      </c>
      <c r="P185" s="318">
        <f t="shared" si="29"/>
        <v>0.46012042266923225</v>
      </c>
      <c r="Q185" s="318">
        <f t="shared" si="29"/>
        <v>0.45296880242437282</v>
      </c>
      <c r="R185" s="318">
        <f t="shared" si="29"/>
        <v>0.4336267157246414</v>
      </c>
      <c r="S185" s="318">
        <f t="shared" si="29"/>
        <v>0.43902221384775925</v>
      </c>
      <c r="T185" s="318">
        <f t="shared" si="29"/>
        <v>0.43951511386340136</v>
      </c>
      <c r="U185" s="318">
        <f t="shared" si="29"/>
        <v>0.44408505347705851</v>
      </c>
      <c r="V185" s="318">
        <f t="shared" si="29"/>
        <v>0.4514393540661506</v>
      </c>
      <c r="W185" s="318">
        <f t="shared" si="29"/>
        <v>0.46488645135635459</v>
      </c>
      <c r="X185" s="318">
        <f t="shared" si="29"/>
        <v>0.4469298876204153</v>
      </c>
      <c r="Y185" s="318">
        <f t="shared" si="29"/>
        <v>0.46312590216205252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4.4613508482337636E-4</v>
      </c>
      <c r="C186" s="318">
        <f t="shared" si="30"/>
        <v>4.3830261560283044E-4</v>
      </c>
      <c r="D186" s="318">
        <f t="shared" si="30"/>
        <v>4.5767989210098164E-4</v>
      </c>
      <c r="E186" s="318">
        <f t="shared" si="30"/>
        <v>4.3135462055309833E-4</v>
      </c>
      <c r="F186" s="318">
        <f t="shared" si="30"/>
        <v>4.5065465762458834E-4</v>
      </c>
      <c r="G186" s="318">
        <f t="shared" si="30"/>
        <v>4.6578026745671178E-4</v>
      </c>
      <c r="H186" s="318">
        <f t="shared" si="30"/>
        <v>4.7261449806205454E-4</v>
      </c>
      <c r="I186" s="318">
        <f t="shared" si="30"/>
        <v>4.9684786849485689E-4</v>
      </c>
      <c r="J186" s="318">
        <f t="shared" si="30"/>
        <v>4.9471544806029043E-4</v>
      </c>
      <c r="K186" s="318">
        <f t="shared" si="30"/>
        <v>4.7073284269710987E-4</v>
      </c>
      <c r="L186" s="318">
        <f t="shared" si="30"/>
        <v>4.498235768704136E-4</v>
      </c>
      <c r="M186" s="318">
        <f t="shared" si="30"/>
        <v>4.5039539240918834E-4</v>
      </c>
      <c r="N186" s="318">
        <f t="shared" si="30"/>
        <v>4.58383664239718E-4</v>
      </c>
      <c r="O186" s="318">
        <f t="shared" si="30"/>
        <v>4.4807938928404065E-4</v>
      </c>
      <c r="P186" s="318">
        <f t="shared" si="30"/>
        <v>4.4658936758507978E-4</v>
      </c>
      <c r="Q186" s="318">
        <f t="shared" si="30"/>
        <v>4.5810759560452422E-4</v>
      </c>
      <c r="R186" s="318">
        <f t="shared" si="30"/>
        <v>4.9520406181607338E-4</v>
      </c>
      <c r="S186" s="318">
        <f t="shared" si="30"/>
        <v>4.8880636877845303E-4</v>
      </c>
      <c r="T186" s="318">
        <f t="shared" si="30"/>
        <v>4.8697167004190179E-4</v>
      </c>
      <c r="U186" s="318">
        <f t="shared" si="30"/>
        <v>4.7799933441348784E-4</v>
      </c>
      <c r="V186" s="318">
        <f t="shared" si="30"/>
        <v>4.6808075190910752E-4</v>
      </c>
      <c r="W186" s="318">
        <f t="shared" si="30"/>
        <v>4.3775344360293648E-4</v>
      </c>
      <c r="X186" s="318">
        <f t="shared" si="30"/>
        <v>4.7310707946710212E-4</v>
      </c>
      <c r="Y186" s="318">
        <f t="shared" si="30"/>
        <v>4.4564757284360623E-4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0.15162193722677678</v>
      </c>
      <c r="C187" s="269">
        <f t="shared" si="31"/>
        <v>0.15361424073293251</v>
      </c>
      <c r="D187" s="269">
        <f t="shared" si="31"/>
        <v>0.15030597125290018</v>
      </c>
      <c r="E187" s="269">
        <f t="shared" si="31"/>
        <v>0.15256553020505428</v>
      </c>
      <c r="F187" s="269">
        <f t="shared" si="31"/>
        <v>0.14940353857685407</v>
      </c>
      <c r="G187" s="269">
        <f t="shared" si="31"/>
        <v>0.14548213807572424</v>
      </c>
      <c r="H187" s="269">
        <f t="shared" si="31"/>
        <v>0.14476910082062211</v>
      </c>
      <c r="I187" s="269">
        <f t="shared" si="31"/>
        <v>0.14534924801687729</v>
      </c>
      <c r="J187" s="269">
        <f t="shared" si="31"/>
        <v>0.148919596598862</v>
      </c>
      <c r="K187" s="269">
        <f t="shared" si="31"/>
        <v>0.1518067559231345</v>
      </c>
      <c r="L187" s="269">
        <f t="shared" si="31"/>
        <v>0.15552978389967176</v>
      </c>
      <c r="M187" s="269">
        <f t="shared" si="31"/>
        <v>0.15398927063239906</v>
      </c>
      <c r="N187" s="269">
        <f t="shared" si="31"/>
        <v>0.1513786438345108</v>
      </c>
      <c r="O187" s="269">
        <f t="shared" si="31"/>
        <v>0.15346516632887983</v>
      </c>
      <c r="P187" s="269">
        <f t="shared" si="31"/>
        <v>0.1560893536244386</v>
      </c>
      <c r="Q187" s="269">
        <f t="shared" si="31"/>
        <v>0.15552011541050881</v>
      </c>
      <c r="R187" s="269">
        <f t="shared" si="31"/>
        <v>0.14854509228757756</v>
      </c>
      <c r="S187" s="269">
        <f t="shared" si="31"/>
        <v>0.14906241650650937</v>
      </c>
      <c r="T187" s="269">
        <f t="shared" si="31"/>
        <v>0.14847031786311918</v>
      </c>
      <c r="U187" s="269">
        <f t="shared" si="31"/>
        <v>0.14772050992513353</v>
      </c>
      <c r="V187" s="269">
        <f t="shared" si="31"/>
        <v>0.14693953783138167</v>
      </c>
      <c r="W187" s="269">
        <f t="shared" si="31"/>
        <v>0.15485971655025593</v>
      </c>
      <c r="X187" s="269">
        <f t="shared" si="31"/>
        <v>0.1461570571665676</v>
      </c>
      <c r="Y187" s="269">
        <f t="shared" si="31"/>
        <v>0.14804484178157332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0.13959679090145993</v>
      </c>
      <c r="C188" s="318">
        <f t="shared" si="32"/>
        <v>0.14269274471215995</v>
      </c>
      <c r="D188" s="318">
        <f t="shared" si="32"/>
        <v>0.13694631554069608</v>
      </c>
      <c r="E188" s="318">
        <f t="shared" si="32"/>
        <v>0.14172165417672078</v>
      </c>
      <c r="F188" s="318">
        <f t="shared" si="32"/>
        <v>0.1361262933429073</v>
      </c>
      <c r="G188" s="318">
        <f t="shared" si="32"/>
        <v>0.12870532457028311</v>
      </c>
      <c r="H188" s="318">
        <f t="shared" si="32"/>
        <v>0.12665410951181022</v>
      </c>
      <c r="I188" s="318">
        <f t="shared" si="32"/>
        <v>0.12418748184883328</v>
      </c>
      <c r="J188" s="318">
        <f t="shared" si="32"/>
        <v>0.13086301943640405</v>
      </c>
      <c r="K188" s="318">
        <f t="shared" si="32"/>
        <v>0.13717480758216052</v>
      </c>
      <c r="L188" s="318">
        <f t="shared" si="32"/>
        <v>0.14366199079396366</v>
      </c>
      <c r="M188" s="318">
        <f t="shared" si="32"/>
        <v>0.14211760351440897</v>
      </c>
      <c r="N188" s="318">
        <f t="shared" si="32"/>
        <v>0.13766061927046444</v>
      </c>
      <c r="O188" s="318">
        <f t="shared" si="32"/>
        <v>0.14081172414795048</v>
      </c>
      <c r="P188" s="318">
        <f t="shared" si="32"/>
        <v>0.14416587964826932</v>
      </c>
      <c r="Q188" s="318">
        <f t="shared" si="32"/>
        <v>0.14213433684082616</v>
      </c>
      <c r="R188" s="318">
        <f t="shared" si="32"/>
        <v>0.12890349422188715</v>
      </c>
      <c r="S188" s="318">
        <f t="shared" si="32"/>
        <v>0.12969702801640132</v>
      </c>
      <c r="T188" s="318">
        <f t="shared" si="32"/>
        <v>0.12827846366938164</v>
      </c>
      <c r="U188" s="318">
        <f t="shared" si="32"/>
        <v>0.12840647056370927</v>
      </c>
      <c r="V188" s="318">
        <f t="shared" si="32"/>
        <v>0.12793554971450236</v>
      </c>
      <c r="W188" s="318">
        <f t="shared" si="32"/>
        <v>0.14160989302273425</v>
      </c>
      <c r="X188" s="318">
        <f t="shared" si="32"/>
        <v>0.12541609657343419</v>
      </c>
      <c r="Y188" s="318">
        <f t="shared" si="32"/>
        <v>0.13075215717464694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1.2025146325316857E-2</v>
      </c>
      <c r="C189" s="318">
        <f t="shared" si="33"/>
        <v>1.0921496020772565E-2</v>
      </c>
      <c r="D189" s="318">
        <f t="shared" si="33"/>
        <v>1.3359655712204068E-2</v>
      </c>
      <c r="E189" s="318">
        <f t="shared" si="33"/>
        <v>1.0843876028333456E-2</v>
      </c>
      <c r="F189" s="318">
        <f t="shared" si="33"/>
        <v>1.327724523394674E-2</v>
      </c>
      <c r="G189" s="318">
        <f t="shared" si="33"/>
        <v>1.6776813505441093E-2</v>
      </c>
      <c r="H189" s="318">
        <f t="shared" si="33"/>
        <v>1.8114991308811924E-2</v>
      </c>
      <c r="I189" s="318">
        <f t="shared" si="33"/>
        <v>2.1161766168043959E-2</v>
      </c>
      <c r="J189" s="318">
        <f t="shared" si="33"/>
        <v>1.8056577162457961E-2</v>
      </c>
      <c r="K189" s="318">
        <f t="shared" si="33"/>
        <v>1.4631948340973965E-2</v>
      </c>
      <c r="L189" s="318">
        <f t="shared" si="33"/>
        <v>1.1867793105708095E-2</v>
      </c>
      <c r="M189" s="318">
        <f t="shared" si="33"/>
        <v>1.1871667117990143E-2</v>
      </c>
      <c r="N189" s="318">
        <f t="shared" si="33"/>
        <v>1.3718024564046374E-2</v>
      </c>
      <c r="O189" s="318">
        <f t="shared" si="33"/>
        <v>1.2653442180929318E-2</v>
      </c>
      <c r="P189" s="318">
        <f t="shared" si="33"/>
        <v>1.1923473976169245E-2</v>
      </c>
      <c r="Q189" s="318">
        <f t="shared" si="33"/>
        <v>1.3385778569682639E-2</v>
      </c>
      <c r="R189" s="318">
        <f t="shared" si="33"/>
        <v>1.9641598065690463E-2</v>
      </c>
      <c r="S189" s="318">
        <f t="shared" si="33"/>
        <v>1.9365388490107993E-2</v>
      </c>
      <c r="T189" s="318">
        <f t="shared" si="33"/>
        <v>2.0191854193737556E-2</v>
      </c>
      <c r="U189" s="318">
        <f t="shared" si="33"/>
        <v>1.931403936142426E-2</v>
      </c>
      <c r="V189" s="318">
        <f t="shared" si="33"/>
        <v>1.9003988116879353E-2</v>
      </c>
      <c r="W189" s="318">
        <f t="shared" si="33"/>
        <v>1.3249823527521663E-2</v>
      </c>
      <c r="X189" s="318">
        <f t="shared" si="33"/>
        <v>2.0740960593133347E-2</v>
      </c>
      <c r="Y189" s="318">
        <f t="shared" si="33"/>
        <v>1.7292684606926366E-2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4.9763009791104006E-2</v>
      </c>
      <c r="C190" s="269">
        <f t="shared" si="34"/>
        <v>4.9219489909220766E-2</v>
      </c>
      <c r="D190" s="269">
        <f t="shared" si="34"/>
        <v>5.041593492263638E-2</v>
      </c>
      <c r="E190" s="269">
        <f t="shared" si="34"/>
        <v>4.8825593814249557E-2</v>
      </c>
      <c r="F190" s="269">
        <f t="shared" si="34"/>
        <v>5.031821433510069E-2</v>
      </c>
      <c r="G190" s="269">
        <f t="shared" si="34"/>
        <v>5.1262343424159182E-2</v>
      </c>
      <c r="H190" s="269">
        <f t="shared" si="34"/>
        <v>5.1583484058073795E-2</v>
      </c>
      <c r="I190" s="269">
        <f t="shared" si="34"/>
        <v>5.2495345921753957E-2</v>
      </c>
      <c r="J190" s="269">
        <f t="shared" si="34"/>
        <v>5.1768023497074316E-2</v>
      </c>
      <c r="K190" s="269">
        <f t="shared" si="34"/>
        <v>4.9906850013178107E-2</v>
      </c>
      <c r="L190" s="269">
        <f t="shared" si="34"/>
        <v>4.8957043803583462E-2</v>
      </c>
      <c r="M190" s="269">
        <f t="shared" si="34"/>
        <v>4.9032121957274862E-2</v>
      </c>
      <c r="N190" s="269">
        <f t="shared" si="34"/>
        <v>4.9647564817020852E-2</v>
      </c>
      <c r="O190" s="269">
        <f t="shared" si="34"/>
        <v>4.9017597963399266E-2</v>
      </c>
      <c r="P190" s="269">
        <f t="shared" si="34"/>
        <v>4.8909489429812998E-2</v>
      </c>
      <c r="Q190" s="269">
        <f t="shared" si="34"/>
        <v>4.9638619739124965E-2</v>
      </c>
      <c r="R190" s="269">
        <f t="shared" si="34"/>
        <v>5.1670600568709375E-2</v>
      </c>
      <c r="S190" s="269">
        <f t="shared" si="34"/>
        <v>5.1514292862737204E-2</v>
      </c>
      <c r="T190" s="269">
        <f t="shared" si="34"/>
        <v>5.115112970713144E-2</v>
      </c>
      <c r="U190" s="269">
        <f t="shared" si="34"/>
        <v>5.0568443672480125E-2</v>
      </c>
      <c r="V190" s="269">
        <f t="shared" si="34"/>
        <v>5.0109700024255542E-2</v>
      </c>
      <c r="W190" s="269">
        <f t="shared" si="34"/>
        <v>4.8872917086076884E-2</v>
      </c>
      <c r="X190" s="269">
        <f t="shared" si="34"/>
        <v>5.1148972354768188E-2</v>
      </c>
      <c r="Y190" s="269">
        <f t="shared" si="34"/>
        <v>4.9081873385461459E-2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1.6120404625281273E-2</v>
      </c>
      <c r="C191" s="318">
        <f t="shared" si="35"/>
        <v>1.7232128225390289E-2</v>
      </c>
      <c r="D191" s="318">
        <f t="shared" si="35"/>
        <v>1.5249832816306612E-2</v>
      </c>
      <c r="E191" s="318">
        <f t="shared" si="35"/>
        <v>1.7134763430146419E-2</v>
      </c>
      <c r="F191" s="318">
        <f t="shared" si="35"/>
        <v>1.4684479752616334E-2</v>
      </c>
      <c r="G191" s="318">
        <f t="shared" si="35"/>
        <v>1.287006861496191E-2</v>
      </c>
      <c r="H191" s="318">
        <f t="shared" si="35"/>
        <v>1.2509144328526473E-2</v>
      </c>
      <c r="I191" s="318">
        <f t="shared" si="35"/>
        <v>1.2434308618844762E-2</v>
      </c>
      <c r="J191" s="318">
        <f t="shared" si="35"/>
        <v>1.4340428272494696E-2</v>
      </c>
      <c r="K191" s="318">
        <f t="shared" si="35"/>
        <v>1.6668843386179431E-2</v>
      </c>
      <c r="L191" s="318">
        <f t="shared" si="35"/>
        <v>1.8562550264661783E-2</v>
      </c>
      <c r="M191" s="318">
        <f t="shared" si="35"/>
        <v>1.8171620439359992E-2</v>
      </c>
      <c r="N191" s="318">
        <f t="shared" si="35"/>
        <v>1.6647683912403066E-2</v>
      </c>
      <c r="O191" s="318">
        <f t="shared" si="35"/>
        <v>1.7662977945711748E-2</v>
      </c>
      <c r="P191" s="318">
        <f t="shared" si="35"/>
        <v>1.8602343517011073E-2</v>
      </c>
      <c r="Q191" s="318">
        <f t="shared" si="35"/>
        <v>1.7695630556469669E-2</v>
      </c>
      <c r="R191" s="318">
        <f t="shared" si="35"/>
        <v>1.4030173334410029E-2</v>
      </c>
      <c r="S191" s="318">
        <f t="shared" si="35"/>
        <v>1.4078923345678311E-2</v>
      </c>
      <c r="T191" s="318">
        <f t="shared" si="35"/>
        <v>1.3966440565043646E-2</v>
      </c>
      <c r="U191" s="318">
        <f t="shared" si="35"/>
        <v>1.4109189462907483E-2</v>
      </c>
      <c r="V191" s="318">
        <f t="shared" si="35"/>
        <v>1.3987386707246212E-2</v>
      </c>
      <c r="W191" s="318">
        <f t="shared" si="35"/>
        <v>1.7828984388425291E-2</v>
      </c>
      <c r="X191" s="318">
        <f t="shared" si="35"/>
        <v>1.2723030238156997E-2</v>
      </c>
      <c r="Y191" s="318">
        <f t="shared" si="35"/>
        <v>1.4361738975070433E-2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8.1841766103411019E-3</v>
      </c>
      <c r="C192" s="318">
        <f t="shared" si="36"/>
        <v>8.2479079288356044E-3</v>
      </c>
      <c r="D192" s="318">
        <f t="shared" si="36"/>
        <v>8.056510175079426E-3</v>
      </c>
      <c r="E192" s="318">
        <f t="shared" si="36"/>
        <v>8.3446321128830287E-3</v>
      </c>
      <c r="F192" s="318">
        <f t="shared" si="36"/>
        <v>8.1573172931406791E-3</v>
      </c>
      <c r="G192" s="318">
        <f t="shared" si="36"/>
        <v>8.0305452710744442E-3</v>
      </c>
      <c r="H192" s="318">
        <f t="shared" si="36"/>
        <v>7.9466534161214408E-3</v>
      </c>
      <c r="I192" s="318">
        <f t="shared" si="36"/>
        <v>7.6357592772134577E-3</v>
      </c>
      <c r="J192" s="318">
        <f t="shared" si="36"/>
        <v>7.590203661606623E-3</v>
      </c>
      <c r="K192" s="318">
        <f t="shared" si="36"/>
        <v>7.8083127034997155E-3</v>
      </c>
      <c r="L192" s="318">
        <f t="shared" si="36"/>
        <v>8.0161399175604272E-3</v>
      </c>
      <c r="M192" s="318">
        <f t="shared" si="36"/>
        <v>7.9933509268216452E-3</v>
      </c>
      <c r="N192" s="318">
        <f t="shared" si="36"/>
        <v>7.932643477313199E-3</v>
      </c>
      <c r="O192" s="318">
        <f t="shared" si="36"/>
        <v>7.9588384328230215E-3</v>
      </c>
      <c r="P192" s="318">
        <f t="shared" si="36"/>
        <v>7.8892730269336398E-3</v>
      </c>
      <c r="Q192" s="318">
        <f t="shared" si="36"/>
        <v>7.7666505961157791E-3</v>
      </c>
      <c r="R192" s="318">
        <f t="shared" si="36"/>
        <v>7.4350091488625302E-3</v>
      </c>
      <c r="S192" s="318">
        <f t="shared" si="36"/>
        <v>7.5275209255896936E-3</v>
      </c>
      <c r="T192" s="318">
        <f t="shared" si="36"/>
        <v>7.5359722409558336E-3</v>
      </c>
      <c r="U192" s="318">
        <f t="shared" si="36"/>
        <v>7.6143289048908741E-3</v>
      </c>
      <c r="V192" s="318">
        <f t="shared" si="36"/>
        <v>7.7404265141491268E-3</v>
      </c>
      <c r="W192" s="318">
        <f t="shared" si="36"/>
        <v>7.9709918546891686E-3</v>
      </c>
      <c r="X192" s="318">
        <f t="shared" si="36"/>
        <v>7.6631067294940219E-3</v>
      </c>
      <c r="Y192" s="318">
        <f t="shared" si="36"/>
        <v>7.9408052935480145E-3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2.5458428555481631E-2</v>
      </c>
      <c r="C193" s="318">
        <f t="shared" si="37"/>
        <v>2.3739453754994876E-2</v>
      </c>
      <c r="D193" s="318">
        <f t="shared" si="37"/>
        <v>2.710959193125034E-2</v>
      </c>
      <c r="E193" s="318">
        <f t="shared" si="37"/>
        <v>2.3346198271220114E-2</v>
      </c>
      <c r="F193" s="318">
        <f t="shared" si="37"/>
        <v>2.747641728934367E-2</v>
      </c>
      <c r="G193" s="318">
        <f t="shared" si="37"/>
        <v>3.0361729538122828E-2</v>
      </c>
      <c r="H193" s="318">
        <f t="shared" si="37"/>
        <v>3.1127686313425884E-2</v>
      </c>
      <c r="I193" s="318">
        <f t="shared" si="37"/>
        <v>3.2425278025695739E-2</v>
      </c>
      <c r="J193" s="318">
        <f t="shared" si="37"/>
        <v>2.9837391562972996E-2</v>
      </c>
      <c r="K193" s="318">
        <f t="shared" si="37"/>
        <v>2.5429693923498961E-2</v>
      </c>
      <c r="L193" s="318">
        <f t="shared" si="37"/>
        <v>2.2378353621361247E-2</v>
      </c>
      <c r="M193" s="318">
        <f t="shared" si="37"/>
        <v>2.2867150591093219E-2</v>
      </c>
      <c r="N193" s="318">
        <f t="shared" si="37"/>
        <v>2.5067237427304587E-2</v>
      </c>
      <c r="O193" s="318">
        <f t="shared" si="37"/>
        <v>2.3395781584864498E-2</v>
      </c>
      <c r="P193" s="318">
        <f t="shared" si="37"/>
        <v>2.2417872885868287E-2</v>
      </c>
      <c r="Q193" s="318">
        <f t="shared" si="37"/>
        <v>2.4176338586539517E-2</v>
      </c>
      <c r="R193" s="318">
        <f t="shared" si="37"/>
        <v>3.0205418085436819E-2</v>
      </c>
      <c r="S193" s="318">
        <f t="shared" si="37"/>
        <v>2.9907848591469194E-2</v>
      </c>
      <c r="T193" s="318">
        <f t="shared" si="37"/>
        <v>2.9648716901131956E-2</v>
      </c>
      <c r="U193" s="318">
        <f t="shared" si="37"/>
        <v>2.8844925304681773E-2</v>
      </c>
      <c r="V193" s="318">
        <f t="shared" si="37"/>
        <v>2.8381886802860207E-2</v>
      </c>
      <c r="W193" s="318">
        <f t="shared" si="37"/>
        <v>2.3072940842962422E-2</v>
      </c>
      <c r="X193" s="318">
        <f t="shared" si="37"/>
        <v>3.0762835387117167E-2</v>
      </c>
      <c r="Y193" s="318">
        <f t="shared" si="37"/>
        <v>2.6779329116843012E-2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3.1355339225305076E-2</v>
      </c>
      <c r="C194" s="319">
        <f t="shared" si="38"/>
        <v>3.0804856338537259E-2</v>
      </c>
      <c r="D194" s="319">
        <f t="shared" si="38"/>
        <v>3.2166733264452199E-2</v>
      </c>
      <c r="E194" s="319">
        <f t="shared" si="38"/>
        <v>3.0316536210551037E-2</v>
      </c>
      <c r="F194" s="319">
        <f t="shared" si="38"/>
        <v>3.1672984582409351E-2</v>
      </c>
      <c r="G194" s="319">
        <f t="shared" si="38"/>
        <v>3.2736045174166215E-2</v>
      </c>
      <c r="H194" s="319">
        <f t="shared" si="38"/>
        <v>3.3216369690807462E-2</v>
      </c>
      <c r="I194" s="319">
        <f t="shared" si="38"/>
        <v>3.4919543407337335E-2</v>
      </c>
      <c r="J194" s="319">
        <f t="shared" si="38"/>
        <v>3.4769672284506288E-2</v>
      </c>
      <c r="K194" s="319">
        <f t="shared" si="38"/>
        <v>3.3084122879740552E-2</v>
      </c>
      <c r="L194" s="319">
        <f t="shared" si="38"/>
        <v>3.1306985658267977E-2</v>
      </c>
      <c r="M194" s="319">
        <f t="shared" si="38"/>
        <v>3.1654762862005074E-2</v>
      </c>
      <c r="N194" s="319">
        <f t="shared" si="38"/>
        <v>3.1847360195288797E-2</v>
      </c>
      <c r="O194" s="319">
        <f t="shared" si="38"/>
        <v>3.1471219216805936E-2</v>
      </c>
      <c r="P194" s="319">
        <f t="shared" si="38"/>
        <v>3.1387267200893583E-2</v>
      </c>
      <c r="Q194" s="319">
        <f t="shared" si="38"/>
        <v>3.1717690723655212E-2</v>
      </c>
      <c r="R194" s="319">
        <f t="shared" si="38"/>
        <v>3.4543003181621602E-2</v>
      </c>
      <c r="S194" s="319">
        <f t="shared" si="38"/>
        <v>3.390321497759842E-2</v>
      </c>
      <c r="T194" s="319">
        <f t="shared" si="38"/>
        <v>3.4007383202232927E-2</v>
      </c>
      <c r="U194" s="319">
        <f t="shared" si="38"/>
        <v>3.3585247171366774E-2</v>
      </c>
      <c r="V194" s="319">
        <f t="shared" si="38"/>
        <v>3.2535196455251922E-2</v>
      </c>
      <c r="W194" s="319">
        <f t="shared" si="38"/>
        <v>3.0030516279162683E-2</v>
      </c>
      <c r="X194" s="319">
        <f t="shared" si="38"/>
        <v>3.2082844734338457E-2</v>
      </c>
      <c r="Y194" s="319">
        <f t="shared" si="38"/>
        <v>3.0114620020033851E-2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0.99999999999999978</v>
      </c>
      <c r="C197" s="232">
        <f t="shared" si="39"/>
        <v>1</v>
      </c>
      <c r="D197" s="232">
        <f t="shared" si="39"/>
        <v>1</v>
      </c>
      <c r="E197" s="232">
        <f t="shared" si="39"/>
        <v>1.0000000000000002</v>
      </c>
      <c r="F197" s="232">
        <f t="shared" si="39"/>
        <v>1</v>
      </c>
      <c r="G197" s="232">
        <f t="shared" si="39"/>
        <v>1</v>
      </c>
      <c r="H197" s="232">
        <f t="shared" si="39"/>
        <v>0.99999999999999978</v>
      </c>
      <c r="I197" s="232">
        <f t="shared" si="39"/>
        <v>1</v>
      </c>
      <c r="J197" s="232">
        <f t="shared" si="39"/>
        <v>0.99999999999999989</v>
      </c>
      <c r="K197" s="232">
        <f t="shared" si="39"/>
        <v>1.0000000000000002</v>
      </c>
      <c r="L197" s="232">
        <f t="shared" si="39"/>
        <v>1</v>
      </c>
      <c r="M197" s="232">
        <f t="shared" si="39"/>
        <v>0.99999999999999978</v>
      </c>
      <c r="N197" s="232">
        <f t="shared" si="39"/>
        <v>1</v>
      </c>
      <c r="O197" s="232">
        <f t="shared" si="39"/>
        <v>0.99999999999999978</v>
      </c>
      <c r="P197" s="232">
        <f t="shared" si="39"/>
        <v>1</v>
      </c>
      <c r="Q197" s="232">
        <f t="shared" si="39"/>
        <v>1</v>
      </c>
      <c r="R197" s="232">
        <f t="shared" si="39"/>
        <v>1</v>
      </c>
      <c r="S197" s="232">
        <f t="shared" si="39"/>
        <v>1</v>
      </c>
      <c r="T197" s="232">
        <f t="shared" si="39"/>
        <v>1.0000000000000004</v>
      </c>
      <c r="U197" s="232">
        <f t="shared" si="39"/>
        <v>0.99999999999999978</v>
      </c>
      <c r="V197" s="232">
        <f t="shared" si="39"/>
        <v>1.0000000000000002</v>
      </c>
      <c r="W197" s="232">
        <f t="shared" si="39"/>
        <v>1</v>
      </c>
      <c r="X197" s="232">
        <f t="shared" si="39"/>
        <v>1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5.6972018143396459E-3</v>
      </c>
      <c r="C198" s="266">
        <f t="shared" si="40"/>
        <v>5.6194560901457816E-3</v>
      </c>
      <c r="D198" s="266">
        <f t="shared" si="40"/>
        <v>5.8101697695065735E-3</v>
      </c>
      <c r="E198" s="266">
        <f t="shared" si="40"/>
        <v>5.547932677162009E-3</v>
      </c>
      <c r="F198" s="266">
        <f t="shared" si="40"/>
        <v>5.7380851462848093E-3</v>
      </c>
      <c r="G198" s="266">
        <f t="shared" si="40"/>
        <v>5.8854421641816659E-3</v>
      </c>
      <c r="H198" s="266">
        <f t="shared" si="40"/>
        <v>5.949918843119433E-3</v>
      </c>
      <c r="I198" s="266">
        <f t="shared" si="40"/>
        <v>6.1859172152167307E-3</v>
      </c>
      <c r="J198" s="266">
        <f t="shared" si="40"/>
        <v>6.1673960092618052E-3</v>
      </c>
      <c r="K198" s="266">
        <f t="shared" si="40"/>
        <v>5.9332670726804804E-3</v>
      </c>
      <c r="L198" s="266">
        <f t="shared" si="40"/>
        <v>5.7106056170673656E-3</v>
      </c>
      <c r="M198" s="266">
        <f t="shared" si="40"/>
        <v>5.5889126865824052E-3</v>
      </c>
      <c r="N198" s="266">
        <f t="shared" si="40"/>
        <v>6.0183893214364181E-3</v>
      </c>
      <c r="O198" s="266">
        <f t="shared" si="40"/>
        <v>6.6740928275749144E-3</v>
      </c>
      <c r="P198" s="266">
        <f t="shared" si="40"/>
        <v>7.4009982086383035E-3</v>
      </c>
      <c r="Q198" s="266">
        <f t="shared" si="40"/>
        <v>7.9137468849596257E-3</v>
      </c>
      <c r="R198" s="266">
        <f t="shared" si="40"/>
        <v>7.1270566457321514E-3</v>
      </c>
      <c r="S198" s="266">
        <f t="shared" si="40"/>
        <v>7.0706918232197932E-3</v>
      </c>
      <c r="T198" s="266">
        <f t="shared" si="40"/>
        <v>7.0976244334555912E-3</v>
      </c>
      <c r="U198" s="266">
        <f t="shared" si="40"/>
        <v>6.7585902730515702E-3</v>
      </c>
      <c r="V198" s="266">
        <f t="shared" si="40"/>
        <v>6.3739172462210373E-3</v>
      </c>
      <c r="W198" s="266">
        <f t="shared" si="40"/>
        <v>5.8687624116865204E-3</v>
      </c>
      <c r="X198" s="266">
        <f t="shared" si="40"/>
        <v>6.0861466290691611E-3</v>
      </c>
      <c r="Y198" s="266">
        <f t="shared" si="40"/>
        <v>5.7232358475774407E-3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1.2252345735173165E-2</v>
      </c>
      <c r="C199" s="267">
        <f t="shared" si="41"/>
        <v>1.2085146551556916E-2</v>
      </c>
      <c r="D199" s="267">
        <f t="shared" si="41"/>
        <v>1.2495293499497922E-2</v>
      </c>
      <c r="E199" s="267">
        <f t="shared" si="41"/>
        <v>1.1931329008735969E-2</v>
      </c>
      <c r="F199" s="267">
        <f t="shared" si="41"/>
        <v>1.2340269023503455E-2</v>
      </c>
      <c r="G199" s="267">
        <f t="shared" si="41"/>
        <v>1.2657173565173728E-2</v>
      </c>
      <c r="H199" s="267">
        <f t="shared" si="41"/>
        <v>1.2795836471622453E-2</v>
      </c>
      <c r="I199" s="267">
        <f t="shared" si="41"/>
        <v>1.3303372230772893E-2</v>
      </c>
      <c r="J199" s="267">
        <f t="shared" si="41"/>
        <v>1.3263540708880705E-2</v>
      </c>
      <c r="K199" s="267">
        <f t="shared" si="41"/>
        <v>1.2760025339215797E-2</v>
      </c>
      <c r="L199" s="267">
        <f t="shared" si="41"/>
        <v>1.2281171820423072E-2</v>
      </c>
      <c r="M199" s="267">
        <f t="shared" si="41"/>
        <v>1.2019460210685942E-2</v>
      </c>
      <c r="N199" s="267">
        <f t="shared" si="41"/>
        <v>1.2943088403418315E-2</v>
      </c>
      <c r="O199" s="267">
        <f t="shared" si="41"/>
        <v>1.4353237862535775E-2</v>
      </c>
      <c r="P199" s="267">
        <f t="shared" si="41"/>
        <v>1.5916513367912759E-2</v>
      </c>
      <c r="Q199" s="267">
        <f t="shared" si="41"/>
        <v>1.7019225587397185E-2</v>
      </c>
      <c r="R199" s="267">
        <f t="shared" si="41"/>
        <v>1.5327377358808798E-2</v>
      </c>
      <c r="S199" s="267">
        <f t="shared" si="41"/>
        <v>1.5206159730360937E-2</v>
      </c>
      <c r="T199" s="267">
        <f t="shared" si="41"/>
        <v>1.5264080734902003E-2</v>
      </c>
      <c r="U199" s="267">
        <f t="shared" si="41"/>
        <v>1.4534957231000688E-2</v>
      </c>
      <c r="V199" s="267">
        <f t="shared" si="41"/>
        <v>1.370768323346379E-2</v>
      </c>
      <c r="W199" s="267">
        <f t="shared" si="41"/>
        <v>1.2621302254834453E-2</v>
      </c>
      <c r="X199" s="267">
        <f t="shared" si="41"/>
        <v>1.3088806597411606E-2</v>
      </c>
      <c r="Y199" s="267">
        <f t="shared" si="41"/>
        <v>1.2515705218180784E-2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7.8811515884249297E-2</v>
      </c>
      <c r="C200" s="267">
        <f t="shared" si="42"/>
        <v>7.7736030307836199E-2</v>
      </c>
      <c r="D200" s="267">
        <f t="shared" si="42"/>
        <v>8.0374243708045301E-2</v>
      </c>
      <c r="E200" s="267">
        <f t="shared" si="42"/>
        <v>7.6746620281272146E-2</v>
      </c>
      <c r="F200" s="267">
        <f t="shared" si="42"/>
        <v>7.9377070251111931E-2</v>
      </c>
      <c r="G200" s="267">
        <f t="shared" si="42"/>
        <v>8.1415514795485103E-2</v>
      </c>
      <c r="H200" s="267">
        <f t="shared" si="42"/>
        <v>8.2307444723871623E-2</v>
      </c>
      <c r="I200" s="267">
        <f t="shared" si="42"/>
        <v>8.5572098155033041E-2</v>
      </c>
      <c r="J200" s="267">
        <f t="shared" si="42"/>
        <v>8.5315887410727265E-2</v>
      </c>
      <c r="K200" s="267">
        <f t="shared" si="42"/>
        <v>8.2077094577744231E-2</v>
      </c>
      <c r="L200" s="267">
        <f t="shared" si="42"/>
        <v>7.8996935682601216E-2</v>
      </c>
      <c r="M200" s="267">
        <f t="shared" si="42"/>
        <v>7.731351202367856E-2</v>
      </c>
      <c r="N200" s="267">
        <f t="shared" si="42"/>
        <v>8.3254622367447267E-2</v>
      </c>
      <c r="O200" s="267">
        <f t="shared" si="42"/>
        <v>9.2325213330070932E-2</v>
      </c>
      <c r="P200" s="267">
        <f t="shared" si="42"/>
        <v>0.10238076636346188</v>
      </c>
      <c r="Q200" s="267">
        <f t="shared" si="42"/>
        <v>0.10947380988998984</v>
      </c>
      <c r="R200" s="267">
        <f t="shared" si="42"/>
        <v>9.8591230633484087E-2</v>
      </c>
      <c r="S200" s="267">
        <f t="shared" si="42"/>
        <v>9.7811515038090407E-2</v>
      </c>
      <c r="T200" s="267">
        <f t="shared" si="42"/>
        <v>9.818408387250678E-2</v>
      </c>
      <c r="U200" s="267">
        <f t="shared" si="42"/>
        <v>9.3494097983165075E-2</v>
      </c>
      <c r="V200" s="267">
        <f t="shared" si="42"/>
        <v>8.8172772646226721E-2</v>
      </c>
      <c r="W200" s="267">
        <f t="shared" si="42"/>
        <v>8.1184777563146307E-2</v>
      </c>
      <c r="X200" s="267">
        <f t="shared" si="42"/>
        <v>8.4191934455169246E-2</v>
      </c>
      <c r="Y200" s="267">
        <f t="shared" si="42"/>
        <v>7.9022693442250144E-2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0.10991286290368348</v>
      </c>
      <c r="C201" s="267">
        <f t="shared" si="43"/>
        <v>0.10841295902048952</v>
      </c>
      <c r="D201" s="267">
        <f t="shared" si="43"/>
        <v>0.11209228918581379</v>
      </c>
      <c r="E201" s="267">
        <f t="shared" si="43"/>
        <v>0.10703309863606326</v>
      </c>
      <c r="F201" s="267">
        <f t="shared" si="43"/>
        <v>0.11070160169257888</v>
      </c>
      <c r="G201" s="267">
        <f t="shared" si="43"/>
        <v>0.11354447653426468</v>
      </c>
      <c r="H201" s="267">
        <f t="shared" si="43"/>
        <v>0.11478838830069256</v>
      </c>
      <c r="I201" s="267">
        <f t="shared" si="43"/>
        <v>0.11934137019656547</v>
      </c>
      <c r="J201" s="267">
        <f t="shared" si="43"/>
        <v>0.11898405114112832</v>
      </c>
      <c r="K201" s="267">
        <f t="shared" si="43"/>
        <v>0.11446713519767746</v>
      </c>
      <c r="L201" s="267">
        <f t="shared" si="43"/>
        <v>0.11017145481943617</v>
      </c>
      <c r="M201" s="267">
        <f t="shared" si="43"/>
        <v>0.10782370256830916</v>
      </c>
      <c r="N201" s="267">
        <f t="shared" si="43"/>
        <v>0.11610935015906702</v>
      </c>
      <c r="O201" s="267">
        <f t="shared" si="43"/>
        <v>0.12875946365763874</v>
      </c>
      <c r="P201" s="267">
        <f t="shared" si="43"/>
        <v>0.14278323429038592</v>
      </c>
      <c r="Q201" s="267">
        <f t="shared" si="43"/>
        <v>0.15267540184932685</v>
      </c>
      <c r="R201" s="267">
        <f t="shared" si="43"/>
        <v>0.1374982360704633</v>
      </c>
      <c r="S201" s="267">
        <f t="shared" si="43"/>
        <v>0.13641082172017674</v>
      </c>
      <c r="T201" s="267">
        <f t="shared" si="43"/>
        <v>0.13693041719756271</v>
      </c>
      <c r="U201" s="267">
        <f t="shared" si="43"/>
        <v>0.13038962464597004</v>
      </c>
      <c r="V201" s="267">
        <f t="shared" si="43"/>
        <v>0.12296834749297354</v>
      </c>
      <c r="W201" s="267">
        <f t="shared" si="43"/>
        <v>0.11322268358941023</v>
      </c>
      <c r="X201" s="267">
        <f t="shared" si="43"/>
        <v>0.11741655322247542</v>
      </c>
      <c r="Y201" s="267">
        <f t="shared" si="43"/>
        <v>0.11200286418493344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6.1965704569621159E-2</v>
      </c>
      <c r="C202" s="268">
        <f t="shared" si="44"/>
        <v>6.1792450552578072E-2</v>
      </c>
      <c r="D202" s="268">
        <f t="shared" si="44"/>
        <v>6.290647413315216E-2</v>
      </c>
      <c r="E202" s="268">
        <f t="shared" si="44"/>
        <v>6.2160001575999997E-2</v>
      </c>
      <c r="F202" s="268">
        <f t="shared" si="44"/>
        <v>6.2374961414434701E-2</v>
      </c>
      <c r="G202" s="268">
        <f t="shared" si="44"/>
        <v>6.3249529472320681E-2</v>
      </c>
      <c r="H202" s="268">
        <f t="shared" si="44"/>
        <v>6.4457889000550883E-2</v>
      </c>
      <c r="I202" s="268">
        <f t="shared" si="44"/>
        <v>6.591114838021897E-2</v>
      </c>
      <c r="J202" s="268">
        <f t="shared" si="44"/>
        <v>6.7565401734794181E-2</v>
      </c>
      <c r="K202" s="268">
        <f t="shared" si="44"/>
        <v>6.9929510945454854E-2</v>
      </c>
      <c r="L202" s="268">
        <f t="shared" si="44"/>
        <v>6.9948853902900454E-2</v>
      </c>
      <c r="M202" s="268">
        <f t="shared" si="44"/>
        <v>7.2168926748714279E-2</v>
      </c>
      <c r="N202" s="268">
        <f t="shared" si="44"/>
        <v>7.2326503394561925E-2</v>
      </c>
      <c r="O202" s="268">
        <f t="shared" si="44"/>
        <v>7.0000917633920565E-2</v>
      </c>
      <c r="P202" s="268">
        <f t="shared" si="44"/>
        <v>6.7030783808662744E-2</v>
      </c>
      <c r="Q202" s="268">
        <f t="shared" si="44"/>
        <v>6.5498514133016619E-2</v>
      </c>
      <c r="R202" s="268">
        <f t="shared" si="44"/>
        <v>7.3536562540967881E-2</v>
      </c>
      <c r="S202" s="268">
        <f t="shared" si="44"/>
        <v>7.2650426888043532E-2</v>
      </c>
      <c r="T202" s="268">
        <f t="shared" si="44"/>
        <v>7.3319521705600618E-2</v>
      </c>
      <c r="U202" s="268">
        <f t="shared" si="44"/>
        <v>7.7579886065070852E-2</v>
      </c>
      <c r="V202" s="268">
        <f t="shared" si="44"/>
        <v>8.2046580872500385E-2</v>
      </c>
      <c r="W202" s="268">
        <f t="shared" si="44"/>
        <v>8.4448245573205766E-2</v>
      </c>
      <c r="X202" s="268">
        <f t="shared" si="44"/>
        <v>8.9516162293397927E-2</v>
      </c>
      <c r="Y202" s="268">
        <f t="shared" si="44"/>
        <v>9.3392821485125496E-2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0.3322576571111403</v>
      </c>
      <c r="C203" s="269">
        <f t="shared" si="45"/>
        <v>0.33616870152540984</v>
      </c>
      <c r="D203" s="269">
        <f t="shared" si="45"/>
        <v>0.32516408793754692</v>
      </c>
      <c r="E203" s="269">
        <f t="shared" si="45"/>
        <v>0.34117433743699921</v>
      </c>
      <c r="F203" s="269">
        <f t="shared" si="45"/>
        <v>0.33020101789429479</v>
      </c>
      <c r="G203" s="269">
        <f t="shared" si="45"/>
        <v>0.32260590125668026</v>
      </c>
      <c r="H203" s="269">
        <f t="shared" si="45"/>
        <v>0.31807722753067841</v>
      </c>
      <c r="I203" s="269">
        <f t="shared" si="45"/>
        <v>0.30230388973541633</v>
      </c>
      <c r="J203" s="269">
        <f t="shared" si="45"/>
        <v>0.30090242579774512</v>
      </c>
      <c r="K203" s="269">
        <f t="shared" si="45"/>
        <v>0.31293403511308299</v>
      </c>
      <c r="L203" s="269">
        <f t="shared" si="45"/>
        <v>0.32439150558771485</v>
      </c>
      <c r="M203" s="269">
        <f t="shared" si="45"/>
        <v>0.32713002474239872</v>
      </c>
      <c r="N203" s="269">
        <f t="shared" si="45"/>
        <v>0.31192924177399656</v>
      </c>
      <c r="O203" s="269">
        <f t="shared" si="45"/>
        <v>0.29106873710849512</v>
      </c>
      <c r="P203" s="269">
        <f t="shared" si="45"/>
        <v>0.26599196863478519</v>
      </c>
      <c r="Q203" s="269">
        <f t="shared" si="45"/>
        <v>0.24729298437716618</v>
      </c>
      <c r="R203" s="269">
        <f t="shared" si="45"/>
        <v>0.26389965133259041</v>
      </c>
      <c r="S203" s="269">
        <f t="shared" si="45"/>
        <v>0.26790577587005937</v>
      </c>
      <c r="T203" s="269">
        <f t="shared" si="45"/>
        <v>0.26740100258173316</v>
      </c>
      <c r="U203" s="269">
        <f t="shared" si="45"/>
        <v>0.27860604186936488</v>
      </c>
      <c r="V203" s="269">
        <f t="shared" si="45"/>
        <v>0.29254381368615551</v>
      </c>
      <c r="W203" s="269">
        <f t="shared" si="45"/>
        <v>0.31383737853826976</v>
      </c>
      <c r="X203" s="269">
        <f t="shared" si="45"/>
        <v>0.29716700315228967</v>
      </c>
      <c r="Y203" s="269">
        <f t="shared" si="45"/>
        <v>0.31265569337422577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0.33182332051890906</v>
      </c>
      <c r="C204" s="318">
        <f t="shared" si="46"/>
        <v>0.33574029202054662</v>
      </c>
      <c r="D204" s="318">
        <f t="shared" si="46"/>
        <v>0.32472113902679905</v>
      </c>
      <c r="E204" s="318">
        <f t="shared" si="46"/>
        <v>0.3407513806502373</v>
      </c>
      <c r="F204" s="318">
        <f t="shared" si="46"/>
        <v>0.32976356448653638</v>
      </c>
      <c r="G204" s="318">
        <f t="shared" si="46"/>
        <v>0.32215721381736034</v>
      </c>
      <c r="H204" s="318">
        <f t="shared" si="46"/>
        <v>0.31762362459390536</v>
      </c>
      <c r="I204" s="318">
        <f t="shared" si="46"/>
        <v>0.30183229503144787</v>
      </c>
      <c r="J204" s="318">
        <f t="shared" si="46"/>
        <v>0.30043224309176103</v>
      </c>
      <c r="K204" s="318">
        <f t="shared" si="46"/>
        <v>0.31248170165446126</v>
      </c>
      <c r="L204" s="318">
        <f t="shared" si="46"/>
        <v>0.32395614713208648</v>
      </c>
      <c r="M204" s="318">
        <f t="shared" si="46"/>
        <v>0.32668815113350841</v>
      </c>
      <c r="N204" s="318">
        <f t="shared" si="46"/>
        <v>0.31149882585175365</v>
      </c>
      <c r="O204" s="318">
        <f t="shared" si="46"/>
        <v>0.29067635405366837</v>
      </c>
      <c r="P204" s="318">
        <f t="shared" si="46"/>
        <v>0.26563092806226768</v>
      </c>
      <c r="Q204" s="318">
        <f t="shared" si="46"/>
        <v>0.24694367522191693</v>
      </c>
      <c r="R204" s="318">
        <f t="shared" si="46"/>
        <v>0.26347930183706442</v>
      </c>
      <c r="S204" s="318">
        <f t="shared" si="46"/>
        <v>0.26749034128857563</v>
      </c>
      <c r="T204" s="318">
        <f t="shared" si="46"/>
        <v>0.26698810864037864</v>
      </c>
      <c r="U204" s="318">
        <f t="shared" si="46"/>
        <v>0.27818777356335961</v>
      </c>
      <c r="V204" s="318">
        <f t="shared" si="46"/>
        <v>0.29212237176236294</v>
      </c>
      <c r="W204" s="318">
        <f t="shared" si="46"/>
        <v>0.3134268678252547</v>
      </c>
      <c r="X204" s="318">
        <f t="shared" si="46"/>
        <v>0.29673228090605269</v>
      </c>
      <c r="Y204" s="318">
        <f t="shared" si="46"/>
        <v>0.31224062857364404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4.3433659223127949E-4</v>
      </c>
      <c r="C205" s="318">
        <f t="shared" si="47"/>
        <v>4.2840950486324527E-4</v>
      </c>
      <c r="D205" s="318">
        <f t="shared" si="47"/>
        <v>4.4294891074789656E-4</v>
      </c>
      <c r="E205" s="318">
        <f t="shared" si="47"/>
        <v>4.2295678676189001E-4</v>
      </c>
      <c r="F205" s="318">
        <f t="shared" si="47"/>
        <v>4.3745340775840866E-4</v>
      </c>
      <c r="G205" s="318">
        <f t="shared" si="47"/>
        <v>4.4868743931993657E-4</v>
      </c>
      <c r="H205" s="318">
        <f t="shared" si="47"/>
        <v>4.5360293677304309E-4</v>
      </c>
      <c r="I205" s="318">
        <f t="shared" si="47"/>
        <v>4.7159470396845372E-4</v>
      </c>
      <c r="J205" s="318">
        <f t="shared" si="47"/>
        <v>4.7018270598406963E-4</v>
      </c>
      <c r="K205" s="318">
        <f t="shared" si="47"/>
        <v>4.5233345862170417E-4</v>
      </c>
      <c r="L205" s="318">
        <f t="shared" si="47"/>
        <v>4.3535845562833232E-4</v>
      </c>
      <c r="M205" s="318">
        <f t="shared" si="47"/>
        <v>4.4187360889028809E-4</v>
      </c>
      <c r="N205" s="318">
        <f t="shared" si="47"/>
        <v>4.3041592224290229E-4</v>
      </c>
      <c r="O205" s="318">
        <f t="shared" si="47"/>
        <v>3.9238305482674959E-4</v>
      </c>
      <c r="P205" s="318">
        <f t="shared" si="47"/>
        <v>3.610405725175243E-4</v>
      </c>
      <c r="Q205" s="318">
        <f t="shared" si="47"/>
        <v>3.4930915524928534E-4</v>
      </c>
      <c r="R205" s="318">
        <f t="shared" si="47"/>
        <v>4.203494955259802E-4</v>
      </c>
      <c r="S205" s="318">
        <f t="shared" si="47"/>
        <v>4.1543458148375823E-4</v>
      </c>
      <c r="T205" s="318">
        <f t="shared" si="47"/>
        <v>4.1289394135450542E-4</v>
      </c>
      <c r="U205" s="318">
        <f t="shared" si="47"/>
        <v>4.1826830600525094E-4</v>
      </c>
      <c r="V205" s="318">
        <f t="shared" si="47"/>
        <v>4.2144192379258642E-4</v>
      </c>
      <c r="W205" s="318">
        <f t="shared" si="47"/>
        <v>4.1051071301505802E-4</v>
      </c>
      <c r="X205" s="318">
        <f t="shared" si="47"/>
        <v>4.347222462369885E-4</v>
      </c>
      <c r="Y205" s="318">
        <f t="shared" si="47"/>
        <v>4.1506480058169613E-4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0.11179313880479001</v>
      </c>
      <c r="C206" s="269">
        <f t="shared" si="48"/>
        <v>0.11371285967687378</v>
      </c>
      <c r="D206" s="269">
        <f t="shared" si="48"/>
        <v>0.11016943125237903</v>
      </c>
      <c r="E206" s="269">
        <f t="shared" si="48"/>
        <v>0.1132950756360839</v>
      </c>
      <c r="F206" s="269">
        <f t="shared" si="48"/>
        <v>0.10983528751998001</v>
      </c>
      <c r="G206" s="269">
        <f t="shared" si="48"/>
        <v>0.10613669708156566</v>
      </c>
      <c r="H206" s="269">
        <f t="shared" si="48"/>
        <v>0.10522956182364165</v>
      </c>
      <c r="I206" s="269">
        <f t="shared" si="48"/>
        <v>0.10448437397605169</v>
      </c>
      <c r="J206" s="269">
        <f t="shared" si="48"/>
        <v>0.10719045087844234</v>
      </c>
      <c r="K206" s="269">
        <f t="shared" si="48"/>
        <v>0.11047611169911169</v>
      </c>
      <c r="L206" s="269">
        <f t="shared" si="48"/>
        <v>0.11400172037175763</v>
      </c>
      <c r="M206" s="269">
        <f t="shared" si="48"/>
        <v>0.11441623542185413</v>
      </c>
      <c r="N206" s="269">
        <f t="shared" si="48"/>
        <v>0.10765070400504341</v>
      </c>
      <c r="O206" s="269">
        <f t="shared" si="48"/>
        <v>0.10177899498049403</v>
      </c>
      <c r="P206" s="269">
        <f t="shared" si="48"/>
        <v>9.5568326173553181E-2</v>
      </c>
      <c r="Q206" s="269">
        <f t="shared" si="48"/>
        <v>8.971111687959786E-2</v>
      </c>
      <c r="R206" s="269">
        <f t="shared" si="48"/>
        <v>9.5494356749930745E-2</v>
      </c>
      <c r="S206" s="269">
        <f t="shared" si="48"/>
        <v>9.594603105169619E-2</v>
      </c>
      <c r="T206" s="269">
        <f t="shared" si="48"/>
        <v>9.5338325427866077E-2</v>
      </c>
      <c r="U206" s="269">
        <f t="shared" si="48"/>
        <v>9.7895230019393153E-2</v>
      </c>
      <c r="V206" s="269">
        <f t="shared" si="48"/>
        <v>0.10019560915301812</v>
      </c>
      <c r="W206" s="269">
        <f t="shared" si="48"/>
        <v>0.10749390863048784</v>
      </c>
      <c r="X206" s="269">
        <f t="shared" si="48"/>
        <v>0.10095594998013606</v>
      </c>
      <c r="Y206" s="269">
        <f t="shared" si="48"/>
        <v>0.10473745546166857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0.1029268172362733</v>
      </c>
      <c r="C207" s="318">
        <f t="shared" si="49"/>
        <v>0.10562822807926824</v>
      </c>
      <c r="D207" s="318">
        <f t="shared" si="49"/>
        <v>0.10037723431387766</v>
      </c>
      <c r="E207" s="318">
        <f t="shared" si="49"/>
        <v>0.10524241948782335</v>
      </c>
      <c r="F207" s="318">
        <f t="shared" si="49"/>
        <v>0.1000744072782201</v>
      </c>
      <c r="G207" s="318">
        <f t="shared" si="49"/>
        <v>9.389714935032395E-2</v>
      </c>
      <c r="H207" s="318">
        <f t="shared" si="49"/>
        <v>9.2062162240029555E-2</v>
      </c>
      <c r="I207" s="318">
        <f t="shared" si="49"/>
        <v>8.9272228605757592E-2</v>
      </c>
      <c r="J207" s="318">
        <f t="shared" si="49"/>
        <v>9.4193553951714776E-2</v>
      </c>
      <c r="K207" s="318">
        <f t="shared" si="49"/>
        <v>9.9827832250260554E-2</v>
      </c>
      <c r="L207" s="318">
        <f t="shared" si="49"/>
        <v>0.10530275097088994</v>
      </c>
      <c r="M207" s="318">
        <f t="shared" si="49"/>
        <v>0.10559541658010257</v>
      </c>
      <c r="N207" s="318">
        <f t="shared" si="49"/>
        <v>9.7895331883382189E-2</v>
      </c>
      <c r="O207" s="318">
        <f t="shared" si="49"/>
        <v>9.3387158194165154E-2</v>
      </c>
      <c r="P207" s="318">
        <f t="shared" si="49"/>
        <v>8.826797913759743E-2</v>
      </c>
      <c r="Q207" s="318">
        <f t="shared" si="49"/>
        <v>8.1989587464451411E-2</v>
      </c>
      <c r="R207" s="318">
        <f t="shared" si="49"/>
        <v>8.2867471916922716E-2</v>
      </c>
      <c r="S207" s="318">
        <f t="shared" si="49"/>
        <v>8.3481238054603432E-2</v>
      </c>
      <c r="T207" s="318">
        <f t="shared" si="49"/>
        <v>8.2372383185529377E-2</v>
      </c>
      <c r="U207" s="318">
        <f t="shared" si="49"/>
        <v>8.5095705248943221E-2</v>
      </c>
      <c r="V207" s="318">
        <f t="shared" si="49"/>
        <v>8.7237108032016328E-2</v>
      </c>
      <c r="W207" s="318">
        <f t="shared" si="49"/>
        <v>9.8248341633564745E-2</v>
      </c>
      <c r="X207" s="318">
        <f t="shared" si="49"/>
        <v>8.6629420555053224E-2</v>
      </c>
      <c r="Y207" s="318">
        <f t="shared" si="49"/>
        <v>9.2503379880008785E-2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8.8663215685167145E-3</v>
      </c>
      <c r="C208" s="318">
        <f t="shared" si="50"/>
        <v>8.0846315976055155E-3</v>
      </c>
      <c r="D208" s="318">
        <f t="shared" si="50"/>
        <v>9.7921969385013352E-3</v>
      </c>
      <c r="E208" s="318">
        <f t="shared" si="50"/>
        <v>8.0526561482605185E-3</v>
      </c>
      <c r="F208" s="318">
        <f t="shared" si="50"/>
        <v>9.760880241759886E-3</v>
      </c>
      <c r="G208" s="318">
        <f t="shared" si="50"/>
        <v>1.2239547731241694E-2</v>
      </c>
      <c r="H208" s="318">
        <f t="shared" si="50"/>
        <v>1.3167399583612087E-2</v>
      </c>
      <c r="I208" s="318">
        <f t="shared" si="50"/>
        <v>1.5212145370294061E-2</v>
      </c>
      <c r="J208" s="318">
        <f t="shared" si="50"/>
        <v>1.2996896926727539E-2</v>
      </c>
      <c r="K208" s="318">
        <f t="shared" si="50"/>
        <v>1.0648279448851123E-2</v>
      </c>
      <c r="L208" s="318">
        <f t="shared" si="50"/>
        <v>8.698969400867675E-3</v>
      </c>
      <c r="M208" s="318">
        <f t="shared" si="50"/>
        <v>8.8208188417515515E-3</v>
      </c>
      <c r="N208" s="318">
        <f t="shared" si="50"/>
        <v>9.7553721216612262E-3</v>
      </c>
      <c r="O208" s="318">
        <f t="shared" si="50"/>
        <v>8.3918367863288993E-3</v>
      </c>
      <c r="P208" s="318">
        <f t="shared" si="50"/>
        <v>7.3003470359557319E-3</v>
      </c>
      <c r="Q208" s="318">
        <f t="shared" si="50"/>
        <v>7.7215294151464593E-3</v>
      </c>
      <c r="R208" s="318">
        <f t="shared" si="50"/>
        <v>1.2626884833008044E-2</v>
      </c>
      <c r="S208" s="318">
        <f t="shared" si="50"/>
        <v>1.2464792997092756E-2</v>
      </c>
      <c r="T208" s="318">
        <f t="shared" si="50"/>
        <v>1.2965942242336692E-2</v>
      </c>
      <c r="U208" s="318">
        <f t="shared" si="50"/>
        <v>1.2799524770449933E-2</v>
      </c>
      <c r="V208" s="318">
        <f t="shared" si="50"/>
        <v>1.2958501121001793E-2</v>
      </c>
      <c r="W208" s="318">
        <f t="shared" si="50"/>
        <v>9.2455669969230998E-3</v>
      </c>
      <c r="X208" s="318">
        <f t="shared" si="50"/>
        <v>1.4326529425082831E-2</v>
      </c>
      <c r="Y208" s="318">
        <f t="shared" si="50"/>
        <v>1.2234075581659778E-2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0.14539165356954717</v>
      </c>
      <c r="C209" s="269">
        <f t="shared" si="51"/>
        <v>0.14449113115094769</v>
      </c>
      <c r="D209" s="269">
        <f t="shared" si="51"/>
        <v>0.14625604680178511</v>
      </c>
      <c r="E209" s="269">
        <f t="shared" si="51"/>
        <v>0.14391199565479187</v>
      </c>
      <c r="F209" s="269">
        <f t="shared" si="51"/>
        <v>0.14649537918514838</v>
      </c>
      <c r="G209" s="269">
        <f t="shared" si="51"/>
        <v>0.14789825784328248</v>
      </c>
      <c r="H209" s="269">
        <f t="shared" si="51"/>
        <v>0.14818060490243976</v>
      </c>
      <c r="I209" s="269">
        <f t="shared" si="51"/>
        <v>0.148805956475868</v>
      </c>
      <c r="J209" s="269">
        <f t="shared" si="51"/>
        <v>0.14698033794791909</v>
      </c>
      <c r="K209" s="269">
        <f t="shared" si="51"/>
        <v>0.14362448907246925</v>
      </c>
      <c r="L209" s="269">
        <f t="shared" si="51"/>
        <v>0.14224594240034749</v>
      </c>
      <c r="M209" s="269">
        <f t="shared" si="51"/>
        <v>0.14431879999320738</v>
      </c>
      <c r="N209" s="269">
        <f t="shared" si="51"/>
        <v>0.13984936507645487</v>
      </c>
      <c r="O209" s="269">
        <f t="shared" si="51"/>
        <v>0.12878696112798801</v>
      </c>
      <c r="P209" s="269">
        <f t="shared" si="51"/>
        <v>0.11856773522551503</v>
      </c>
      <c r="Q209" s="269">
        <f t="shared" si="51"/>
        <v>0.11328290092713782</v>
      </c>
      <c r="R209" s="269">
        <f t="shared" si="51"/>
        <v>0.13098976900070727</v>
      </c>
      <c r="S209" s="269">
        <f t="shared" si="51"/>
        <v>0.13086687209760769</v>
      </c>
      <c r="T209" s="269">
        <f t="shared" si="51"/>
        <v>0.12966234400229967</v>
      </c>
      <c r="U209" s="269">
        <f t="shared" si="51"/>
        <v>0.13238434984363698</v>
      </c>
      <c r="V209" s="269">
        <f t="shared" si="51"/>
        <v>0.13521630072349558</v>
      </c>
      <c r="W209" s="269">
        <f t="shared" si="51"/>
        <v>0.13513142860880972</v>
      </c>
      <c r="X209" s="269">
        <f t="shared" si="51"/>
        <v>0.13997086623594307</v>
      </c>
      <c r="Y209" s="269">
        <f t="shared" si="51"/>
        <v>0.13779303337018653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4.5115969547227221E-2</v>
      </c>
      <c r="C210" s="318">
        <f t="shared" si="52"/>
        <v>4.841927339960269E-2</v>
      </c>
      <c r="D210" s="318">
        <f t="shared" si="52"/>
        <v>4.2427867435250954E-2</v>
      </c>
      <c r="E210" s="318">
        <f t="shared" si="52"/>
        <v>4.8298536502574048E-2</v>
      </c>
      <c r="F210" s="318">
        <f t="shared" si="52"/>
        <v>4.0977062283785823E-2</v>
      </c>
      <c r="G210" s="318">
        <f t="shared" si="52"/>
        <v>3.5640025272481245E-2</v>
      </c>
      <c r="H210" s="318">
        <f t="shared" si="52"/>
        <v>3.4513637709888426E-2</v>
      </c>
      <c r="I210" s="318">
        <f t="shared" si="52"/>
        <v>3.3928248912300875E-2</v>
      </c>
      <c r="J210" s="318">
        <f t="shared" si="52"/>
        <v>3.9180287257364638E-2</v>
      </c>
      <c r="K210" s="318">
        <f t="shared" si="52"/>
        <v>4.6045160869132823E-2</v>
      </c>
      <c r="L210" s="318">
        <f t="shared" si="52"/>
        <v>5.1646004279753618E-2</v>
      </c>
      <c r="M210" s="318">
        <f t="shared" si="52"/>
        <v>5.1249790782777666E-2</v>
      </c>
      <c r="N210" s="318">
        <f t="shared" si="52"/>
        <v>4.4937337071587868E-2</v>
      </c>
      <c r="O210" s="318">
        <f t="shared" si="52"/>
        <v>4.4464510736208461E-2</v>
      </c>
      <c r="P210" s="318">
        <f t="shared" si="52"/>
        <v>4.3232425821554142E-2</v>
      </c>
      <c r="Q210" s="318">
        <f t="shared" si="52"/>
        <v>3.8746009796054193E-2</v>
      </c>
      <c r="R210" s="318">
        <f t="shared" si="52"/>
        <v>3.4236052511207975E-2</v>
      </c>
      <c r="S210" s="318">
        <f t="shared" si="52"/>
        <v>3.4397711423888443E-2</v>
      </c>
      <c r="T210" s="318">
        <f t="shared" si="52"/>
        <v>3.404198423733118E-2</v>
      </c>
      <c r="U210" s="318">
        <f t="shared" si="52"/>
        <v>3.5491474776245972E-2</v>
      </c>
      <c r="V210" s="318">
        <f t="shared" si="52"/>
        <v>3.6203274227830082E-2</v>
      </c>
      <c r="W210" s="318">
        <f t="shared" si="52"/>
        <v>4.6952582675839218E-2</v>
      </c>
      <c r="X210" s="318">
        <f t="shared" si="52"/>
        <v>3.3358302042666294E-2</v>
      </c>
      <c r="Y210" s="318">
        <f t="shared" si="52"/>
        <v>3.8567102786543295E-2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2.9025506739047944E-2</v>
      </c>
      <c r="C211" s="318">
        <f t="shared" si="53"/>
        <v>2.9368135106878281E-2</v>
      </c>
      <c r="D211" s="318">
        <f t="shared" si="53"/>
        <v>2.8404259213591295E-2</v>
      </c>
      <c r="E211" s="318">
        <f t="shared" si="53"/>
        <v>2.9806468936349945E-2</v>
      </c>
      <c r="F211" s="318">
        <f t="shared" si="53"/>
        <v>2.884533416255472E-2</v>
      </c>
      <c r="G211" s="318">
        <f t="shared" si="53"/>
        <v>2.8179985559983693E-2</v>
      </c>
      <c r="H211" s="318">
        <f t="shared" si="53"/>
        <v>2.7783419928756568E-2</v>
      </c>
      <c r="I211" s="318">
        <f t="shared" si="53"/>
        <v>2.6402108507013015E-2</v>
      </c>
      <c r="J211" s="318">
        <f t="shared" si="53"/>
        <v>2.6279642078351984E-2</v>
      </c>
      <c r="K211" s="318">
        <f t="shared" si="53"/>
        <v>2.7333641659112628E-2</v>
      </c>
      <c r="L211" s="318">
        <f t="shared" si="53"/>
        <v>2.8337343249515659E-2</v>
      </c>
      <c r="M211" s="318">
        <f t="shared" si="53"/>
        <v>2.8576319221519E-2</v>
      </c>
      <c r="N211" s="318">
        <f t="shared" si="53"/>
        <v>2.7247666784921964E-2</v>
      </c>
      <c r="O211" s="318">
        <f t="shared" si="53"/>
        <v>2.5426267389141652E-2</v>
      </c>
      <c r="P211" s="318">
        <f t="shared" si="53"/>
        <v>2.3235474470310914E-2</v>
      </c>
      <c r="Q211" s="318">
        <f t="shared" si="53"/>
        <v>2.1600848602533841E-2</v>
      </c>
      <c r="R211" s="318">
        <f t="shared" si="53"/>
        <v>2.3047265753087891E-2</v>
      </c>
      <c r="S211" s="318">
        <f t="shared" si="53"/>
        <v>2.3398122505555924E-2</v>
      </c>
      <c r="T211" s="318">
        <f t="shared" si="53"/>
        <v>2.3354190821996072E-2</v>
      </c>
      <c r="U211" s="318">
        <f t="shared" si="53"/>
        <v>2.4333856594699187E-2</v>
      </c>
      <c r="V211" s="318">
        <f t="shared" si="53"/>
        <v>2.5552754571184368E-2</v>
      </c>
      <c r="W211" s="318">
        <f t="shared" si="53"/>
        <v>2.7416317967146005E-2</v>
      </c>
      <c r="X211" s="318">
        <f t="shared" si="53"/>
        <v>2.595599611764144E-2</v>
      </c>
      <c r="Y211" s="318">
        <f t="shared" si="53"/>
        <v>2.7312554327695054E-2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7.1250177283271987E-2</v>
      </c>
      <c r="C212" s="318">
        <f t="shared" si="54"/>
        <v>6.6703722644466737E-2</v>
      </c>
      <c r="D212" s="318">
        <f t="shared" si="54"/>
        <v>7.5423920152942844E-2</v>
      </c>
      <c r="E212" s="318">
        <f t="shared" si="54"/>
        <v>6.5806990215867889E-2</v>
      </c>
      <c r="F212" s="318">
        <f t="shared" si="54"/>
        <v>7.6672982738807835E-2</v>
      </c>
      <c r="G212" s="318">
        <f t="shared" si="54"/>
        <v>8.4078247010817536E-2</v>
      </c>
      <c r="H212" s="318">
        <f t="shared" si="54"/>
        <v>8.5883547263794754E-2</v>
      </c>
      <c r="I212" s="318">
        <f t="shared" si="54"/>
        <v>8.8475599056554111E-2</v>
      </c>
      <c r="J212" s="318">
        <f t="shared" si="54"/>
        <v>8.1520408612202486E-2</v>
      </c>
      <c r="K212" s="318">
        <f t="shared" si="54"/>
        <v>7.024568654422382E-2</v>
      </c>
      <c r="L212" s="318">
        <f t="shared" si="54"/>
        <v>6.22625948710782E-2</v>
      </c>
      <c r="M212" s="318">
        <f t="shared" si="54"/>
        <v>6.4492689988910723E-2</v>
      </c>
      <c r="N212" s="318">
        <f t="shared" si="54"/>
        <v>6.7664361219945041E-2</v>
      </c>
      <c r="O212" s="318">
        <f t="shared" si="54"/>
        <v>5.8896183002637881E-2</v>
      </c>
      <c r="P212" s="318">
        <f t="shared" si="54"/>
        <v>5.2099834933649974E-2</v>
      </c>
      <c r="Q212" s="318">
        <f t="shared" si="54"/>
        <v>5.2936042528549783E-2</v>
      </c>
      <c r="R212" s="318">
        <f t="shared" si="54"/>
        <v>7.3706450736411411E-2</v>
      </c>
      <c r="S212" s="318">
        <f t="shared" si="54"/>
        <v>7.3071038168163335E-2</v>
      </c>
      <c r="T212" s="318">
        <f t="shared" si="54"/>
        <v>7.2266168942972428E-2</v>
      </c>
      <c r="U212" s="318">
        <f t="shared" si="54"/>
        <v>7.2559018472691805E-2</v>
      </c>
      <c r="V212" s="318">
        <f t="shared" si="54"/>
        <v>7.3460271924481138E-2</v>
      </c>
      <c r="W212" s="318">
        <f t="shared" si="54"/>
        <v>6.0762527965824494E-2</v>
      </c>
      <c r="X212" s="318">
        <f t="shared" si="54"/>
        <v>8.0656568075635343E-2</v>
      </c>
      <c r="Y212" s="318">
        <f t="shared" si="54"/>
        <v>7.1913376255948167E-2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0.14191791960745564</v>
      </c>
      <c r="C213" s="319">
        <f t="shared" si="55"/>
        <v>0.1399812651241622</v>
      </c>
      <c r="D213" s="319">
        <f t="shared" si="55"/>
        <v>0.14473196371227323</v>
      </c>
      <c r="E213" s="319">
        <f t="shared" si="55"/>
        <v>0.13819960909289195</v>
      </c>
      <c r="F213" s="319">
        <f t="shared" si="55"/>
        <v>0.14293632787266305</v>
      </c>
      <c r="G213" s="319">
        <f t="shared" si="55"/>
        <v>0.14660700728704584</v>
      </c>
      <c r="H213" s="319">
        <f t="shared" si="55"/>
        <v>0.14821312840338305</v>
      </c>
      <c r="I213" s="319">
        <f t="shared" si="55"/>
        <v>0.15409187363485705</v>
      </c>
      <c r="J213" s="319">
        <f t="shared" si="55"/>
        <v>0.15363050837110104</v>
      </c>
      <c r="K213" s="319">
        <f t="shared" si="55"/>
        <v>0.14779833098256343</v>
      </c>
      <c r="L213" s="319">
        <f t="shared" si="55"/>
        <v>0.14225180979775187</v>
      </c>
      <c r="M213" s="319">
        <f t="shared" si="55"/>
        <v>0.13922042560456932</v>
      </c>
      <c r="N213" s="319">
        <f t="shared" si="55"/>
        <v>0.14991873549857426</v>
      </c>
      <c r="O213" s="319">
        <f t="shared" si="55"/>
        <v>0.16625238147128168</v>
      </c>
      <c r="P213" s="319">
        <f t="shared" si="55"/>
        <v>0.18435967392708505</v>
      </c>
      <c r="Q213" s="319">
        <f t="shared" si="55"/>
        <v>0.19713229947140795</v>
      </c>
      <c r="R213" s="319">
        <f t="shared" si="55"/>
        <v>0.17753575966731558</v>
      </c>
      <c r="S213" s="319">
        <f t="shared" si="55"/>
        <v>0.17613170578074541</v>
      </c>
      <c r="T213" s="319">
        <f t="shared" si="55"/>
        <v>0.17680260004407369</v>
      </c>
      <c r="U213" s="319">
        <f t="shared" si="55"/>
        <v>0.16835722206934658</v>
      </c>
      <c r="V213" s="319">
        <f t="shared" si="55"/>
        <v>0.15877497494594542</v>
      </c>
      <c r="W213" s="319">
        <f t="shared" si="55"/>
        <v>0.14619151283014936</v>
      </c>
      <c r="X213" s="319">
        <f t="shared" si="55"/>
        <v>0.15160657743410796</v>
      </c>
      <c r="Y213" s="319">
        <f t="shared" si="55"/>
        <v>0.14215649761585178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</v>
      </c>
      <c r="C217" s="322">
        <f>IF(C$5=0,0,(C$5-C$16)/(CHI_fec!C$5-CHI_fec!C$16))</f>
        <v>0</v>
      </c>
      <c r="D217" s="322">
        <f>IF(D$5=0,0,(D$5-D$16)/(CHI_fec!D$5-CHI_fec!D$16))</f>
        <v>0</v>
      </c>
      <c r="E217" s="322">
        <f>IF(E$5=0,0,(E$5-E$16)/(CHI_fec!E$5-CHI_fec!E$16))</f>
        <v>0</v>
      </c>
      <c r="F217" s="322">
        <f>IF(F$5=0,0,(F$5-F$16)/(CHI_fec!F$5-CHI_fec!F$16))</f>
        <v>0</v>
      </c>
      <c r="G217" s="322">
        <f>IF(G$5=0,0,(G$5-G$16)/(CHI_fec!G$5-CHI_fec!G$16))</f>
        <v>0</v>
      </c>
      <c r="H217" s="322">
        <f>IF(H$5=0,0,(H$5-H$16)/(CHI_fec!H$5-CHI_fec!H$16))</f>
        <v>0</v>
      </c>
      <c r="I217" s="322">
        <f>IF(I$5=0,0,(I$5-I$16)/(CHI_fec!I$5-CHI_fec!I$16))</f>
        <v>0</v>
      </c>
      <c r="J217" s="322">
        <f>IF(J$5=0,0,(J$5-J$16)/(CHI_fec!J$5-CHI_fec!J$16))</f>
        <v>0</v>
      </c>
      <c r="K217" s="322">
        <f>IF(K$5=0,0,(K$5-K$16)/(CHI_fec!K$5-CHI_fec!K$16))</f>
        <v>0</v>
      </c>
      <c r="L217" s="322">
        <f>IF(L$5=0,0,(L$5-L$16)/(CHI_fec!L$5-CHI_fec!L$16))</f>
        <v>0</v>
      </c>
      <c r="M217" s="322">
        <f>IF(M$5=0,0,(M$5-M$16)/(CHI_fec!M$5-CHI_fec!M$16))</f>
        <v>0</v>
      </c>
      <c r="N217" s="322">
        <f>IF(N$5=0,0,(N$5-N$16)/(CHI_fec!N$5-CHI_fec!N$16))</f>
        <v>0</v>
      </c>
      <c r="O217" s="322">
        <f>IF(O$5=0,0,(O$5-O$16)/(CHI_fec!O$5-CHI_fec!O$16))</f>
        <v>0</v>
      </c>
      <c r="P217" s="322">
        <f>IF(P$5=0,0,(P$5-P$16)/(CHI_fec!P$5-CHI_fec!P$16))</f>
        <v>0</v>
      </c>
      <c r="Q217" s="322">
        <f>IF(Q$5=0,0,(Q$5-Q$16)/(CHI_fec!Q$5-CHI_fec!Q$16))</f>
        <v>0</v>
      </c>
      <c r="R217" s="322">
        <f>IF(R$5=0,0,(R$5-R$16)/(CHI_fec!R$5-CHI_fec!R$16))</f>
        <v>0</v>
      </c>
      <c r="S217" s="322">
        <f>IF(S$5=0,0,(S$5-S$16)/(CHI_fec!S$5-CHI_fec!S$16))</f>
        <v>0</v>
      </c>
      <c r="T217" s="322">
        <f>IF(T$5=0,0,(T$5-T$16)/(CHI_fec!T$5-CHI_fec!T$16))</f>
        <v>0</v>
      </c>
      <c r="U217" s="322">
        <f>IF(U$5=0,0,(U$5-U$16)/(CHI_fec!U$5-CHI_fec!U$16))</f>
        <v>0</v>
      </c>
      <c r="V217" s="322">
        <f>IF(V$5=0,0,(V$5-V$16)/(CHI_fec!V$5-CHI_fec!V$16))</f>
        <v>0</v>
      </c>
      <c r="W217" s="322">
        <f>IF(W$5=0,0,(W$5-W$16)/(CHI_fec!W$5-CHI_fec!W$16))</f>
        <v>0</v>
      </c>
      <c r="X217" s="322">
        <f>IF(X$5=0,0,(X$5-X$16)/(CHI_fec!X$5-CHI_fec!X$16))</f>
        <v>0</v>
      </c>
      <c r="Y217" s="322">
        <f>IF(Y$5=0,0,(Y$5-Y$16)/(CHI_fec!Y$5-CHI_fec!Y$16))</f>
        <v>0</v>
      </c>
      <c r="DA217" s="95"/>
    </row>
    <row r="218" spans="1:105" ht="12" customHeight="1" x14ac:dyDescent="0.25">
      <c r="A218" s="55" t="s">
        <v>91</v>
      </c>
      <c r="B218" s="305">
        <f>IF(B$6=0,0,B$6/CHI_fec!B$6)</f>
        <v>0</v>
      </c>
      <c r="C218" s="305">
        <f>IF(C$6=0,0,C$6/CHI_fec!C$6)</f>
        <v>0</v>
      </c>
      <c r="D218" s="305">
        <f>IF(D$6=0,0,D$6/CHI_fec!D$6)</f>
        <v>0</v>
      </c>
      <c r="E218" s="305">
        <f>IF(E$6=0,0,E$6/CHI_fec!E$6)</f>
        <v>0</v>
      </c>
      <c r="F218" s="305">
        <f>IF(F$6=0,0,F$6/CHI_fec!F$6)</f>
        <v>0</v>
      </c>
      <c r="G218" s="305">
        <f>IF(G$6=0,0,G$6/CHI_fec!G$6)</f>
        <v>0</v>
      </c>
      <c r="H218" s="305">
        <f>IF(H$6=0,0,H$6/CHI_fec!H$6)</f>
        <v>0</v>
      </c>
      <c r="I218" s="305">
        <f>IF(I$6=0,0,I$6/CHI_fec!I$6)</f>
        <v>0</v>
      </c>
      <c r="J218" s="305">
        <f>IF(J$6=0,0,J$6/CHI_fec!J$6)</f>
        <v>0</v>
      </c>
      <c r="K218" s="305">
        <f>IF(K$6=0,0,K$6/CHI_fec!K$6)</f>
        <v>0</v>
      </c>
      <c r="L218" s="305">
        <f>IF(L$6=0,0,L$6/CHI_fec!L$6)</f>
        <v>0</v>
      </c>
      <c r="M218" s="305">
        <f>IF(M$6=0,0,M$6/CHI_fec!M$6)</f>
        <v>0</v>
      </c>
      <c r="N218" s="305">
        <f>IF(N$6=0,0,N$6/CHI_fec!N$6)</f>
        <v>0</v>
      </c>
      <c r="O218" s="305">
        <f>IF(O$6=0,0,O$6/CHI_fec!O$6)</f>
        <v>0</v>
      </c>
      <c r="P218" s="305">
        <f>IF(P$6=0,0,P$6/CHI_fec!P$6)</f>
        <v>0</v>
      </c>
      <c r="Q218" s="305">
        <f>IF(Q$6=0,0,Q$6/CHI_fec!Q$6)</f>
        <v>0</v>
      </c>
      <c r="R218" s="305">
        <f>IF(R$6=0,0,R$6/CHI_fec!R$6)</f>
        <v>0</v>
      </c>
      <c r="S218" s="305">
        <f>IF(S$6=0,0,S$6/CHI_fec!S$6)</f>
        <v>0</v>
      </c>
      <c r="T218" s="305">
        <f>IF(T$6=0,0,T$6/CHI_fec!T$6)</f>
        <v>0</v>
      </c>
      <c r="U218" s="305">
        <f>IF(U$6=0,0,U$6/CHI_fec!U$6)</f>
        <v>0</v>
      </c>
      <c r="V218" s="305">
        <f>IF(V$6=0,0,V$6/CHI_fec!V$6)</f>
        <v>0</v>
      </c>
      <c r="W218" s="305">
        <f>IF(W$6=0,0,W$6/CHI_fec!W$6)</f>
        <v>0</v>
      </c>
      <c r="X218" s="305">
        <f>IF(X$6=0,0,X$6/CHI_fec!X$6)</f>
        <v>0</v>
      </c>
      <c r="Y218" s="305">
        <f>IF(Y$6=0,0,Y$6/CHI_fec!Y$6)</f>
        <v>0</v>
      </c>
      <c r="DA218" s="76"/>
    </row>
    <row r="219" spans="1:105" ht="12" customHeight="1" x14ac:dyDescent="0.25">
      <c r="A219" s="173" t="s">
        <v>92</v>
      </c>
      <c r="B219" s="306">
        <f>IF(B$7=0,0,B$7/CHI_fec!B$7)</f>
        <v>0</v>
      </c>
      <c r="C219" s="306">
        <f>IF(C$7=0,0,C$7/CHI_fec!C$7)</f>
        <v>0</v>
      </c>
      <c r="D219" s="306">
        <f>IF(D$7=0,0,D$7/CHI_fec!D$7)</f>
        <v>0</v>
      </c>
      <c r="E219" s="306">
        <f>IF(E$7=0,0,E$7/CHI_fec!E$7)</f>
        <v>0</v>
      </c>
      <c r="F219" s="306">
        <f>IF(F$7=0,0,F$7/CHI_fec!F$7)</f>
        <v>0</v>
      </c>
      <c r="G219" s="306">
        <f>IF(G$7=0,0,G$7/CHI_fec!G$7)</f>
        <v>0</v>
      </c>
      <c r="H219" s="306">
        <f>IF(H$7=0,0,H$7/CHI_fec!H$7)</f>
        <v>0</v>
      </c>
      <c r="I219" s="306">
        <f>IF(I$7=0,0,I$7/CHI_fec!I$7)</f>
        <v>0</v>
      </c>
      <c r="J219" s="306">
        <f>IF(J$7=0,0,J$7/CHI_fec!J$7)</f>
        <v>0</v>
      </c>
      <c r="K219" s="306">
        <f>IF(K$7=0,0,K$7/CHI_fec!K$7)</f>
        <v>0</v>
      </c>
      <c r="L219" s="306">
        <f>IF(L$7=0,0,L$7/CHI_fec!L$7)</f>
        <v>0</v>
      </c>
      <c r="M219" s="306">
        <f>IF(M$7=0,0,M$7/CHI_fec!M$7)</f>
        <v>0</v>
      </c>
      <c r="N219" s="306">
        <f>IF(N$7=0,0,N$7/CHI_fec!N$7)</f>
        <v>0</v>
      </c>
      <c r="O219" s="306">
        <f>IF(O$7=0,0,O$7/CHI_fec!O$7)</f>
        <v>0</v>
      </c>
      <c r="P219" s="306">
        <f>IF(P$7=0,0,P$7/CHI_fec!P$7)</f>
        <v>0</v>
      </c>
      <c r="Q219" s="306">
        <f>IF(Q$7=0,0,Q$7/CHI_fec!Q$7)</f>
        <v>0</v>
      </c>
      <c r="R219" s="306">
        <f>IF(R$7=0,0,R$7/CHI_fec!R$7)</f>
        <v>0</v>
      </c>
      <c r="S219" s="306">
        <f>IF(S$7=0,0,S$7/CHI_fec!S$7)</f>
        <v>0</v>
      </c>
      <c r="T219" s="306">
        <f>IF(T$7=0,0,T$7/CHI_fec!T$7)</f>
        <v>0</v>
      </c>
      <c r="U219" s="306">
        <f>IF(U$7=0,0,U$7/CHI_fec!U$7)</f>
        <v>0</v>
      </c>
      <c r="V219" s="306">
        <f>IF(V$7=0,0,V$7/CHI_fec!V$7)</f>
        <v>0</v>
      </c>
      <c r="W219" s="306">
        <f>IF(W$7=0,0,W$7/CHI_fec!W$7)</f>
        <v>0</v>
      </c>
      <c r="X219" s="306">
        <f>IF(X$7=0,0,X$7/CHI_fec!X$7)</f>
        <v>0</v>
      </c>
      <c r="Y219" s="306">
        <f>IF(Y$7=0,0,Y$7/CHI_fec!Y$7)</f>
        <v>0</v>
      </c>
      <c r="DA219" s="77"/>
    </row>
    <row r="220" spans="1:105" ht="12" customHeight="1" x14ac:dyDescent="0.25">
      <c r="A220" s="173" t="s">
        <v>93</v>
      </c>
      <c r="B220" s="306">
        <f>IF(B$8=0,0,B$8/CHI_fec!B$8)</f>
        <v>0</v>
      </c>
      <c r="C220" s="306">
        <f>IF(C$8=0,0,C$8/CHI_fec!C$8)</f>
        <v>0</v>
      </c>
      <c r="D220" s="306">
        <f>IF(D$8=0,0,D$8/CHI_fec!D$8)</f>
        <v>0</v>
      </c>
      <c r="E220" s="306">
        <f>IF(E$8=0,0,E$8/CHI_fec!E$8)</f>
        <v>0</v>
      </c>
      <c r="F220" s="306">
        <f>IF(F$8=0,0,F$8/CHI_fec!F$8)</f>
        <v>0</v>
      </c>
      <c r="G220" s="306">
        <f>IF(G$8=0,0,G$8/CHI_fec!G$8)</f>
        <v>0</v>
      </c>
      <c r="H220" s="306">
        <f>IF(H$8=0,0,H$8/CHI_fec!H$8)</f>
        <v>0</v>
      </c>
      <c r="I220" s="306">
        <f>IF(I$8=0,0,I$8/CHI_fec!I$8)</f>
        <v>0</v>
      </c>
      <c r="J220" s="306">
        <f>IF(J$8=0,0,J$8/CHI_fec!J$8)</f>
        <v>0</v>
      </c>
      <c r="K220" s="306">
        <f>IF(K$8=0,0,K$8/CHI_fec!K$8)</f>
        <v>0</v>
      </c>
      <c r="L220" s="306">
        <f>IF(L$8=0,0,L$8/CHI_fec!L$8)</f>
        <v>0</v>
      </c>
      <c r="M220" s="306">
        <f>IF(M$8=0,0,M$8/CHI_fec!M$8)</f>
        <v>0</v>
      </c>
      <c r="N220" s="306">
        <f>IF(N$8=0,0,N$8/CHI_fec!N$8)</f>
        <v>0</v>
      </c>
      <c r="O220" s="306">
        <f>IF(O$8=0,0,O$8/CHI_fec!O$8)</f>
        <v>0</v>
      </c>
      <c r="P220" s="306">
        <f>IF(P$8=0,0,P$8/CHI_fec!P$8)</f>
        <v>0</v>
      </c>
      <c r="Q220" s="306">
        <f>IF(Q$8=0,0,Q$8/CHI_fec!Q$8)</f>
        <v>0</v>
      </c>
      <c r="R220" s="306">
        <f>IF(R$8=0,0,R$8/CHI_fec!R$8)</f>
        <v>0</v>
      </c>
      <c r="S220" s="306">
        <f>IF(S$8=0,0,S$8/CHI_fec!S$8)</f>
        <v>0</v>
      </c>
      <c r="T220" s="306">
        <f>IF(T$8=0,0,T$8/CHI_fec!T$8)</f>
        <v>0</v>
      </c>
      <c r="U220" s="306">
        <f>IF(U$8=0,0,U$8/CHI_fec!U$8)</f>
        <v>0</v>
      </c>
      <c r="V220" s="306">
        <f>IF(V$8=0,0,V$8/CHI_fec!V$8)</f>
        <v>0</v>
      </c>
      <c r="W220" s="306">
        <f>IF(W$8=0,0,W$8/CHI_fec!W$8)</f>
        <v>0</v>
      </c>
      <c r="X220" s="306">
        <f>IF(X$8=0,0,X$8/CHI_fec!X$8)</f>
        <v>0</v>
      </c>
      <c r="Y220" s="306">
        <f>IF(Y$8=0,0,Y$8/CHI_fec!Y$8)</f>
        <v>0</v>
      </c>
      <c r="DA220" s="77"/>
    </row>
    <row r="221" spans="1:105" ht="12" customHeight="1" x14ac:dyDescent="0.25">
      <c r="A221" s="173" t="s">
        <v>94</v>
      </c>
      <c r="B221" s="306">
        <f>IF(B$9=0,0,B$9/CHI_fec!B$9)</f>
        <v>0</v>
      </c>
      <c r="C221" s="306">
        <f>IF(C$9=0,0,C$9/CHI_fec!C$9)</f>
        <v>0</v>
      </c>
      <c r="D221" s="306">
        <f>IF(D$9=0,0,D$9/CHI_fec!D$9)</f>
        <v>0</v>
      </c>
      <c r="E221" s="306">
        <f>IF(E$9=0,0,E$9/CHI_fec!E$9)</f>
        <v>0</v>
      </c>
      <c r="F221" s="306">
        <f>IF(F$9=0,0,F$9/CHI_fec!F$9)</f>
        <v>0</v>
      </c>
      <c r="G221" s="306">
        <f>IF(G$9=0,0,G$9/CHI_fec!G$9)</f>
        <v>0</v>
      </c>
      <c r="H221" s="306">
        <f>IF(H$9=0,0,H$9/CHI_fec!H$9)</f>
        <v>0</v>
      </c>
      <c r="I221" s="306">
        <f>IF(I$9=0,0,I$9/CHI_fec!I$9)</f>
        <v>0</v>
      </c>
      <c r="J221" s="306">
        <f>IF(J$9=0,0,J$9/CHI_fec!J$9)</f>
        <v>0</v>
      </c>
      <c r="K221" s="306">
        <f>IF(K$9=0,0,K$9/CHI_fec!K$9)</f>
        <v>0</v>
      </c>
      <c r="L221" s="306">
        <f>IF(L$9=0,0,L$9/CHI_fec!L$9)</f>
        <v>0</v>
      </c>
      <c r="M221" s="306">
        <f>IF(M$9=0,0,M$9/CHI_fec!M$9)</f>
        <v>0</v>
      </c>
      <c r="N221" s="306">
        <f>IF(N$9=0,0,N$9/CHI_fec!N$9)</f>
        <v>0</v>
      </c>
      <c r="O221" s="306">
        <f>IF(O$9=0,0,O$9/CHI_fec!O$9)</f>
        <v>0</v>
      </c>
      <c r="P221" s="306">
        <f>IF(P$9=0,0,P$9/CHI_fec!P$9)</f>
        <v>0</v>
      </c>
      <c r="Q221" s="306">
        <f>IF(Q$9=0,0,Q$9/CHI_fec!Q$9)</f>
        <v>0</v>
      </c>
      <c r="R221" s="306">
        <f>IF(R$9=0,0,R$9/CHI_fec!R$9)</f>
        <v>0</v>
      </c>
      <c r="S221" s="306">
        <f>IF(S$9=0,0,S$9/CHI_fec!S$9)</f>
        <v>0</v>
      </c>
      <c r="T221" s="306">
        <f>IF(T$9=0,0,T$9/CHI_fec!T$9)</f>
        <v>0</v>
      </c>
      <c r="U221" s="306">
        <f>IF(U$9=0,0,U$9/CHI_fec!U$9)</f>
        <v>0</v>
      </c>
      <c r="V221" s="306">
        <f>IF(V$9=0,0,V$9/CHI_fec!V$9)</f>
        <v>0</v>
      </c>
      <c r="W221" s="306">
        <f>IF(W$9=0,0,W$9/CHI_fec!W$9)</f>
        <v>0</v>
      </c>
      <c r="X221" s="306">
        <f>IF(X$9=0,0,X$9/CHI_fec!X$9)</f>
        <v>0</v>
      </c>
      <c r="Y221" s="306">
        <f>IF(Y$9=0,0,Y$9/CHI_fec!Y$9)</f>
        <v>0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</v>
      </c>
      <c r="C222" s="307">
        <f>IF(C$10=0,0,C$10/CHI_fec!C$10)</f>
        <v>0</v>
      </c>
      <c r="D222" s="307">
        <f>IF(D$10=0,0,D$10/CHI_fec!D$10)</f>
        <v>0</v>
      </c>
      <c r="E222" s="307">
        <f>IF(E$10=0,0,E$10/CHI_fec!E$10)</f>
        <v>0</v>
      </c>
      <c r="F222" s="307">
        <f>IF(F$10=0,0,F$10/CHI_fec!F$10)</f>
        <v>0</v>
      </c>
      <c r="G222" s="307">
        <f>IF(G$10=0,0,G$10/CHI_fec!G$10)</f>
        <v>0</v>
      </c>
      <c r="H222" s="307">
        <f>IF(H$10=0,0,H$10/CHI_fec!H$10)</f>
        <v>0</v>
      </c>
      <c r="I222" s="307">
        <f>IF(I$10=0,0,I$10/CHI_fec!I$10)</f>
        <v>0</v>
      </c>
      <c r="J222" s="307">
        <f>IF(J$10=0,0,J$10/CHI_fec!J$10)</f>
        <v>0</v>
      </c>
      <c r="K222" s="307">
        <f>IF(K$10=0,0,K$10/CHI_fec!K$10)</f>
        <v>0</v>
      </c>
      <c r="L222" s="307">
        <f>IF(L$10=0,0,L$10/CHI_fec!L$10)</f>
        <v>0</v>
      </c>
      <c r="M222" s="307">
        <f>IF(M$10=0,0,M$10/CHI_fec!M$10)</f>
        <v>0</v>
      </c>
      <c r="N222" s="307">
        <f>IF(N$10=0,0,N$10/CHI_fec!N$10)</f>
        <v>0</v>
      </c>
      <c r="O222" s="307">
        <f>IF(O$10=0,0,O$10/CHI_fec!O$10)</f>
        <v>0</v>
      </c>
      <c r="P222" s="307">
        <f>IF(P$10=0,0,P$10/CHI_fec!P$10)</f>
        <v>0</v>
      </c>
      <c r="Q222" s="307">
        <f>IF(Q$10=0,0,Q$10/CHI_fec!Q$10)</f>
        <v>0</v>
      </c>
      <c r="R222" s="307">
        <f>IF(R$10=0,0,R$10/CHI_fec!R$10)</f>
        <v>0</v>
      </c>
      <c r="S222" s="307">
        <f>IF(S$10=0,0,S$10/CHI_fec!S$10)</f>
        <v>0</v>
      </c>
      <c r="T222" s="307">
        <f>IF(T$10=0,0,T$10/CHI_fec!T$10)</f>
        <v>0</v>
      </c>
      <c r="U222" s="307">
        <f>IF(U$10=0,0,U$10/CHI_fec!U$10)</f>
        <v>0</v>
      </c>
      <c r="V222" s="307">
        <f>IF(V$10=0,0,V$10/CHI_fec!V$10)</f>
        <v>0</v>
      </c>
      <c r="W222" s="307">
        <f>IF(W$10=0,0,W$10/CHI_fec!W$10)</f>
        <v>0</v>
      </c>
      <c r="X222" s="307">
        <f>IF(X$10=0,0,X$10/CHI_fec!X$10)</f>
        <v>0</v>
      </c>
      <c r="Y222" s="307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X223" s="323">
        <f>IF(X$16=0,0,X$16/CHI_fec!X$16)</f>
        <v>0</v>
      </c>
      <c r="Y223" s="323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</v>
      </c>
      <c r="C224" s="308">
        <f>IF(C$25=0,0,C$25/CHI_fec!C$25)</f>
        <v>0</v>
      </c>
      <c r="D224" s="308">
        <f>IF(D$25=0,0,D$25/CHI_fec!D$25)</f>
        <v>0</v>
      </c>
      <c r="E224" s="308">
        <f>IF(E$25=0,0,E$25/CHI_fec!E$25)</f>
        <v>0</v>
      </c>
      <c r="F224" s="308">
        <f>IF(F$25=0,0,F$25/CHI_fec!F$25)</f>
        <v>0</v>
      </c>
      <c r="G224" s="308">
        <f>IF(G$25=0,0,G$25/CHI_fec!G$25)</f>
        <v>0</v>
      </c>
      <c r="H224" s="308">
        <f>IF(H$25=0,0,H$25/CHI_fec!H$25)</f>
        <v>0</v>
      </c>
      <c r="I224" s="308">
        <f>IF(I$25=0,0,I$25/CHI_fec!I$25)</f>
        <v>0</v>
      </c>
      <c r="J224" s="308">
        <f>IF(J$25=0,0,J$25/CHI_fec!J$25)</f>
        <v>0</v>
      </c>
      <c r="K224" s="308">
        <f>IF(K$25=0,0,K$25/CHI_fec!K$25)</f>
        <v>0</v>
      </c>
      <c r="L224" s="308">
        <f>IF(L$25=0,0,L$25/CHI_fec!L$25)</f>
        <v>0</v>
      </c>
      <c r="M224" s="308">
        <f>IF(M$25=0,0,M$25/CHI_fec!M$25)</f>
        <v>0</v>
      </c>
      <c r="N224" s="308">
        <f>IF(N$25=0,0,N$25/CHI_fec!N$25)</f>
        <v>0</v>
      </c>
      <c r="O224" s="308">
        <f>IF(O$25=0,0,O$25/CHI_fec!O$25)</f>
        <v>0</v>
      </c>
      <c r="P224" s="308">
        <f>IF(P$25=0,0,P$25/CHI_fec!P$25)</f>
        <v>0</v>
      </c>
      <c r="Q224" s="308">
        <f>IF(Q$25=0,0,Q$25/CHI_fec!Q$25)</f>
        <v>0</v>
      </c>
      <c r="R224" s="308">
        <f>IF(R$25=0,0,R$25/CHI_fec!R$25)</f>
        <v>0</v>
      </c>
      <c r="S224" s="308">
        <f>IF(S$25=0,0,S$25/CHI_fec!S$25)</f>
        <v>0</v>
      </c>
      <c r="T224" s="308">
        <f>IF(T$25=0,0,T$25/CHI_fec!T$25)</f>
        <v>0</v>
      </c>
      <c r="U224" s="308">
        <f>IF(U$25=0,0,U$25/CHI_fec!U$25)</f>
        <v>0</v>
      </c>
      <c r="V224" s="308">
        <f>IF(V$25=0,0,V$25/CHI_fec!V$25)</f>
        <v>0</v>
      </c>
      <c r="W224" s="308">
        <f>IF(W$25=0,0,W$25/CHI_fec!W$25)</f>
        <v>0</v>
      </c>
      <c r="X224" s="308">
        <f>IF(X$25=0,0,X$25/CHI_fec!X$25)</f>
        <v>0</v>
      </c>
      <c r="Y224" s="308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</v>
      </c>
      <c r="C225" s="308">
        <f>IF(C$36=0,0,C$36/CHI_fec!C$36)</f>
        <v>0</v>
      </c>
      <c r="D225" s="308">
        <f>IF(D$36=0,0,D$36/CHI_fec!D$36)</f>
        <v>0</v>
      </c>
      <c r="E225" s="308">
        <f>IF(E$36=0,0,E$36/CHI_fec!E$36)</f>
        <v>0</v>
      </c>
      <c r="F225" s="308">
        <f>IF(F$36=0,0,F$36/CHI_fec!F$36)</f>
        <v>0</v>
      </c>
      <c r="G225" s="308">
        <f>IF(G$36=0,0,G$36/CHI_fec!G$36)</f>
        <v>0</v>
      </c>
      <c r="H225" s="308">
        <f>IF(H$36=0,0,H$36/CHI_fec!H$36)</f>
        <v>0</v>
      </c>
      <c r="I225" s="308">
        <f>IF(I$36=0,0,I$36/CHI_fec!I$36)</f>
        <v>0</v>
      </c>
      <c r="J225" s="308">
        <f>IF(J$36=0,0,J$36/CHI_fec!J$36)</f>
        <v>0</v>
      </c>
      <c r="K225" s="308">
        <f>IF(K$36=0,0,K$36/CHI_fec!K$36)</f>
        <v>0</v>
      </c>
      <c r="L225" s="308">
        <f>IF(L$36=0,0,L$36/CHI_fec!L$36)</f>
        <v>0</v>
      </c>
      <c r="M225" s="308">
        <f>IF(M$36=0,0,M$36/CHI_fec!M$36)</f>
        <v>0</v>
      </c>
      <c r="N225" s="308">
        <f>IF(N$36=0,0,N$36/CHI_fec!N$36)</f>
        <v>0</v>
      </c>
      <c r="O225" s="308">
        <f>IF(O$36=0,0,O$36/CHI_fec!O$36)</f>
        <v>0</v>
      </c>
      <c r="P225" s="308">
        <f>IF(P$36=0,0,P$36/CHI_fec!P$36)</f>
        <v>0</v>
      </c>
      <c r="Q225" s="308">
        <f>IF(Q$36=0,0,Q$36/CHI_fec!Q$36)</f>
        <v>0</v>
      </c>
      <c r="R225" s="308">
        <f>IF(R$36=0,0,R$36/CHI_fec!R$36)</f>
        <v>0</v>
      </c>
      <c r="S225" s="308">
        <f>IF(S$36=0,0,S$36/CHI_fec!S$36)</f>
        <v>0</v>
      </c>
      <c r="T225" s="308">
        <f>IF(T$36=0,0,T$36/CHI_fec!T$36)</f>
        <v>0</v>
      </c>
      <c r="U225" s="308">
        <f>IF(U$36=0,0,U$36/CHI_fec!U$36)</f>
        <v>0</v>
      </c>
      <c r="V225" s="308">
        <f>IF(V$36=0,0,V$36/CHI_fec!V$36)</f>
        <v>0</v>
      </c>
      <c r="W225" s="308">
        <f>IF(W$36=0,0,W$36/CHI_fec!W$36)</f>
        <v>0</v>
      </c>
      <c r="X225" s="308">
        <f>IF(X$36=0,0,X$36/CHI_fec!X$36)</f>
        <v>0</v>
      </c>
      <c r="Y225" s="308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</v>
      </c>
      <c r="C226" s="308">
        <f>IF(C$44=0,0,C$44/CHI_fec!C$44)</f>
        <v>0</v>
      </c>
      <c r="D226" s="308">
        <f>IF(D$44=0,0,D$44/CHI_fec!D$44)</f>
        <v>0</v>
      </c>
      <c r="E226" s="308">
        <f>IF(E$44=0,0,E$44/CHI_fec!E$44)</f>
        <v>0</v>
      </c>
      <c r="F226" s="308">
        <f>IF(F$44=0,0,F$44/CHI_fec!F$44)</f>
        <v>0</v>
      </c>
      <c r="G226" s="308">
        <f>IF(G$44=0,0,G$44/CHI_fec!G$44)</f>
        <v>0</v>
      </c>
      <c r="H226" s="308">
        <f>IF(H$44=0,0,H$44/CHI_fec!H$44)</f>
        <v>0</v>
      </c>
      <c r="I226" s="308">
        <f>IF(I$44=0,0,I$44/CHI_fec!I$44)</f>
        <v>0</v>
      </c>
      <c r="J226" s="308">
        <f>IF(J$44=0,0,J$44/CHI_fec!J$44)</f>
        <v>0</v>
      </c>
      <c r="K226" s="308">
        <f>IF(K$44=0,0,K$44/CHI_fec!K$44)</f>
        <v>0</v>
      </c>
      <c r="L226" s="308">
        <f>IF(L$44=0,0,L$44/CHI_fec!L$44)</f>
        <v>0</v>
      </c>
      <c r="M226" s="308">
        <f>IF(M$44=0,0,M$44/CHI_fec!M$44)</f>
        <v>0</v>
      </c>
      <c r="N226" s="308">
        <f>IF(N$44=0,0,N$44/CHI_fec!N$44)</f>
        <v>0</v>
      </c>
      <c r="O226" s="308">
        <f>IF(O$44=0,0,O$44/CHI_fec!O$44)</f>
        <v>0</v>
      </c>
      <c r="P226" s="308">
        <f>IF(P$44=0,0,P$44/CHI_fec!P$44)</f>
        <v>0</v>
      </c>
      <c r="Q226" s="308">
        <f>IF(Q$44=0,0,Q$44/CHI_fec!Q$44)</f>
        <v>0</v>
      </c>
      <c r="R226" s="308">
        <f>IF(R$44=0,0,R$44/CHI_fec!R$44)</f>
        <v>0</v>
      </c>
      <c r="S226" s="308">
        <f>IF(S$44=0,0,S$44/CHI_fec!S$44)</f>
        <v>0</v>
      </c>
      <c r="T226" s="308">
        <f>IF(T$44=0,0,T$44/CHI_fec!T$44)</f>
        <v>0</v>
      </c>
      <c r="U226" s="308">
        <f>IF(U$44=0,0,U$44/CHI_fec!U$44)</f>
        <v>0</v>
      </c>
      <c r="V226" s="308">
        <f>IF(V$44=0,0,V$44/CHI_fec!V$44)</f>
        <v>0</v>
      </c>
      <c r="W226" s="308">
        <f>IF(W$44=0,0,W$44/CHI_fec!W$44)</f>
        <v>0</v>
      </c>
      <c r="X226" s="308">
        <f>IF(X$44=0,0,X$44/CHI_fec!X$44)</f>
        <v>0</v>
      </c>
      <c r="Y226" s="308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</v>
      </c>
      <c r="C227" s="309">
        <f>IF(C$58=0,0,C$58/CHI_fec!C$58)</f>
        <v>0</v>
      </c>
      <c r="D227" s="309">
        <f>IF(D$58=0,0,D$58/CHI_fec!D$58)</f>
        <v>0</v>
      </c>
      <c r="E227" s="309">
        <f>IF(E$58=0,0,E$58/CHI_fec!E$58)</f>
        <v>0</v>
      </c>
      <c r="F227" s="309">
        <f>IF(F$58=0,0,F$58/CHI_fec!F$58)</f>
        <v>0</v>
      </c>
      <c r="G227" s="309">
        <f>IF(G$58=0,0,G$58/CHI_fec!G$58)</f>
        <v>0</v>
      </c>
      <c r="H227" s="309">
        <f>IF(H$58=0,0,H$58/CHI_fec!H$58)</f>
        <v>0</v>
      </c>
      <c r="I227" s="309">
        <f>IF(I$58=0,0,I$58/CHI_fec!I$58)</f>
        <v>0</v>
      </c>
      <c r="J227" s="309">
        <f>IF(J$58=0,0,J$58/CHI_fec!J$58)</f>
        <v>0</v>
      </c>
      <c r="K227" s="309">
        <f>IF(K$58=0,0,K$58/CHI_fec!K$58)</f>
        <v>0</v>
      </c>
      <c r="L227" s="309">
        <f>IF(L$58=0,0,L$58/CHI_fec!L$58)</f>
        <v>0</v>
      </c>
      <c r="M227" s="309">
        <f>IF(M$58=0,0,M$58/CHI_fec!M$58)</f>
        <v>0</v>
      </c>
      <c r="N227" s="309">
        <f>IF(N$58=0,0,N$58/CHI_fec!N$58)</f>
        <v>0</v>
      </c>
      <c r="O227" s="309">
        <f>IF(O$58=0,0,O$58/CHI_fec!O$58)</f>
        <v>0</v>
      </c>
      <c r="P227" s="309">
        <f>IF(P$58=0,0,P$58/CHI_fec!P$58)</f>
        <v>0</v>
      </c>
      <c r="Q227" s="309">
        <f>IF(Q$58=0,0,Q$58/CHI_fec!Q$58)</f>
        <v>0</v>
      </c>
      <c r="R227" s="309">
        <f>IF(R$58=0,0,R$58/CHI_fec!R$58)</f>
        <v>0</v>
      </c>
      <c r="S227" s="309">
        <f>IF(S$58=0,0,S$58/CHI_fec!S$58)</f>
        <v>0</v>
      </c>
      <c r="T227" s="309">
        <f>IF(T$58=0,0,T$58/CHI_fec!T$58)</f>
        <v>0</v>
      </c>
      <c r="U227" s="309">
        <f>IF(U$58=0,0,U$58/CHI_fec!U$58)</f>
        <v>0</v>
      </c>
      <c r="V227" s="309">
        <f>IF(V$58=0,0,V$58/CHI_fec!V$58)</f>
        <v>0</v>
      </c>
      <c r="W227" s="309">
        <f>IF(W$58=0,0,W$58/CHI_fec!W$58)</f>
        <v>0</v>
      </c>
      <c r="X227" s="309">
        <f>IF(X$58=0,0,X$58/CHI_fec!X$58)</f>
        <v>0</v>
      </c>
      <c r="Y227" s="309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0.56951075835373544</v>
      </c>
      <c r="C229" s="322">
        <f>IF(C$61=0,0,C$61/CHI_fec!C$61)</f>
        <v>0.56993395820760029</v>
      </c>
      <c r="D229" s="322">
        <f>IF(D$61=0,0,D$61/CHI_fec!D$61)</f>
        <v>0.56983875531698336</v>
      </c>
      <c r="E229" s="322">
        <f>IF(E$61=0,0,E$61/CHI_fec!E$61)</f>
        <v>0.57502005995476591</v>
      </c>
      <c r="F229" s="322">
        <f>IF(F$61=0,0,F$61/CHI_fec!F$61)</f>
        <v>0.5728105537014766</v>
      </c>
      <c r="G229" s="322">
        <f>IF(G$61=0,0,G$61/CHI_fec!G$61)</f>
        <v>0.58092482807880463</v>
      </c>
      <c r="H229" s="322">
        <f>IF(H$61=0,0,H$61/CHI_fec!H$61)</f>
        <v>0.58189294674966996</v>
      </c>
      <c r="I229" s="322">
        <f>IF(I$61=0,0,I$61/CHI_fec!I$61)</f>
        <v>0.58119142872568952</v>
      </c>
      <c r="J229" s="322">
        <f>IF(J$61=0,0,J$61/CHI_fec!J$61)</f>
        <v>0.58482345485060838</v>
      </c>
      <c r="K229" s="322">
        <f>IF(K$61=0,0,K$61/CHI_fec!K$61)</f>
        <v>0.58793121541232685</v>
      </c>
      <c r="L229" s="322">
        <f>IF(L$61=0,0,L$61/CHI_fec!L$61)</f>
        <v>0.60124163124778141</v>
      </c>
      <c r="M229" s="322">
        <f>IF(M$61=0,0,M$61/CHI_fec!M$61)</f>
        <v>0.6005581777056016</v>
      </c>
      <c r="N229" s="322">
        <f>IF(N$61=0,0,N$61/CHI_fec!N$61)</f>
        <v>0.61374110999513909</v>
      </c>
      <c r="O229" s="322">
        <f>IF(O$61=0,0,O$61/CHI_fec!O$61)</f>
        <v>0.61603700067647138</v>
      </c>
      <c r="P229" s="322">
        <f>IF(P$61=0,0,P$61/CHI_fec!P$61)</f>
        <v>0.6152278605896998</v>
      </c>
      <c r="Q229" s="322">
        <f>IF(Q$61=0,0,Q$61/CHI_fec!Q$61)</f>
        <v>0.62826340651866397</v>
      </c>
      <c r="R229" s="322">
        <f>IF(R$61=0,0,R$61/CHI_fec!R$61)</f>
        <v>0.62991364227433055</v>
      </c>
      <c r="S229" s="322">
        <f>IF(S$61=0,0,S$61/CHI_fec!S$61)</f>
        <v>0.63537413612249571</v>
      </c>
      <c r="T229" s="322">
        <f>IF(T$61=0,0,T$61/CHI_fec!T$61)</f>
        <v>0.64098574401549779</v>
      </c>
      <c r="U229" s="322">
        <f>IF(U$61=0,0,U$61/CHI_fec!U$61)</f>
        <v>0.64334704590033354</v>
      </c>
      <c r="V229" s="322">
        <f>IF(V$61=0,0,V$61/CHI_fec!V$61)</f>
        <v>0.65304861925642133</v>
      </c>
      <c r="W229" s="322">
        <f>IF(W$61=0,0,W$61/CHI_fec!W$61)</f>
        <v>0.66908998716126589</v>
      </c>
      <c r="X229" s="322">
        <f>IF(X$61=0,0,X$61/CHI_fec!X$61)</f>
        <v>0.67469296462671347</v>
      </c>
      <c r="Y229" s="322">
        <f>IF(Y$61=0,0,Y$61/CHI_fec!Y$61)</f>
        <v>0.68098668647040905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0.46658714124432027</v>
      </c>
      <c r="C230" s="305">
        <f>IF(C$62=0,0,C$62/CHI_fec!C$62)</f>
        <v>0.46658714124432055</v>
      </c>
      <c r="D230" s="305">
        <f>IF(D$62=0,0,D$62/CHI_fec!D$62)</f>
        <v>0.4665871412443206</v>
      </c>
      <c r="E230" s="305">
        <f>IF(E$62=0,0,E$62/CHI_fec!E$62)</f>
        <v>0.46878618986549658</v>
      </c>
      <c r="F230" s="305">
        <f>IF(F$62=0,0,F$62/CHI_fec!F$62)</f>
        <v>0.46878618986549653</v>
      </c>
      <c r="G230" s="305">
        <f>IF(G$62=0,0,G$62/CHI_fec!G$62)</f>
        <v>0.47228420947786603</v>
      </c>
      <c r="H230" s="305">
        <f>IF(H$62=0,0,H$62/CHI_fec!H$62)</f>
        <v>0.47228420947786598</v>
      </c>
      <c r="I230" s="305">
        <f>IF(I$62=0,0,I$62/CHI_fec!I$62)</f>
        <v>0.47228420947786615</v>
      </c>
      <c r="J230" s="305">
        <f>IF(J$62=0,0,J$62/CHI_fec!J$62)</f>
        <v>0.47779846828778694</v>
      </c>
      <c r="K230" s="305">
        <f>IF(K$62=0,0,K$62/CHI_fec!K$62)</f>
        <v>0.47779846828778677</v>
      </c>
      <c r="L230" s="305">
        <f>IF(L$62=0,0,L$62/CHI_fec!L$62)</f>
        <v>0.48501862145900826</v>
      </c>
      <c r="M230" s="305">
        <f>IF(M$62=0,0,M$62/CHI_fec!M$62)</f>
        <v>0.48977347229929996</v>
      </c>
      <c r="N230" s="305">
        <f>IF(N$62=0,0,N$62/CHI_fec!N$62)</f>
        <v>0.49579612506937015</v>
      </c>
      <c r="O230" s="305">
        <f>IF(O$62=0,0,O$62/CHI_fec!O$62)</f>
        <v>0.50121651256243305</v>
      </c>
      <c r="P230" s="305">
        <f>IF(P$62=0,0,P$62/CHI_fec!P$62)</f>
        <v>0.5015276791551887</v>
      </c>
      <c r="Q230" s="305">
        <f>IF(Q$62=0,0,Q$62/CHI_fec!Q$62)</f>
        <v>0.50637491123966993</v>
      </c>
      <c r="R230" s="305">
        <f>IF(R$62=0,0,R$62/CHI_fec!R$62)</f>
        <v>0.51073742011570278</v>
      </c>
      <c r="S230" s="305">
        <f>IF(S$62=0,0,S$62/CHI_fec!S$62)</f>
        <v>0.5146636781041326</v>
      </c>
      <c r="T230" s="305">
        <f>IF(T$62=0,0,T$62/CHI_fec!T$62)</f>
        <v>0.51819731029371929</v>
      </c>
      <c r="U230" s="305">
        <f>IF(U$62=0,0,U$62/CHI_fec!U$62)</f>
        <v>0.52137757926434725</v>
      </c>
      <c r="V230" s="305">
        <f>IF(V$62=0,0,V$62/CHI_fec!V$62)</f>
        <v>0.52423982133791269</v>
      </c>
      <c r="W230" s="305">
        <f>IF(W$62=0,0,W$62/CHI_fec!W$62)</f>
        <v>0.52681583920412145</v>
      </c>
      <c r="X230" s="305">
        <f>IF(X$62=0,0,X$62/CHI_fec!X$62)</f>
        <v>0.52913425528370905</v>
      </c>
      <c r="Y230" s="305">
        <f>IF(Y$62=0,0,Y$62/CHI_fec!Y$62)</f>
        <v>0.53122082975533813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0.12411244594939806</v>
      </c>
      <c r="C231" s="306">
        <f>IF(C$63=0,0,C$63/CHI_fec!C$63)</f>
        <v>0.12411244594939798</v>
      </c>
      <c r="D231" s="306">
        <f>IF(D$63=0,0,D$63/CHI_fec!D$63)</f>
        <v>0.12411244594939795</v>
      </c>
      <c r="E231" s="306">
        <f>IF(E$63=0,0,E$63/CHI_fec!E$63)</f>
        <v>0.12469739413808567</v>
      </c>
      <c r="F231" s="306">
        <f>IF(F$63=0,0,F$63/CHI_fec!F$63)</f>
        <v>0.12469739413808567</v>
      </c>
      <c r="G231" s="306">
        <f>IF(G$63=0,0,G$63/CHI_fec!G$63)</f>
        <v>0.12562786935202394</v>
      </c>
      <c r="H231" s="306">
        <f>IF(H$63=0,0,H$63/CHI_fec!H$63)</f>
        <v>0.12562786935202391</v>
      </c>
      <c r="I231" s="306">
        <f>IF(I$63=0,0,I$63/CHI_fec!I$63)</f>
        <v>0.125627869352024</v>
      </c>
      <c r="J231" s="306">
        <f>IF(J$63=0,0,J$63/CHI_fec!J$63)</f>
        <v>0.12709466534359823</v>
      </c>
      <c r="K231" s="306">
        <f>IF(K$63=0,0,K$63/CHI_fec!K$63)</f>
        <v>0.12709466534359823</v>
      </c>
      <c r="L231" s="306">
        <f>IF(L$63=0,0,L$63/CHI_fec!L$63)</f>
        <v>0.13028002324728824</v>
      </c>
      <c r="M231" s="306">
        <f>IF(M$63=0,0,M$63/CHI_fec!M$63)</f>
        <v>0.13028002324728827</v>
      </c>
      <c r="N231" s="306">
        <f>IF(N$63=0,0,N$63/CHI_fec!N$63)</f>
        <v>0.13340664898152738</v>
      </c>
      <c r="O231" s="306">
        <f>IF(O$63=0,0,O$63/CHI_fec!O$63)</f>
        <v>0.13340664898152735</v>
      </c>
      <c r="P231" s="306">
        <f>IF(P$63=0,0,P$63/CHI_fec!P$63)</f>
        <v>0.13340664898152732</v>
      </c>
      <c r="Q231" s="306">
        <f>IF(Q$63=0,0,Q$63/CHI_fec!Q$63)</f>
        <v>0.13684137023863208</v>
      </c>
      <c r="R231" s="306">
        <f>IF(R$63=0,0,R$63/CHI_fec!R$63)</f>
        <v>0.13687773375035822</v>
      </c>
      <c r="S231" s="306">
        <f>IF(S$63=0,0,S$63/CHI_fec!S$63)</f>
        <v>0.13871505148710297</v>
      </c>
      <c r="T231" s="306">
        <f>IF(T$63=0,0,T$63/CHI_fec!T$63)</f>
        <v>0.13871505148710295</v>
      </c>
      <c r="U231" s="306">
        <f>IF(U$63=0,0,U$63/CHI_fec!U$63)</f>
        <v>0.13871505148710292</v>
      </c>
      <c r="V231" s="306">
        <f>IF(V$63=0,0,V$63/CHI_fec!V$63)</f>
        <v>0.14098892304728006</v>
      </c>
      <c r="W231" s="306">
        <f>IF(W$63=0,0,W$63/CHI_fec!W$63)</f>
        <v>0.14366541689780946</v>
      </c>
      <c r="X231" s="306">
        <f>IF(X$63=0,0,X$63/CHI_fec!X$63)</f>
        <v>0.14607426136328597</v>
      </c>
      <c r="Y231" s="306">
        <f>IF(Y$63=0,0,Y$63/CHI_fec!Y$63)</f>
        <v>0.14694853671338756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0.66005685661736135</v>
      </c>
      <c r="C232" s="306">
        <f>IF(C$64=0,0,C$64/CHI_fec!C$64)</f>
        <v>0.66005685661736146</v>
      </c>
      <c r="D232" s="306">
        <f>IF(D$64=0,0,D$64/CHI_fec!D$64)</f>
        <v>0.66005685661736158</v>
      </c>
      <c r="E232" s="306">
        <f>IF(E$64=0,0,E$64/CHI_fec!E$64)</f>
        <v>0.66316773772002391</v>
      </c>
      <c r="F232" s="306">
        <f>IF(F$64=0,0,F$64/CHI_fec!F$64)</f>
        <v>0.66316773772002369</v>
      </c>
      <c r="G232" s="306">
        <f>IF(G$64=0,0,G$64/CHI_fec!G$64)</f>
        <v>0.66811620634598989</v>
      </c>
      <c r="H232" s="306">
        <f>IF(H$64=0,0,H$64/CHI_fec!H$64)</f>
        <v>0.66811620634599012</v>
      </c>
      <c r="I232" s="306">
        <f>IF(I$64=0,0,I$64/CHI_fec!I$64)</f>
        <v>0.66811620634598945</v>
      </c>
      <c r="J232" s="306">
        <f>IF(J$64=0,0,J$64/CHI_fec!J$64)</f>
        <v>0.67591694497531429</v>
      </c>
      <c r="K232" s="306">
        <f>IF(K$64=0,0,K$64/CHI_fec!K$64)</f>
        <v>0.67591694497531463</v>
      </c>
      <c r="L232" s="306">
        <f>IF(L$64=0,0,L$64/CHI_fec!L$64)</f>
        <v>0.68494125239351589</v>
      </c>
      <c r="M232" s="306">
        <f>IF(M$64=0,0,M$64/CHI_fec!M$64)</f>
        <v>0.69285736790411667</v>
      </c>
      <c r="N232" s="306">
        <f>IF(N$64=0,0,N$64/CHI_fec!N$64)</f>
        <v>0.70018763302943832</v>
      </c>
      <c r="O232" s="306">
        <f>IF(O$64=0,0,O$64/CHI_fec!O$64)</f>
        <v>0.70678487164222681</v>
      </c>
      <c r="P232" s="306">
        <f>IF(P$64=0,0,P$64/CHI_fec!P$64)</f>
        <v>0.70948544044087281</v>
      </c>
      <c r="Q232" s="306">
        <f>IF(Q$64=0,0,Q$64/CHI_fec!Q$64)</f>
        <v>0.71515289831251883</v>
      </c>
      <c r="R232" s="306">
        <f>IF(R$64=0,0,R$64/CHI_fec!R$64)</f>
        <v>0.72025361039699964</v>
      </c>
      <c r="S232" s="306">
        <f>IF(S$64=0,0,S$64/CHI_fec!S$64)</f>
        <v>0.72484425127303265</v>
      </c>
      <c r="T232" s="306">
        <f>IF(T$64=0,0,T$64/CHI_fec!T$64)</f>
        <v>0.72897582806146266</v>
      </c>
      <c r="U232" s="306">
        <f>IF(U$64=0,0,U$64/CHI_fec!U$64)</f>
        <v>0.73269424717104958</v>
      </c>
      <c r="V232" s="306">
        <f>IF(V$64=0,0,V$64/CHI_fec!V$64)</f>
        <v>0.73604082436967755</v>
      </c>
      <c r="W232" s="306">
        <f>IF(W$64=0,0,W$64/CHI_fec!W$64)</f>
        <v>0.73905274384844322</v>
      </c>
      <c r="X232" s="306">
        <f>IF(X$64=0,0,X$64/CHI_fec!X$64)</f>
        <v>0.74176347137933163</v>
      </c>
      <c r="Y232" s="306">
        <f>IF(Y$64=0,0,Y$64/CHI_fec!Y$64)</f>
        <v>0.74420312615713113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0.48521607057016031</v>
      </c>
      <c r="C233" s="306">
        <f>IF(C$65=0,0,C$65/CHI_fec!C$65)</f>
        <v>0.48521607057016036</v>
      </c>
      <c r="D233" s="306">
        <f>IF(D$65=0,0,D$65/CHI_fec!D$65)</f>
        <v>0.48521607057016025</v>
      </c>
      <c r="E233" s="306">
        <f>IF(E$65=0,0,E$65/CHI_fec!E$65)</f>
        <v>0.48750291827049391</v>
      </c>
      <c r="F233" s="306">
        <f>IF(F$65=0,0,F$65/CHI_fec!F$65)</f>
        <v>0.48750291827049408</v>
      </c>
      <c r="G233" s="306">
        <f>IF(G$65=0,0,G$65/CHI_fec!G$65)</f>
        <v>0.49114059959742667</v>
      </c>
      <c r="H233" s="306">
        <f>IF(H$65=0,0,H$65/CHI_fec!H$65)</f>
        <v>0.49114059959742684</v>
      </c>
      <c r="I233" s="306">
        <f>IF(I$65=0,0,I$65/CHI_fec!I$65)</f>
        <v>0.49114059959742656</v>
      </c>
      <c r="J233" s="306">
        <f>IF(J$65=0,0,J$65/CHI_fec!J$65)</f>
        <v>0.4968750203633337</v>
      </c>
      <c r="K233" s="306">
        <f>IF(K$65=0,0,K$65/CHI_fec!K$65)</f>
        <v>0.49687502036333386</v>
      </c>
      <c r="L233" s="306">
        <f>IF(L$65=0,0,L$65/CHI_fec!L$65)</f>
        <v>0.50932813764391827</v>
      </c>
      <c r="M233" s="306">
        <f>IF(M$65=0,0,M$65/CHI_fec!M$65)</f>
        <v>0.50932813764391871</v>
      </c>
      <c r="N233" s="306">
        <f>IF(N$65=0,0,N$65/CHI_fec!N$65)</f>
        <v>0.5215516422353077</v>
      </c>
      <c r="O233" s="306">
        <f>IF(O$65=0,0,O$65/CHI_fec!O$65)</f>
        <v>0.52155164223530759</v>
      </c>
      <c r="P233" s="306">
        <f>IF(P$65=0,0,P$65/CHI_fec!P$65)</f>
        <v>0.52155164223530781</v>
      </c>
      <c r="Q233" s="306">
        <f>IF(Q$65=0,0,Q$65/CHI_fec!Q$65)</f>
        <v>0.53454869593700549</v>
      </c>
      <c r="R233" s="306">
        <f>IF(R$65=0,0,R$65/CHI_fec!R$65)</f>
        <v>0.53512180515704011</v>
      </c>
      <c r="S233" s="306">
        <f>IF(S$65=0,0,S$65/CHI_fec!S$65)</f>
        <v>0.54230477609756633</v>
      </c>
      <c r="T233" s="306">
        <f>IF(T$65=0,0,T$65/CHI_fec!T$65)</f>
        <v>0.54230477609756633</v>
      </c>
      <c r="U233" s="306">
        <f>IF(U$65=0,0,U$65/CHI_fec!U$65)</f>
        <v>0.54230477609756655</v>
      </c>
      <c r="V233" s="306">
        <f>IF(V$65=0,0,V$65/CHI_fec!V$65)</f>
        <v>0.55119444880500967</v>
      </c>
      <c r="W233" s="306">
        <f>IF(W$65=0,0,W$65/CHI_fec!W$65)</f>
        <v>0.56122722184973706</v>
      </c>
      <c r="X233" s="306">
        <f>IF(X$65=0,0,X$65/CHI_fec!X$65)</f>
        <v>0.57025671758999219</v>
      </c>
      <c r="Y233" s="306">
        <f>IF(Y$65=0,0,Y$65/CHI_fec!Y$65)</f>
        <v>0.57449348463550065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0.77571980694934362</v>
      </c>
      <c r="C234" s="307">
        <f>IF(C$66=0,0,C$66/CHI_fec!C$66)</f>
        <v>0.76958022158451433</v>
      </c>
      <c r="D234" s="307">
        <f>IF(D$66=0,0,D$66/CHI_fec!D$66)</f>
        <v>0.78142058889266597</v>
      </c>
      <c r="E234" s="307">
        <f>IF(E$66=0,0,E$66/CHI_fec!E$66)</f>
        <v>0.77727694251948187</v>
      </c>
      <c r="F234" s="307">
        <f>IF(F$66=0,0,F$66/CHI_fec!F$66)</f>
        <v>0.78553759801684964</v>
      </c>
      <c r="G234" s="307">
        <f>IF(G$66=0,0,G$66/CHI_fec!G$66)</f>
        <v>0.80232337982201241</v>
      </c>
      <c r="H234" s="307">
        <f>IF(H$66=0,0,H$66/CHI_fec!H$66)</f>
        <v>0.80810661157878771</v>
      </c>
      <c r="I234" s="307">
        <f>IF(I$66=0,0,I$66/CHI_fec!I$66)</f>
        <v>0.8126760538260499</v>
      </c>
      <c r="J234" s="307">
        <f>IF(J$66=0,0,J$66/CHI_fec!J$66)</f>
        <v>0.81994659975693052</v>
      </c>
      <c r="K234" s="307">
        <f>IF(K$66=0,0,K$66/CHI_fec!K$66)</f>
        <v>0.82182965620189641</v>
      </c>
      <c r="L234" s="307">
        <f>IF(L$66=0,0,L$66/CHI_fec!L$66)</f>
        <v>0.83574929593327518</v>
      </c>
      <c r="M234" s="307">
        <f>IF(M$66=0,0,M$66/CHI_fec!M$66)</f>
        <v>0.8424340904631108</v>
      </c>
      <c r="N234" s="307">
        <f>IF(N$66=0,0,N$66/CHI_fec!N$66)</f>
        <v>0.87831859551175795</v>
      </c>
      <c r="O234" s="307">
        <f>IF(O$66=0,0,O$66/CHI_fec!O$66)</f>
        <v>0.88341605132504042</v>
      </c>
      <c r="P234" s="307">
        <f>IF(P$66=0,0,P$66/CHI_fec!P$66)</f>
        <v>0.88640011287654163</v>
      </c>
      <c r="Q234" s="307">
        <f>IF(Q$66=0,0,Q$66/CHI_fec!Q$66)</f>
        <v>0.917711382542159</v>
      </c>
      <c r="R234" s="307">
        <f>IF(R$66=0,0,R$66/CHI_fec!R$66)</f>
        <v>0.92684584054484564</v>
      </c>
      <c r="S234" s="307">
        <f>IF(S$66=0,0,S$66/CHI_fec!S$66)</f>
        <v>0.93748898746201592</v>
      </c>
      <c r="T234" s="307">
        <f>IF(T$66=0,0,T$66/CHI_fec!T$66)</f>
        <v>0.94051640869783992</v>
      </c>
      <c r="U234" s="307">
        <f>IF(U$66=0,0,U$66/CHI_fec!U$66)</f>
        <v>0.94616844184255999</v>
      </c>
      <c r="V234" s="307">
        <f>IF(V$66=0,0,V$66/CHI_fec!V$66)</f>
        <v>0.96840100181718514</v>
      </c>
      <c r="W234" s="307">
        <f>IF(W$66=0,0,W$66/CHI_fec!W$66)</f>
        <v>0.99432616807327368</v>
      </c>
      <c r="X234" s="307">
        <f>IF(X$66=0,0,X$66/CHI_fec!X$66)</f>
        <v>1.0209769483768525</v>
      </c>
      <c r="Y234" s="307">
        <f>IF(Y$66=0,0,Y$66/CHI_fec!Y$66)</f>
        <v>1.0245405885265124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0.69334065441973758</v>
      </c>
      <c r="C235" s="308">
        <f>IF(C$72=0,0,C$72/CHI_fec!C$72)</f>
        <v>0.6936365469789616</v>
      </c>
      <c r="D235" s="308">
        <f>IF(D$72=0,0,D$72/CHI_fec!D$72)</f>
        <v>0.69548267066548508</v>
      </c>
      <c r="E235" s="308">
        <f>IF(E$72=0,0,E$72/CHI_fec!E$72)</f>
        <v>0.70033191442755138</v>
      </c>
      <c r="F235" s="308">
        <f>IF(F$72=0,0,F$72/CHI_fec!F$72)</f>
        <v>0.69781869197461843</v>
      </c>
      <c r="G235" s="308">
        <f>IF(G$72=0,0,G$72/CHI_fec!G$72)</f>
        <v>0.71187714240185351</v>
      </c>
      <c r="H235" s="308">
        <f>IF(H$72=0,0,H$72/CHI_fec!H$72)</f>
        <v>0.71428280177207815</v>
      </c>
      <c r="I235" s="308">
        <f>IF(I$72=0,0,I$72/CHI_fec!I$72)</f>
        <v>0.71685631039384567</v>
      </c>
      <c r="J235" s="308">
        <f>IF(J$72=0,0,J$72/CHI_fec!J$72)</f>
        <v>0.71926369332573403</v>
      </c>
      <c r="K235" s="308">
        <f>IF(K$72=0,0,K$72/CHI_fec!K$72)</f>
        <v>0.72174803363592843</v>
      </c>
      <c r="L235" s="308">
        <f>IF(L$72=0,0,L$72/CHI_fec!L$72)</f>
        <v>0.73512775805969377</v>
      </c>
      <c r="M235" s="308">
        <f>IF(M$72=0,0,M$72/CHI_fec!M$72)</f>
        <v>0.73166209654807102</v>
      </c>
      <c r="N235" s="308">
        <f>IF(N$72=0,0,N$72/CHI_fec!N$72)</f>
        <v>0.74693045268026459</v>
      </c>
      <c r="O235" s="308">
        <f>IF(O$72=0,0,O$72/CHI_fec!O$72)</f>
        <v>0.74796681748464244</v>
      </c>
      <c r="P235" s="308">
        <f>IF(P$72=0,0,P$72/CHI_fec!P$72)</f>
        <v>0.74562701569193524</v>
      </c>
      <c r="Q235" s="308">
        <f>IF(Q$72=0,0,Q$72/CHI_fec!Q$72)</f>
        <v>0.76224081207613792</v>
      </c>
      <c r="R235" s="308">
        <f>IF(R$72=0,0,R$72/CHI_fec!R$72)</f>
        <v>0.76842501769515803</v>
      </c>
      <c r="S235" s="308">
        <f>IF(S$72=0,0,S$72/CHI_fec!S$72)</f>
        <v>0.76882296291903796</v>
      </c>
      <c r="T235" s="308">
        <f>IF(T$72=0,0,T$72/CHI_fec!T$72)</f>
        <v>0.77953552864129927</v>
      </c>
      <c r="U235" s="308">
        <f>IF(U$72=0,0,U$72/CHI_fec!U$72)</f>
        <v>0.78048079923615143</v>
      </c>
      <c r="V235" s="308">
        <f>IF(V$72=0,0,V$72/CHI_fec!V$72)</f>
        <v>0.78676957849389462</v>
      </c>
      <c r="W235" s="308">
        <f>IF(W$72=0,0,W$72/CHI_fec!W$72)</f>
        <v>0.80276521468594875</v>
      </c>
      <c r="X235" s="308">
        <f>IF(X$72=0,0,X$72/CHI_fec!X$72)</f>
        <v>0.81176544724512101</v>
      </c>
      <c r="Y235" s="308">
        <f>IF(Y$72=0,0,Y$72/CHI_fec!Y$72)</f>
        <v>0.81546770822461856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0.44491322208039985</v>
      </c>
      <c r="C236" s="308">
        <f>IF(C$85=0,0,C$85/CHI_fec!C$85)</f>
        <v>0.44557434038540361</v>
      </c>
      <c r="D236" s="308">
        <f>IF(D$85=0,0,D$85/CHI_fec!D$85)</f>
        <v>0.446984299555787</v>
      </c>
      <c r="E236" s="308">
        <f>IF(E$85=0,0,E$85/CHI_fec!E$85)</f>
        <v>0.44727065905795454</v>
      </c>
      <c r="F236" s="308">
        <f>IF(F$85=0,0,F$85/CHI_fec!F$85)</f>
        <v>0.44607165376966273</v>
      </c>
      <c r="G236" s="308">
        <f>IF(G$85=0,0,G$85/CHI_fec!G$85)</f>
        <v>0.45516424071593742</v>
      </c>
      <c r="H236" s="308">
        <f>IF(H$85=0,0,H$85/CHI_fec!H$85)</f>
        <v>0.45834458672500006</v>
      </c>
      <c r="I236" s="308">
        <f>IF(I$85=0,0,I$85/CHI_fec!I$85)</f>
        <v>0.46726202301738495</v>
      </c>
      <c r="J236" s="308">
        <f>IF(J$85=0,0,J$85/CHI_fec!J$85)</f>
        <v>0.47120487630872943</v>
      </c>
      <c r="K236" s="308">
        <f>IF(K$85=0,0,K$85/CHI_fec!K$85)</f>
        <v>0.47117977082668711</v>
      </c>
      <c r="L236" s="308">
        <f>IF(L$85=0,0,L$85/CHI_fec!L$85)</f>
        <v>0.47976032908324767</v>
      </c>
      <c r="M236" s="308">
        <f>IF(M$85=0,0,M$85/CHI_fec!M$85)</f>
        <v>0.47576940266709844</v>
      </c>
      <c r="N236" s="308">
        <f>IF(N$85=0,0,N$85/CHI_fec!N$85)</f>
        <v>0.48714485271494062</v>
      </c>
      <c r="O236" s="308">
        <f>IF(O$85=0,0,O$85/CHI_fec!O$85)</f>
        <v>0.48793752976401672</v>
      </c>
      <c r="P236" s="308">
        <f>IF(P$85=0,0,P$85/CHI_fec!P$85)</f>
        <v>0.48857016050678048</v>
      </c>
      <c r="Q236" s="308">
        <f>IF(Q$85=0,0,Q$85/CHI_fec!Q$85)</f>
        <v>0.50254081864395761</v>
      </c>
      <c r="R236" s="308">
        <f>IF(R$85=0,0,R$85/CHI_fec!R$85)</f>
        <v>0.51019965626941433</v>
      </c>
      <c r="S236" s="308">
        <f>IF(S$85=0,0,S$85/CHI_fec!S$85)</f>
        <v>0.51614203576130668</v>
      </c>
      <c r="T236" s="308">
        <f>IF(T$85=0,0,T$85/CHI_fec!T$85)</f>
        <v>0.52185445300863775</v>
      </c>
      <c r="U236" s="308">
        <f>IF(U$85=0,0,U$85/CHI_fec!U$85)</f>
        <v>0.52080310378678518</v>
      </c>
      <c r="V236" s="308">
        <f>IF(V$85=0,0,V$85/CHI_fec!V$85)</f>
        <v>0.52892457710377838</v>
      </c>
      <c r="W236" s="308">
        <f>IF(W$85=0,0,W$85/CHI_fec!W$85)</f>
        <v>0.54639687159714889</v>
      </c>
      <c r="X236" s="308">
        <f>IF(X$85=0,0,X$85/CHI_fec!X$85)</f>
        <v>0.55082131528814782</v>
      </c>
      <c r="Y236" s="308">
        <f>IF(Y$85=0,0,Y$85/CHI_fec!Y$85)</f>
        <v>0.5495129206222974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0.71770316395722278</v>
      </c>
      <c r="C237" s="308">
        <f>IF(C$93=0,0,C$93/CHI_fec!C$93)</f>
        <v>0.70838513630766198</v>
      </c>
      <c r="D237" s="308">
        <f>IF(D$93=0,0,D$93/CHI_fec!D$93)</f>
        <v>0.7269347388202787</v>
      </c>
      <c r="E237" s="308">
        <f>IF(E$93=0,0,E$93/CHI_fec!E$93)</f>
        <v>0.71093963726171738</v>
      </c>
      <c r="F237" s="308">
        <f>IF(F$93=0,0,F$93/CHI_fec!F$93)</f>
        <v>0.73267038217823388</v>
      </c>
      <c r="G237" s="308">
        <f>IF(G$93=0,0,G$93/CHI_fec!G$93)</f>
        <v>0.75623330129168576</v>
      </c>
      <c r="H237" s="308">
        <f>IF(H$93=0,0,H$93/CHI_fec!H$93)</f>
        <v>0.76086559451057356</v>
      </c>
      <c r="I237" s="308">
        <f>IF(I$93=0,0,I$93/CHI_fec!I$93)</f>
        <v>0.76710435789869091</v>
      </c>
      <c r="J237" s="308">
        <f>IF(J$93=0,0,J$93/CHI_fec!J$93)</f>
        <v>0.76012219655434321</v>
      </c>
      <c r="K237" s="308">
        <f>IF(K$93=0,0,K$93/CHI_fec!K$93)</f>
        <v>0.73747384019689066</v>
      </c>
      <c r="L237" s="308">
        <f>IF(L$93=0,0,L$93/CHI_fec!L$93)</f>
        <v>0.73735162782049934</v>
      </c>
      <c r="M237" s="308">
        <f>IF(M$93=0,0,M$93/CHI_fec!M$93)</f>
        <v>0.73962463393699229</v>
      </c>
      <c r="N237" s="308">
        <f>IF(N$93=0,0,N$93/CHI_fec!N$93)</f>
        <v>0.76997513835531095</v>
      </c>
      <c r="O237" s="308">
        <f>IF(O$93=0,0,O$93/CHI_fec!O$93)</f>
        <v>0.76075045922725548</v>
      </c>
      <c r="P237" s="308">
        <f>IF(P$93=0,0,P$93/CHI_fec!P$93)</f>
        <v>0.75414669483081298</v>
      </c>
      <c r="Q237" s="308">
        <f>IF(Q$93=0,0,Q$93/CHI_fec!Q$93)</f>
        <v>0.78329185083422215</v>
      </c>
      <c r="R237" s="308">
        <f>IF(R$93=0,0,R$93/CHI_fec!R$93)</f>
        <v>0.82064253194855619</v>
      </c>
      <c r="S237" s="308">
        <f>IF(S$93=0,0,S$93/CHI_fec!S$93)</f>
        <v>0.82779777130067689</v>
      </c>
      <c r="T237" s="308">
        <f>IF(T$93=0,0,T$93/CHI_fec!T$93)</f>
        <v>0.82962543013733725</v>
      </c>
      <c r="U237" s="308">
        <f>IF(U$93=0,0,U$93/CHI_fec!U$93)</f>
        <v>0.82605921766224477</v>
      </c>
      <c r="V237" s="308">
        <f>IF(V$93=0,0,V$93/CHI_fec!V$93)</f>
        <v>0.83626375094740246</v>
      </c>
      <c r="W237" s="308">
        <f>IF(W$93=0,0,W$93/CHI_fec!W$93)</f>
        <v>0.83138856474921896</v>
      </c>
      <c r="X237" s="308">
        <f>IF(X$93=0,0,X$93/CHI_fec!X$93)</f>
        <v>0.8842677874469016</v>
      </c>
      <c r="Y237" s="308">
        <f>IF(Y$93=0,0,Y$93/CHI_fec!Y$93)</f>
        <v>0.86169099056152132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0.67105700443115102</v>
      </c>
      <c r="C238" s="309">
        <f>IF(C$107=0,0,C$107/CHI_fec!C$107)</f>
        <v>0.67105700443115102</v>
      </c>
      <c r="D238" s="309">
        <f>IF(D$107=0,0,D$107/CHI_fec!D$107)</f>
        <v>0.67105700443115113</v>
      </c>
      <c r="E238" s="309">
        <f>IF(E$107=0,0,E$107/CHI_fec!E$107)</f>
        <v>0.67421972978271005</v>
      </c>
      <c r="F238" s="309">
        <f>IF(F$107=0,0,F$107/CHI_fec!F$107)</f>
        <v>0.67421972978271005</v>
      </c>
      <c r="G238" s="309">
        <f>IF(G$107=0,0,G$107/CHI_fec!G$107)</f>
        <v>0.67925066688967373</v>
      </c>
      <c r="H238" s="309">
        <f>IF(H$107=0,0,H$107/CHI_fec!H$107)</f>
        <v>0.67925066688967384</v>
      </c>
      <c r="I238" s="309">
        <f>IF(I$107=0,0,I$107/CHI_fec!I$107)</f>
        <v>0.67925066688967406</v>
      </c>
      <c r="J238" s="309">
        <f>IF(J$107=0,0,J$107/CHI_fec!J$107)</f>
        <v>0.68718140837726627</v>
      </c>
      <c r="K238" s="309">
        <f>IF(K$107=0,0,K$107/CHI_fec!K$107)</f>
        <v>0.68718140837726627</v>
      </c>
      <c r="L238" s="309">
        <f>IF(L$107=0,0,L$107/CHI_fec!L$107)</f>
        <v>0.6975507675395396</v>
      </c>
      <c r="M238" s="309">
        <f>IF(M$107=0,0,M$107/CHI_fec!M$107)</f>
        <v>0.70440415116136079</v>
      </c>
      <c r="N238" s="309">
        <f>IF(N$107=0,0,N$107/CHI_fec!N$107)</f>
        <v>0.71305123604522469</v>
      </c>
      <c r="O238" s="309">
        <f>IF(O$107=0,0,O$107/CHI_fec!O$107)</f>
        <v>0.72083361244070232</v>
      </c>
      <c r="P238" s="309">
        <f>IF(P$107=0,0,P$107/CHI_fec!P$107)</f>
        <v>0.72130933809201925</v>
      </c>
      <c r="Q238" s="309">
        <f>IF(Q$107=0,0,Q$107/CHI_fec!Q$107)</f>
        <v>0.72826590428281734</v>
      </c>
      <c r="R238" s="309">
        <f>IF(R$107=0,0,R$107/CHI_fec!R$107)</f>
        <v>0.73452681385453567</v>
      </c>
      <c r="S238" s="309">
        <f>IF(S$107=0,0,S$107/CHI_fec!S$107)</f>
        <v>0.74016163246908218</v>
      </c>
      <c r="T238" s="309">
        <f>IF(T$107=0,0,T$107/CHI_fec!T$107)</f>
        <v>0.74523296922217386</v>
      </c>
      <c r="U238" s="309">
        <f>IF(U$107=0,0,U$107/CHI_fec!U$107)</f>
        <v>0.74979717229995657</v>
      </c>
      <c r="V238" s="309">
        <f>IF(V$107=0,0,V$107/CHI_fec!V$107)</f>
        <v>0.75390495506996091</v>
      </c>
      <c r="W238" s="309">
        <f>IF(W$107=0,0,W$107/CHI_fec!W$107)</f>
        <v>0.75760195956296494</v>
      </c>
      <c r="X238" s="309">
        <f>IF(X$107=0,0,X$107/CHI_fec!X$107)</f>
        <v>0.76092926360666835</v>
      </c>
      <c r="Y238" s="309">
        <f>IF(Y$107=0,0,Y$107/CHI_fec!Y$107)</f>
        <v>0.76392383724600166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0.44152381146198477</v>
      </c>
      <c r="C240" s="322">
        <f>IF(C$110=0,0,C$110/CHI_fec!C$110)</f>
        <v>0.44151880531359922</v>
      </c>
      <c r="D240" s="322">
        <f>IF(D$110=0,0,D$110/CHI_fec!D$110)</f>
        <v>0.44312882184767582</v>
      </c>
      <c r="E240" s="322">
        <f>IF(E$110=0,0,E$110/CHI_fec!E$110)</f>
        <v>0.44578675063710865</v>
      </c>
      <c r="F240" s="322">
        <f>IF(F$110=0,0,F$110/CHI_fec!F$110)</f>
        <v>0.44628240381932532</v>
      </c>
      <c r="G240" s="322">
        <f>IF(G$110=0,0,G$110/CHI_fec!G$110)</f>
        <v>0.45237825370929524</v>
      </c>
      <c r="H240" s="322">
        <f>IF(H$110=0,0,H$110/CHI_fec!H$110)</f>
        <v>0.45346913157288554</v>
      </c>
      <c r="I240" s="322">
        <f>IF(I$110=0,0,I$110/CHI_fec!I$110)</f>
        <v>0.45396232863029601</v>
      </c>
      <c r="J240" s="322">
        <f>IF(J$110=0,0,J$110/CHI_fec!J$110)</f>
        <v>0.4550441687030688</v>
      </c>
      <c r="K240" s="322">
        <f>IF(K$110=0,0,K$110/CHI_fec!K$110)</f>
        <v>0.46284091936830385</v>
      </c>
      <c r="L240" s="322">
        <f>IF(L$110=0,0,L$110/CHI_fec!L$110)</f>
        <v>0.47094297730992901</v>
      </c>
      <c r="M240" s="322">
        <f>IF(M$110=0,0,M$110/CHI_fec!M$110)</f>
        <v>0.48125506870166873</v>
      </c>
      <c r="N240" s="322">
        <f>IF(N$110=0,0,N$110/CHI_fec!N$110)</f>
        <v>0.48909678560125264</v>
      </c>
      <c r="O240" s="322">
        <f>IF(O$110=0,0,O$110/CHI_fec!O$110)</f>
        <v>0.49147744140279276</v>
      </c>
      <c r="P240" s="322">
        <f>IF(P$110=0,0,P$110/CHI_fec!P$110)</f>
        <v>0.48583985515220629</v>
      </c>
      <c r="Q240" s="322">
        <f>IF(Q$110=0,0,Q$110/CHI_fec!Q$110)</f>
        <v>0.49293712095475728</v>
      </c>
      <c r="R240" s="322">
        <f>IF(R$110=0,0,R$110/CHI_fec!R$110)</f>
        <v>0.50848760655911363</v>
      </c>
      <c r="S240" s="322">
        <f>IF(S$110=0,0,S$110/CHI_fec!S$110)</f>
        <v>0.51219869709206767</v>
      </c>
      <c r="T240" s="322">
        <f>IF(T$110=0,0,T$110/CHI_fec!T$110)</f>
        <v>0.52109405500820782</v>
      </c>
      <c r="U240" s="322">
        <f>IF(U$110=0,0,U$110/CHI_fec!U$110)</f>
        <v>0.52552476466176545</v>
      </c>
      <c r="V240" s="322">
        <f>IF(V$110=0,0,V$110/CHI_fec!V$110)</f>
        <v>0.53020629220806648</v>
      </c>
      <c r="W240" s="322">
        <f>IF(W$110=0,0,W$110/CHI_fec!W$110)</f>
        <v>0.53223642924835879</v>
      </c>
      <c r="X240" s="322">
        <f>IF(X$110=0,0,X$110/CHI_fec!X$110)</f>
        <v>0.5487106753912242</v>
      </c>
      <c r="Y240" s="322">
        <f>IF(Y$110=0,0,Y$110/CHI_fec!Y$110)</f>
        <v>0.57356277626400554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0.34254852647479472</v>
      </c>
      <c r="C241" s="305">
        <f>IF(C$111=0,0,C$111/CHI_fec!C$111)</f>
        <v>0.34296911079447512</v>
      </c>
      <c r="D241" s="305">
        <f>IF(D$111=0,0,D$111/CHI_fec!D$111)</f>
        <v>0.34296911079447495</v>
      </c>
      <c r="E241" s="305">
        <f>IF(E$111=0,0,E$111/CHI_fec!E$111)</f>
        <v>0.34527731868968453</v>
      </c>
      <c r="F241" s="305">
        <f>IF(F$111=0,0,F$111/CHI_fec!F$111)</f>
        <v>0.34527731868968448</v>
      </c>
      <c r="G241" s="305">
        <f>IF(G$111=0,0,G$111/CHI_fec!G$111)</f>
        <v>0.34707992243705577</v>
      </c>
      <c r="H241" s="305">
        <f>IF(H$111=0,0,H$111/CHI_fec!H$111)</f>
        <v>0.34707992243705571</v>
      </c>
      <c r="I241" s="305">
        <f>IF(I$111=0,0,I$111/CHI_fec!I$111)</f>
        <v>0.34707992243705582</v>
      </c>
      <c r="J241" s="305">
        <f>IF(J$111=0,0,J$111/CHI_fec!J$111)</f>
        <v>0.35002657350857463</v>
      </c>
      <c r="K241" s="305">
        <f>IF(K$111=0,0,K$111/CHI_fec!K$111)</f>
        <v>0.3559189878307778</v>
      </c>
      <c r="L241" s="305">
        <f>IF(L$111=0,0,L$111/CHI_fec!L$111)</f>
        <v>0.36324846993411763</v>
      </c>
      <c r="M241" s="305">
        <f>IF(M$111=0,0,M$111/CHI_fec!M$111)</f>
        <v>0.3713367670846231</v>
      </c>
      <c r="N241" s="305">
        <f>IF(N$111=0,0,N$111/CHI_fec!N$111)</f>
        <v>0.37778319137958494</v>
      </c>
      <c r="O241" s="305">
        <f>IF(O$111=0,0,O$111/CHI_fec!O$111)</f>
        <v>0.38349575734392655</v>
      </c>
      <c r="P241" s="305">
        <f>IF(P$111=0,0,P$111/CHI_fec!P$111)</f>
        <v>0.3834957573439266</v>
      </c>
      <c r="Q241" s="305">
        <f>IF(Q$111=0,0,Q$111/CHI_fec!Q$111)</f>
        <v>0.39085453003580206</v>
      </c>
      <c r="R241" s="305">
        <f>IF(R$111=0,0,R$111/CHI_fec!R$111)</f>
        <v>0.39481371195407927</v>
      </c>
      <c r="S241" s="305">
        <f>IF(S$111=0,0,S$111/CHI_fec!S$111)</f>
        <v>0.39877659175068214</v>
      </c>
      <c r="T241" s="305">
        <f>IF(T$111=0,0,T$111/CHI_fec!T$111)</f>
        <v>0.40381272250856226</v>
      </c>
      <c r="U241" s="305">
        <f>IF(U$111=0,0,U$111/CHI_fec!U$111)</f>
        <v>0.40511658507224119</v>
      </c>
      <c r="V241" s="305">
        <f>IF(V$111=0,0,V$111/CHI_fec!V$111)</f>
        <v>0.40652536627967217</v>
      </c>
      <c r="W241" s="305">
        <f>IF(W$111=0,0,W$111/CHI_fec!W$111)</f>
        <v>0.40807058097853416</v>
      </c>
      <c r="X241" s="305">
        <f>IF(X$111=0,0,X$111/CHI_fec!X$111)</f>
        <v>0.41687968232204575</v>
      </c>
      <c r="Y241" s="305">
        <f>IF(Y$111=0,0,Y$111/CHI_fec!Y$111)</f>
        <v>0.4301917140898413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9.2314538279431493E-2</v>
      </c>
      <c r="C242" s="306">
        <f>IF(C$112=0,0,C$112/CHI_fec!C$112)</f>
        <v>9.2427882942386089E-2</v>
      </c>
      <c r="D242" s="306">
        <f>IF(D$112=0,0,D$112/CHI_fec!D$112)</f>
        <v>9.2427882942386047E-2</v>
      </c>
      <c r="E242" s="306">
        <f>IF(E$112=0,0,E$112/CHI_fec!E$112)</f>
        <v>9.3049929542008164E-2</v>
      </c>
      <c r="F242" s="306">
        <f>IF(F$112=0,0,F$112/CHI_fec!F$112)</f>
        <v>9.304992954200815E-2</v>
      </c>
      <c r="G242" s="306">
        <f>IF(G$112=0,0,G$112/CHI_fec!G$112)</f>
        <v>9.3535719203262396E-2</v>
      </c>
      <c r="H242" s="306">
        <f>IF(H$112=0,0,H$112/CHI_fec!H$112)</f>
        <v>9.3535719203262396E-2</v>
      </c>
      <c r="I242" s="306">
        <f>IF(I$112=0,0,I$112/CHI_fec!I$112)</f>
        <v>9.3535719203262382E-2</v>
      </c>
      <c r="J242" s="306">
        <f>IF(J$112=0,0,J$112/CHI_fec!J$112)</f>
        <v>9.4329821971524855E-2</v>
      </c>
      <c r="K242" s="306">
        <f>IF(K$112=0,0,K$112/CHI_fec!K$112)</f>
        <v>9.5917788246269092E-2</v>
      </c>
      <c r="L242" s="306">
        <f>IF(L$112=0,0,L$112/CHI_fec!L$112)</f>
        <v>9.7893034682621671E-2</v>
      </c>
      <c r="M242" s="306">
        <f>IF(M$112=0,0,M$112/CHI_fec!M$112)</f>
        <v>0.10007277670224084</v>
      </c>
      <c r="N242" s="306">
        <f>IF(N$112=0,0,N$112/CHI_fec!N$112)</f>
        <v>0.10181004496162283</v>
      </c>
      <c r="O242" s="306">
        <f>IF(O$112=0,0,O$112/CHI_fec!O$112)</f>
        <v>0.10334954330603562</v>
      </c>
      <c r="P242" s="306">
        <f>IF(P$112=0,0,P$112/CHI_fec!P$112)</f>
        <v>0.10334954330603563</v>
      </c>
      <c r="Q242" s="306">
        <f>IF(Q$112=0,0,Q$112/CHI_fec!Q$112)</f>
        <v>0.1053326833602193</v>
      </c>
      <c r="R242" s="306">
        <f>IF(R$112=0,0,R$112/CHI_fec!R$112)</f>
        <v>0.10639965642389396</v>
      </c>
      <c r="S242" s="306">
        <f>IF(S$112=0,0,S$112/CHI_fec!S$112)</f>
        <v>0.10746762604106057</v>
      </c>
      <c r="T242" s="306">
        <f>IF(T$112=0,0,T$112/CHI_fec!T$112)</f>
        <v>0.10882482961864701</v>
      </c>
      <c r="U242" s="306">
        <f>IF(U$112=0,0,U$112/CHI_fec!U$112)</f>
        <v>0.10917621186449857</v>
      </c>
      <c r="V242" s="306">
        <f>IF(V$112=0,0,V$112/CHI_fec!V$112)</f>
        <v>0.10955586898356164</v>
      </c>
      <c r="W242" s="306">
        <f>IF(W$112=0,0,W$112/CHI_fec!W$112)</f>
        <v>0.10997229401663947</v>
      </c>
      <c r="X242" s="306">
        <f>IF(X$112=0,0,X$112/CHI_fec!X$112)</f>
        <v>0.11234628794839516</v>
      </c>
      <c r="Y242" s="306">
        <f>IF(Y$112=0,0,Y$112/CHI_fec!Y$112)</f>
        <v>0.11788704530881303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0.48430354896140565</v>
      </c>
      <c r="C243" s="306">
        <f>IF(C$113=0,0,C$113/CHI_fec!C$113)</f>
        <v>0.48489818143802133</v>
      </c>
      <c r="D243" s="306">
        <f>IF(D$113=0,0,D$113/CHI_fec!D$113)</f>
        <v>0.48489818143802116</v>
      </c>
      <c r="E243" s="306">
        <f>IF(E$113=0,0,E$113/CHI_fec!E$113)</f>
        <v>0.48816158264688009</v>
      </c>
      <c r="F243" s="306">
        <f>IF(F$113=0,0,F$113/CHI_fec!F$113)</f>
        <v>0.48816158264688009</v>
      </c>
      <c r="G243" s="306">
        <f>IF(G$113=0,0,G$113/CHI_fec!G$113)</f>
        <v>0.49071014825072951</v>
      </c>
      <c r="H243" s="306">
        <f>IF(H$113=0,0,H$113/CHI_fec!H$113)</f>
        <v>0.49071014825072962</v>
      </c>
      <c r="I243" s="306">
        <f>IF(I$113=0,0,I$113/CHI_fec!I$113)</f>
        <v>0.49071014825072951</v>
      </c>
      <c r="J243" s="306">
        <f>IF(J$113=0,0,J$113/CHI_fec!J$113)</f>
        <v>0.49487619615691575</v>
      </c>
      <c r="K243" s="306">
        <f>IF(K$113=0,0,K$113/CHI_fec!K$113)</f>
        <v>0.50320703674631195</v>
      </c>
      <c r="L243" s="306">
        <f>IF(L$113=0,0,L$113/CHI_fec!L$113)</f>
        <v>0.51356963918173004</v>
      </c>
      <c r="M243" s="306">
        <f>IF(M$113=0,0,M$113/CHI_fec!M$113)</f>
        <v>0.52500507303209965</v>
      </c>
      <c r="N243" s="306">
        <f>IF(N$113=0,0,N$113/CHI_fec!N$113)</f>
        <v>0.53411918657475677</v>
      </c>
      <c r="O243" s="306">
        <f>IF(O$113=0,0,O$113/CHI_fec!O$113)</f>
        <v>0.54219575312338075</v>
      </c>
      <c r="P243" s="306">
        <f>IF(P$113=0,0,P$113/CHI_fec!P$113)</f>
        <v>0.54219575312338086</v>
      </c>
      <c r="Q243" s="306">
        <f>IF(Q$113=0,0,Q$113/CHI_fec!Q$113)</f>
        <v>0.55259976731474747</v>
      </c>
      <c r="R243" s="306">
        <f>IF(R$113=0,0,R$113/CHI_fec!R$113)</f>
        <v>0.55819735628626699</v>
      </c>
      <c r="S243" s="306">
        <f>IF(S$113=0,0,S$113/CHI_fec!S$113)</f>
        <v>0.56380017340929867</v>
      </c>
      <c r="T243" s="306">
        <f>IF(T$113=0,0,T$113/CHI_fec!T$113)</f>
        <v>0.57092037919203897</v>
      </c>
      <c r="U243" s="306">
        <f>IF(U$113=0,0,U$113/CHI_fec!U$113)</f>
        <v>0.57276381221872874</v>
      </c>
      <c r="V243" s="306">
        <f>IF(V$113=0,0,V$113/CHI_fec!V$113)</f>
        <v>0.5747555818097132</v>
      </c>
      <c r="W243" s="306">
        <f>IF(W$113=0,0,W$113/CHI_fec!W$113)</f>
        <v>0.57694024443333491</v>
      </c>
      <c r="X243" s="306">
        <f>IF(X$113=0,0,X$113/CHI_fec!X$113)</f>
        <v>0.58939476901625509</v>
      </c>
      <c r="Y243" s="306">
        <f>IF(Y$113=0,0,Y$113/CHI_fec!Y$113)</f>
        <v>0.60707129403036231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0.36475302721416247</v>
      </c>
      <c r="C244" s="306">
        <f>IF(C$114=0,0,C$114/CHI_fec!C$114)</f>
        <v>0.3652008744297992</v>
      </c>
      <c r="D244" s="306">
        <f>IF(D$114=0,0,D$114/CHI_fec!D$114)</f>
        <v>0.36520087442979926</v>
      </c>
      <c r="E244" s="306">
        <f>IF(E$114=0,0,E$114/CHI_fec!E$114)</f>
        <v>0.36765870376534382</v>
      </c>
      <c r="F244" s="306">
        <f>IF(F$114=0,0,F$114/CHI_fec!F$114)</f>
        <v>0.36765870376534376</v>
      </c>
      <c r="G244" s="306">
        <f>IF(G$114=0,0,G$114/CHI_fec!G$114)</f>
        <v>0.36957815494642954</v>
      </c>
      <c r="H244" s="306">
        <f>IF(H$114=0,0,H$114/CHI_fec!H$114)</f>
        <v>0.36957815494642943</v>
      </c>
      <c r="I244" s="306">
        <f>IF(I$114=0,0,I$114/CHI_fec!I$114)</f>
        <v>0.36957815494642959</v>
      </c>
      <c r="J244" s="306">
        <f>IF(J$114=0,0,J$114/CHI_fec!J$114)</f>
        <v>0.37271581228666462</v>
      </c>
      <c r="K244" s="306">
        <f>IF(K$114=0,0,K$114/CHI_fec!K$114)</f>
        <v>0.37899018159644438</v>
      </c>
      <c r="L244" s="306">
        <f>IF(L$114=0,0,L$114/CHI_fec!L$114)</f>
        <v>0.38679477154058439</v>
      </c>
      <c r="M244" s="306">
        <f>IF(M$114=0,0,M$114/CHI_fec!M$114)</f>
        <v>0.39540736404248672</v>
      </c>
      <c r="N244" s="306">
        <f>IF(N$114=0,0,N$114/CHI_fec!N$114)</f>
        <v>0.40227165506861484</v>
      </c>
      <c r="O244" s="306">
        <f>IF(O$114=0,0,O$114/CHI_fec!O$114)</f>
        <v>0.40835451798470307</v>
      </c>
      <c r="P244" s="306">
        <f>IF(P$114=0,0,P$114/CHI_fec!P$114)</f>
        <v>0.40835451798470312</v>
      </c>
      <c r="Q244" s="306">
        <f>IF(Q$114=0,0,Q$114/CHI_fec!Q$114)</f>
        <v>0.41619029717653089</v>
      </c>
      <c r="R244" s="306">
        <f>IF(R$114=0,0,R$114/CHI_fec!R$114)</f>
        <v>0.42040611910647707</v>
      </c>
      <c r="S244" s="306">
        <f>IF(S$114=0,0,S$114/CHI_fec!S$114)</f>
        <v>0.42462587861667633</v>
      </c>
      <c r="T244" s="306">
        <f>IF(T$114=0,0,T$114/CHI_fec!T$114)</f>
        <v>0.42998845879848985</v>
      </c>
      <c r="U244" s="306">
        <f>IF(U$114=0,0,U$114/CHI_fec!U$114)</f>
        <v>0.43137683965672169</v>
      </c>
      <c r="V244" s="306">
        <f>IF(V$114=0,0,V$114/CHI_fec!V$114)</f>
        <v>0.43287694013994643</v>
      </c>
      <c r="W244" s="306">
        <f>IF(W$114=0,0,W$114/CHI_fec!W$114)</f>
        <v>0.43452231793475443</v>
      </c>
      <c r="X244" s="306">
        <f>IF(X$114=0,0,X$114/CHI_fec!X$114)</f>
        <v>0.44390243822062769</v>
      </c>
      <c r="Y244" s="306">
        <f>IF(Y$114=0,0,Y$114/CHI_fec!Y$114)</f>
        <v>0.46466441232379357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0.56918699484906266</v>
      </c>
      <c r="C245" s="307">
        <f>IF(C$115=0,0,C$115/CHI_fec!C$115)</f>
        <v>0.56537537558088968</v>
      </c>
      <c r="D245" s="307">
        <f>IF(D$115=0,0,D$115/CHI_fec!D$115)</f>
        <v>0.5740739516696548</v>
      </c>
      <c r="E245" s="307">
        <f>IF(E$115=0,0,E$115/CHI_fec!E$115)</f>
        <v>0.57217618270775161</v>
      </c>
      <c r="F245" s="307">
        <f>IF(F$115=0,0,F$115/CHI_fec!F$115)</f>
        <v>0.57825709167415806</v>
      </c>
      <c r="G245" s="307">
        <f>IF(G$115=0,0,G$115/CHI_fec!G$115)</f>
        <v>0.5892997596864018</v>
      </c>
      <c r="H245" s="307">
        <f>IF(H$115=0,0,H$115/CHI_fec!H$115)</f>
        <v>0.59354749466482737</v>
      </c>
      <c r="I245" s="307">
        <f>IF(I$115=0,0,I$115/CHI_fec!I$115)</f>
        <v>0.59690371147956067</v>
      </c>
      <c r="J245" s="307">
        <f>IF(J$115=0,0,J$115/CHI_fec!J$115)</f>
        <v>0.6003473287845067</v>
      </c>
      <c r="K245" s="307">
        <f>IF(K$115=0,0,K$115/CHI_fec!K$115)</f>
        <v>0.61185563404403243</v>
      </c>
      <c r="L245" s="307">
        <f>IF(L$115=0,0,L$115/CHI_fec!L$115)</f>
        <v>0.61950569673718225</v>
      </c>
      <c r="M245" s="307">
        <f>IF(M$115=0,0,M$115/CHI_fec!M$115)</f>
        <v>0.63836545364400576</v>
      </c>
      <c r="N245" s="307">
        <f>IF(N$115=0,0,N$115/CHI_fec!N$115)</f>
        <v>0.66124218455288986</v>
      </c>
      <c r="O245" s="307">
        <f>IF(O$115=0,0,O$115/CHI_fec!O$115)</f>
        <v>0.67513666324436972</v>
      </c>
      <c r="P245" s="307">
        <f>IF(P$115=0,0,P$115/CHI_fec!P$115)</f>
        <v>0.67741718481263236</v>
      </c>
      <c r="Q245" s="307">
        <f>IF(Q$115=0,0,Q$115/CHI_fec!Q$115)</f>
        <v>0.6966774936906911</v>
      </c>
      <c r="R245" s="307">
        <f>IF(R$115=0,0,R$115/CHI_fec!R$115)</f>
        <v>0.71073916093458023</v>
      </c>
      <c r="S245" s="307">
        <f>IF(S$115=0,0,S$115/CHI_fec!S$115)</f>
        <v>0.71649895832178401</v>
      </c>
      <c r="T245" s="307">
        <f>IF(T$115=0,0,T$115/CHI_fec!T$115)</f>
        <v>0.72789059143533508</v>
      </c>
      <c r="U245" s="307">
        <f>IF(U$115=0,0,U$115/CHI_fec!U$115)</f>
        <v>0.73462924463653523</v>
      </c>
      <c r="V245" s="307">
        <f>IF(V$115=0,0,V$115/CHI_fec!V$115)</f>
        <v>0.74233716733209587</v>
      </c>
      <c r="W245" s="307">
        <f>IF(W$115=0,0,W$115/CHI_fec!W$115)</f>
        <v>0.73795413862207682</v>
      </c>
      <c r="X245" s="307">
        <f>IF(X$115=0,0,X$115/CHI_fec!X$115)</f>
        <v>0.77002481092559427</v>
      </c>
      <c r="Y245" s="307">
        <f>IF(Y$115=0,0,Y$115/CHI_fec!Y$115)</f>
        <v>0.81201748726878242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0.52313181084417892</v>
      </c>
      <c r="C246" s="308">
        <f>IF(C$121=0,0,C$121/CHI_fec!C$121)</f>
        <v>0.52400173865972699</v>
      </c>
      <c r="D246" s="308">
        <f>IF(D$121=0,0,D$121/CHI_fec!D$121)</f>
        <v>0.52538997239838159</v>
      </c>
      <c r="E246" s="308">
        <f>IF(E$121=0,0,E$121/CHI_fec!E$121)</f>
        <v>0.53011466816972119</v>
      </c>
      <c r="F246" s="308">
        <f>IF(F$121=0,0,F$121/CHI_fec!F$121)</f>
        <v>0.5282089439382166</v>
      </c>
      <c r="G246" s="308">
        <f>IF(G$121=0,0,G$121/CHI_fec!G$121)</f>
        <v>0.53763759391066324</v>
      </c>
      <c r="H246" s="308">
        <f>IF(H$121=0,0,H$121/CHI_fec!H$121)</f>
        <v>0.53945213691101845</v>
      </c>
      <c r="I246" s="308">
        <f>IF(I$121=0,0,I$121/CHI_fec!I$121)</f>
        <v>0.54140090065118263</v>
      </c>
      <c r="J246" s="308">
        <f>IF(J$121=0,0,J$121/CHI_fec!J$121)</f>
        <v>0.54152806687026456</v>
      </c>
      <c r="K246" s="308">
        <f>IF(K$121=0,0,K$121/CHI_fec!K$121)</f>
        <v>0.55255039279648976</v>
      </c>
      <c r="L246" s="308">
        <f>IF(L$121=0,0,L$121/CHI_fec!L$121)</f>
        <v>0.56180605275532036</v>
      </c>
      <c r="M246" s="308">
        <f>IF(M$121=0,0,M$121/CHI_fec!M$121)</f>
        <v>0.57027547293607816</v>
      </c>
      <c r="N246" s="308">
        <f>IF(N$121=0,0,N$121/CHI_fec!N$121)</f>
        <v>0.58063839278106499</v>
      </c>
      <c r="O246" s="308">
        <f>IF(O$121=0,0,O$121/CHI_fec!O$121)</f>
        <v>0.58864501443571715</v>
      </c>
      <c r="P246" s="308">
        <f>IF(P$121=0,0,P$121/CHI_fec!P$121)</f>
        <v>0.58598073526603012</v>
      </c>
      <c r="Q246" s="308">
        <f>IF(Q$121=0,0,Q$121/CHI_fec!Q$121)</f>
        <v>0.59642408133117619</v>
      </c>
      <c r="R246" s="308">
        <f>IF(R$121=0,0,R$121/CHI_fec!R$121)</f>
        <v>0.60740194484608478</v>
      </c>
      <c r="S246" s="308">
        <f>IF(S$121=0,0,S$121/CHI_fec!S$121)</f>
        <v>0.60659972407293472</v>
      </c>
      <c r="T246" s="308">
        <f>IF(T$121=0,0,T$121/CHI_fec!T$121)</f>
        <v>0.62242502882172668</v>
      </c>
      <c r="U246" s="308">
        <f>IF(U$121=0,0,U$121/CHI_fec!U$121)</f>
        <v>0.62470592201586794</v>
      </c>
      <c r="V246" s="308">
        <f>IF(V$121=0,0,V$121/CHI_fec!V$121)</f>
        <v>0.62418314334007086</v>
      </c>
      <c r="W246" s="308">
        <f>IF(W$121=0,0,W$121/CHI_fec!W$121)</f>
        <v>0.62809507230911588</v>
      </c>
      <c r="X246" s="308">
        <f>IF(X$121=0,0,X$121/CHI_fec!X$121)</f>
        <v>0.64178882672440618</v>
      </c>
      <c r="Y246" s="308">
        <f>IF(Y$121=0,0,Y$121/CHI_fec!Y$121)</f>
        <v>0.67171835025644244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0.31712541127105692</v>
      </c>
      <c r="C247" s="308">
        <f>IF(C$134=0,0,C$134/CHI_fec!C$134)</f>
        <v>0.31798659158317805</v>
      </c>
      <c r="D247" s="308">
        <f>IF(D$134=0,0,D$134/CHI_fec!D$134)</f>
        <v>0.31899281674074403</v>
      </c>
      <c r="E247" s="308">
        <f>IF(E$134=0,0,E$134/CHI_fec!E$134)</f>
        <v>0.31983798729742691</v>
      </c>
      <c r="F247" s="308">
        <f>IF(F$134=0,0,F$134/CHI_fec!F$134)</f>
        <v>0.31898059271899853</v>
      </c>
      <c r="G247" s="308">
        <f>IF(G$134=0,0,G$134/CHI_fec!G$134)</f>
        <v>0.32475855059226683</v>
      </c>
      <c r="H247" s="308">
        <f>IF(H$134=0,0,H$134/CHI_fec!H$134)</f>
        <v>0.32702771953809739</v>
      </c>
      <c r="I247" s="308">
        <f>IF(I$134=0,0,I$134/CHI_fec!I$134)</f>
        <v>0.3333902880930405</v>
      </c>
      <c r="J247" s="308">
        <f>IF(J$134=0,0,J$134/CHI_fec!J$134)</f>
        <v>0.33514475935434962</v>
      </c>
      <c r="K247" s="308">
        <f>IF(K$134=0,0,K$134/CHI_fec!K$134)</f>
        <v>0.3407684934833754</v>
      </c>
      <c r="L247" s="308">
        <f>IF(L$134=0,0,L$134/CHI_fec!L$134)</f>
        <v>0.34546118777145124</v>
      </c>
      <c r="M247" s="308">
        <f>IF(M$134=0,0,M$134/CHI_fec!M$134)</f>
        <v>0.35021568689267435</v>
      </c>
      <c r="N247" s="308">
        <f>IF(N$134=0,0,N$134/CHI_fec!N$134)</f>
        <v>0.35626424279742935</v>
      </c>
      <c r="O247" s="308">
        <f>IF(O$134=0,0,O$134/CHI_fec!O$134)</f>
        <v>0.36223989011272678</v>
      </c>
      <c r="P247" s="308">
        <f>IF(P$134=0,0,P$134/CHI_fec!P$134)</f>
        <v>0.3627095487816378</v>
      </c>
      <c r="Q247" s="308">
        <f>IF(Q$134=0,0,Q$134/CHI_fec!Q$134)</f>
        <v>0.37059763929108847</v>
      </c>
      <c r="R247" s="308">
        <f>IF(R$134=0,0,R$134/CHI_fec!R$134)</f>
        <v>0.38005683283315039</v>
      </c>
      <c r="S247" s="308">
        <f>IF(S$134=0,0,S$134/CHI_fec!S$134)</f>
        <v>0.38319890742107338</v>
      </c>
      <c r="T247" s="308">
        <f>IF(T$134=0,0,T$134/CHI_fec!T$134)</f>
        <v>0.39233293379371403</v>
      </c>
      <c r="U247" s="308">
        <f>IF(U$134=0,0,U$134/CHI_fec!U$134)</f>
        <v>0.39280676746900867</v>
      </c>
      <c r="V247" s="308">
        <f>IF(V$134=0,0,V$134/CHI_fec!V$134)</f>
        <v>0.39386316458200887</v>
      </c>
      <c r="W247" s="308">
        <f>IF(W$134=0,0,W$134/CHI_fec!W$134)</f>
        <v>0.39204953894442679</v>
      </c>
      <c r="X247" s="308">
        <f>IF(X$134=0,0,X$134/CHI_fec!X$134)</f>
        <v>0.40355725865590036</v>
      </c>
      <c r="Y247" s="308">
        <f>IF(Y$134=0,0,Y$134/CHI_fec!Y$134)</f>
        <v>0.42307734033637695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0.53197757162746295</v>
      </c>
      <c r="C248" s="308">
        <f>IF(C$142=0,0,C$142/CHI_fec!C$142)</f>
        <v>0.52598197252963286</v>
      </c>
      <c r="D248" s="308">
        <f>IF(D$142=0,0,D$142/CHI_fec!D$142)</f>
        <v>0.53940083614982182</v>
      </c>
      <c r="E248" s="308">
        <f>IF(E$142=0,0,E$142/CHI_fec!E$142)</f>
        <v>0.52898323520023094</v>
      </c>
      <c r="F248" s="308">
        <f>IF(F$142=0,0,F$142/CHI_fec!F$142)</f>
        <v>0.54450689869471092</v>
      </c>
      <c r="G248" s="308">
        <f>IF(G$142=0,0,G$142/CHI_fec!G$142)</f>
        <v>0.56067336126766765</v>
      </c>
      <c r="H248" s="308">
        <f>IF(H$142=0,0,H$142/CHI_fec!H$142)</f>
        <v>0.5641560178333741</v>
      </c>
      <c r="I248" s="308">
        <f>IF(I$142=0,0,I$142/CHI_fec!I$142)</f>
        <v>0.56909270917821186</v>
      </c>
      <c r="J248" s="308">
        <f>IF(J$142=0,0,J$142/CHI_fec!J$142)</f>
        <v>0.56243714261366795</v>
      </c>
      <c r="K248" s="308">
        <f>IF(K$142=0,0,K$142/CHI_fec!K$142)</f>
        <v>0.55537817726493843</v>
      </c>
      <c r="L248" s="308">
        <f>IF(L$142=0,0,L$142/CHI_fec!L$142)</f>
        <v>0.55339768122466448</v>
      </c>
      <c r="M248" s="308">
        <f>IF(M$142=0,0,M$142/CHI_fec!M$142)</f>
        <v>0.56699175137925883</v>
      </c>
      <c r="N248" s="308">
        <f>IF(N$142=0,0,N$142/CHI_fec!N$142)</f>
        <v>0.5864011501438251</v>
      </c>
      <c r="O248" s="308">
        <f>IF(O$142=0,0,O$142/CHI_fec!O$142)</f>
        <v>0.58813671874320028</v>
      </c>
      <c r="P248" s="308">
        <f>IF(P$142=0,0,P$142/CHI_fec!P$142)</f>
        <v>0.58308889125744201</v>
      </c>
      <c r="Q248" s="308">
        <f>IF(Q$142=0,0,Q$142/CHI_fec!Q$142)</f>
        <v>0.60157231045163573</v>
      </c>
      <c r="R248" s="308">
        <f>IF(R$142=0,0,R$142/CHI_fec!R$142)</f>
        <v>0.63605145508957661</v>
      </c>
      <c r="S248" s="308">
        <f>IF(S$142=0,0,S$142/CHI_fec!S$142)</f>
        <v>0.63923216241440017</v>
      </c>
      <c r="T248" s="308">
        <f>IF(T$142=0,0,T$142/CHI_fec!T$142)</f>
        <v>0.64897972617782673</v>
      </c>
      <c r="U248" s="308">
        <f>IF(U$142=0,0,U$142/CHI_fec!U$142)</f>
        <v>0.64818900639416321</v>
      </c>
      <c r="V248" s="308">
        <f>IF(V$142=0,0,V$142/CHI_fec!V$142)</f>
        <v>0.64797692324031408</v>
      </c>
      <c r="W248" s="308">
        <f>IF(W$142=0,0,W$142/CHI_fec!W$142)</f>
        <v>0.62384983506241187</v>
      </c>
      <c r="X248" s="308">
        <f>IF(X$142=0,0,X$142/CHI_fec!X$142)</f>
        <v>0.67510851552863416</v>
      </c>
      <c r="Y248" s="308">
        <f>IF(Y$142=0,0,Y$142/CHI_fec!Y$142)</f>
        <v>0.6907213626362152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0.50390210156239523</v>
      </c>
      <c r="C249" s="309">
        <f>IF(C$156=0,0,C$156/CHI_fec!C$156)</f>
        <v>0.50452079732720301</v>
      </c>
      <c r="D249" s="309">
        <f>IF(D$156=0,0,D$156/CHI_fec!D$156)</f>
        <v>0.5045207973272029</v>
      </c>
      <c r="E249" s="309">
        <f>IF(E$156=0,0,E$156/CHI_fec!E$156)</f>
        <v>0.50791626021594649</v>
      </c>
      <c r="F249" s="309">
        <f>IF(F$156=0,0,F$156/CHI_fec!F$156)</f>
        <v>0.50791626021594649</v>
      </c>
      <c r="G249" s="309">
        <f>IF(G$156=0,0,G$156/CHI_fec!G$156)</f>
        <v>0.51056795989170445</v>
      </c>
      <c r="H249" s="309">
        <f>IF(H$156=0,0,H$156/CHI_fec!H$156)</f>
        <v>0.51056795989170434</v>
      </c>
      <c r="I249" s="309">
        <f>IF(I$156=0,0,I$156/CHI_fec!I$156)</f>
        <v>0.51056795989170445</v>
      </c>
      <c r="J249" s="309">
        <f>IF(J$156=0,0,J$156/CHI_fec!J$156)</f>
        <v>0.5149025973306387</v>
      </c>
      <c r="K249" s="309">
        <f>IF(K$156=0,0,K$156/CHI_fec!K$156)</f>
        <v>0.52357056618979858</v>
      </c>
      <c r="L249" s="309">
        <f>IF(L$156=0,0,L$156/CHI_fec!L$156)</f>
        <v>0.53435251721217036</v>
      </c>
      <c r="M249" s="309">
        <f>IF(M$156=0,0,M$156/CHI_fec!M$156)</f>
        <v>0.54625071445197304</v>
      </c>
      <c r="N249" s="309">
        <f>IF(N$156=0,0,N$156/CHI_fec!N$156)</f>
        <v>0.555733653360581</v>
      </c>
      <c r="O249" s="309">
        <f>IF(O$156=0,0,O$156/CHI_fec!O$156)</f>
        <v>0.5641370583448887</v>
      </c>
      <c r="P249" s="309">
        <f>IF(P$156=0,0,P$156/CHI_fec!P$156)</f>
        <v>0.56413705834488903</v>
      </c>
      <c r="Q249" s="309">
        <f>IF(Q$156=0,0,Q$156/CHI_fec!Q$156)</f>
        <v>0.574962096953335</v>
      </c>
      <c r="R249" s="309">
        <f>IF(R$156=0,0,R$156/CHI_fec!R$156)</f>
        <v>0.58078620634191958</v>
      </c>
      <c r="S249" s="309">
        <f>IF(S$156=0,0,S$156/CHI_fec!S$156)</f>
        <v>0.58661575545222444</v>
      </c>
      <c r="T249" s="309">
        <f>IF(T$156=0,0,T$156/CHI_fec!T$156)</f>
        <v>0.59402409814385648</v>
      </c>
      <c r="U249" s="309">
        <f>IF(U$156=0,0,U$156/CHI_fec!U$156)</f>
        <v>0.5959421302917326</v>
      </c>
      <c r="V249" s="309">
        <f>IF(V$156=0,0,V$156/CHI_fec!V$156)</f>
        <v>0.59801450181343108</v>
      </c>
      <c r="W249" s="309">
        <f>IF(W$156=0,0,W$156/CHI_fec!W$156)</f>
        <v>0.60028757226606022</v>
      </c>
      <c r="X249" s="309">
        <f>IF(X$156=0,0,X$156/CHI_fec!X$156)</f>
        <v>0.61324610028996729</v>
      </c>
      <c r="Y249" s="309">
        <f>IF(Y$156=0,0,Y$156/CHI_fec!Y$156)</f>
        <v>0.63100899026097101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DK: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0</v>
      </c>
      <c r="C36" s="261">
        <v>0</v>
      </c>
      <c r="D36" s="261">
        <v>0</v>
      </c>
      <c r="E36" s="261">
        <v>0</v>
      </c>
      <c r="F36" s="261">
        <v>0</v>
      </c>
      <c r="G36" s="261">
        <v>0</v>
      </c>
      <c r="H36" s="261">
        <v>0</v>
      </c>
      <c r="I36" s="261">
        <v>0</v>
      </c>
      <c r="J36" s="261">
        <v>0</v>
      </c>
      <c r="K36" s="261">
        <v>0</v>
      </c>
      <c r="L36" s="261">
        <v>0</v>
      </c>
      <c r="M36" s="261">
        <v>0</v>
      </c>
      <c r="N36" s="261">
        <v>0</v>
      </c>
      <c r="O36" s="261">
        <v>0</v>
      </c>
      <c r="P36" s="261">
        <v>0</v>
      </c>
      <c r="Q36" s="261">
        <v>0</v>
      </c>
      <c r="R36" s="261">
        <v>0</v>
      </c>
      <c r="S36" s="261">
        <v>0</v>
      </c>
      <c r="T36" s="261">
        <v>0</v>
      </c>
      <c r="U36" s="261">
        <v>0</v>
      </c>
      <c r="V36" s="261">
        <v>0</v>
      </c>
      <c r="W36" s="261">
        <v>0</v>
      </c>
      <c r="X36" s="261">
        <v>0</v>
      </c>
      <c r="Y36" s="261">
        <v>0</v>
      </c>
      <c r="DA36" s="70" t="s">
        <v>1289</v>
      </c>
    </row>
    <row r="37" spans="1:105" ht="12" customHeight="1" x14ac:dyDescent="0.25">
      <c r="A37" s="60" t="s">
        <v>1012</v>
      </c>
      <c r="B37" s="262">
        <v>0</v>
      </c>
      <c r="C37" s="262">
        <v>0</v>
      </c>
      <c r="D37" s="262">
        <v>0</v>
      </c>
      <c r="E37" s="262">
        <v>0</v>
      </c>
      <c r="F37" s="262">
        <v>0</v>
      </c>
      <c r="G37" s="262">
        <v>0</v>
      </c>
      <c r="H37" s="262">
        <v>0</v>
      </c>
      <c r="I37" s="262">
        <v>0</v>
      </c>
      <c r="J37" s="262">
        <v>0</v>
      </c>
      <c r="K37" s="262">
        <v>0</v>
      </c>
      <c r="L37" s="262">
        <v>0</v>
      </c>
      <c r="M37" s="262">
        <v>0</v>
      </c>
      <c r="N37" s="262">
        <v>0</v>
      </c>
      <c r="O37" s="262">
        <v>0</v>
      </c>
      <c r="P37" s="262">
        <v>0</v>
      </c>
      <c r="Q37" s="262">
        <v>0</v>
      </c>
      <c r="R37" s="262">
        <v>0</v>
      </c>
      <c r="S37" s="262">
        <v>0</v>
      </c>
      <c r="T37" s="262">
        <v>0</v>
      </c>
      <c r="U37" s="262">
        <v>0</v>
      </c>
      <c r="V37" s="262">
        <v>0</v>
      </c>
      <c r="W37" s="262">
        <v>0</v>
      </c>
      <c r="X37" s="262">
        <v>0</v>
      </c>
      <c r="Y37" s="262">
        <v>0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</v>
      </c>
      <c r="O40" s="295">
        <v>0</v>
      </c>
      <c r="P40" s="295">
        <v>0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0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0</v>
      </c>
      <c r="C44" s="261">
        <f t="shared" si="1"/>
        <v>0</v>
      </c>
      <c r="D44" s="261">
        <f t="shared" si="1"/>
        <v>0</v>
      </c>
      <c r="E44" s="261">
        <f t="shared" si="1"/>
        <v>0</v>
      </c>
      <c r="F44" s="261">
        <f t="shared" si="1"/>
        <v>0</v>
      </c>
      <c r="G44" s="261">
        <f t="shared" si="1"/>
        <v>0</v>
      </c>
      <c r="H44" s="261">
        <f t="shared" si="1"/>
        <v>0</v>
      </c>
      <c r="I44" s="261">
        <f t="shared" si="1"/>
        <v>0</v>
      </c>
      <c r="J44" s="261">
        <f t="shared" si="1"/>
        <v>0</v>
      </c>
      <c r="K44" s="261">
        <f t="shared" si="1"/>
        <v>0</v>
      </c>
      <c r="L44" s="261">
        <f t="shared" si="1"/>
        <v>0</v>
      </c>
      <c r="M44" s="261">
        <f t="shared" si="1"/>
        <v>0</v>
      </c>
      <c r="N44" s="261">
        <f t="shared" si="1"/>
        <v>0</v>
      </c>
      <c r="O44" s="261">
        <f t="shared" si="1"/>
        <v>0</v>
      </c>
      <c r="P44" s="261">
        <f t="shared" si="1"/>
        <v>0</v>
      </c>
      <c r="Q44" s="261">
        <f t="shared" si="1"/>
        <v>0</v>
      </c>
      <c r="R44" s="261">
        <f t="shared" si="1"/>
        <v>0</v>
      </c>
      <c r="S44" s="261">
        <f t="shared" si="1"/>
        <v>0</v>
      </c>
      <c r="T44" s="261">
        <f t="shared" si="1"/>
        <v>0</v>
      </c>
      <c r="U44" s="261">
        <f t="shared" si="1"/>
        <v>0</v>
      </c>
      <c r="V44" s="261">
        <f t="shared" si="1"/>
        <v>0</v>
      </c>
      <c r="W44" s="261">
        <f t="shared" si="1"/>
        <v>0</v>
      </c>
      <c r="X44" s="261">
        <f t="shared" si="1"/>
        <v>0</v>
      </c>
      <c r="Y44" s="261">
        <f t="shared" si="1"/>
        <v>0</v>
      </c>
      <c r="DA44" s="70"/>
    </row>
    <row r="45" spans="1:105" ht="12" customHeight="1" x14ac:dyDescent="0.25">
      <c r="A45" s="60" t="s">
        <v>1022</v>
      </c>
      <c r="B45" s="262">
        <v>0</v>
      </c>
      <c r="C45" s="262">
        <v>0</v>
      </c>
      <c r="D45" s="262">
        <v>0</v>
      </c>
      <c r="E45" s="262">
        <v>0</v>
      </c>
      <c r="F45" s="262">
        <v>0</v>
      </c>
      <c r="G45" s="262">
        <v>0</v>
      </c>
      <c r="H45" s="262">
        <v>0</v>
      </c>
      <c r="I45" s="262">
        <v>0</v>
      </c>
      <c r="J45" s="262">
        <v>0</v>
      </c>
      <c r="K45" s="262">
        <v>0</v>
      </c>
      <c r="L45" s="262">
        <v>0</v>
      </c>
      <c r="M45" s="262">
        <v>0</v>
      </c>
      <c r="N45" s="262">
        <v>0</v>
      </c>
      <c r="O45" s="262">
        <v>0</v>
      </c>
      <c r="P45" s="262">
        <v>0</v>
      </c>
      <c r="Q45" s="262">
        <v>0</v>
      </c>
      <c r="R45" s="262">
        <v>0</v>
      </c>
      <c r="S45" s="262">
        <v>0</v>
      </c>
      <c r="T45" s="262">
        <v>0</v>
      </c>
      <c r="U45" s="262">
        <v>0</v>
      </c>
      <c r="V45" s="262">
        <v>0</v>
      </c>
      <c r="W45" s="262">
        <v>0</v>
      </c>
      <c r="X45" s="262">
        <v>0</v>
      </c>
      <c r="Y45" s="262">
        <v>0</v>
      </c>
      <c r="DA45" s="72" t="s">
        <v>1297</v>
      </c>
    </row>
    <row r="46" spans="1:105" ht="12" customHeight="1" x14ac:dyDescent="0.25">
      <c r="A46" s="60" t="s">
        <v>1024</v>
      </c>
      <c r="B46" s="262">
        <v>0</v>
      </c>
      <c r="C46" s="262">
        <v>0</v>
      </c>
      <c r="D46" s="262">
        <v>0</v>
      </c>
      <c r="E46" s="262">
        <v>0</v>
      </c>
      <c r="F46" s="262">
        <v>0</v>
      </c>
      <c r="G46" s="262">
        <v>0</v>
      </c>
      <c r="H46" s="262">
        <v>0</v>
      </c>
      <c r="I46" s="262">
        <v>0</v>
      </c>
      <c r="J46" s="262">
        <v>0</v>
      </c>
      <c r="K46" s="262">
        <v>0</v>
      </c>
      <c r="L46" s="262">
        <v>0</v>
      </c>
      <c r="M46" s="262">
        <v>0</v>
      </c>
      <c r="N46" s="262">
        <v>0</v>
      </c>
      <c r="O46" s="262">
        <v>0</v>
      </c>
      <c r="P46" s="262">
        <v>0</v>
      </c>
      <c r="Q46" s="262">
        <v>0</v>
      </c>
      <c r="R46" s="262">
        <v>0</v>
      </c>
      <c r="S46" s="262">
        <v>0</v>
      </c>
      <c r="T46" s="262">
        <v>0</v>
      </c>
      <c r="U46" s="262">
        <v>0</v>
      </c>
      <c r="V46" s="262">
        <v>0</v>
      </c>
      <c r="W46" s="262">
        <v>0</v>
      </c>
      <c r="X46" s="262">
        <v>0</v>
      </c>
      <c r="Y46" s="262">
        <v>0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0</v>
      </c>
      <c r="C59" s="279">
        <v>0</v>
      </c>
      <c r="D59" s="279">
        <v>0</v>
      </c>
      <c r="E59" s="279">
        <v>0</v>
      </c>
      <c r="F59" s="279">
        <v>0</v>
      </c>
      <c r="G59" s="279">
        <v>0</v>
      </c>
      <c r="H59" s="279">
        <v>0</v>
      </c>
      <c r="I59" s="279">
        <v>0</v>
      </c>
      <c r="J59" s="279">
        <v>0</v>
      </c>
      <c r="K59" s="279">
        <v>0</v>
      </c>
      <c r="L59" s="279">
        <v>0</v>
      </c>
      <c r="M59" s="279">
        <v>0</v>
      </c>
      <c r="N59" s="279">
        <v>0</v>
      </c>
      <c r="O59" s="279">
        <v>0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301.67843342253713</v>
      </c>
      <c r="C61" s="223">
        <f t="shared" si="2"/>
        <v>321.02981738139141</v>
      </c>
      <c r="D61" s="223">
        <f t="shared" si="2"/>
        <v>301.51152159716958</v>
      </c>
      <c r="E61" s="223">
        <f t="shared" si="2"/>
        <v>288.08013945389348</v>
      </c>
      <c r="F61" s="223">
        <f t="shared" si="2"/>
        <v>263.27325657090108</v>
      </c>
      <c r="G61" s="223">
        <f t="shared" si="2"/>
        <v>247.0826455470648</v>
      </c>
      <c r="H61" s="223">
        <f t="shared" si="2"/>
        <v>222.08966424006425</v>
      </c>
      <c r="I61" s="223">
        <f t="shared" si="2"/>
        <v>186.68108425226271</v>
      </c>
      <c r="J61" s="223">
        <f t="shared" si="2"/>
        <v>224.11943299692913</v>
      </c>
      <c r="K61" s="223">
        <f t="shared" si="2"/>
        <v>220.29078993683981</v>
      </c>
      <c r="L61" s="223">
        <f t="shared" si="2"/>
        <v>229.57031115257135</v>
      </c>
      <c r="M61" s="223">
        <f t="shared" si="2"/>
        <v>258.82422226777538</v>
      </c>
      <c r="N61" s="223">
        <f t="shared" si="2"/>
        <v>276.68379788039471</v>
      </c>
      <c r="O61" s="223">
        <f t="shared" si="2"/>
        <v>268.74732733809702</v>
      </c>
      <c r="P61" s="223">
        <f t="shared" si="2"/>
        <v>275.52342319307564</v>
      </c>
      <c r="Q61" s="223">
        <f t="shared" si="2"/>
        <v>265.66761502907622</v>
      </c>
      <c r="R61" s="223">
        <f t="shared" si="2"/>
        <v>234.66670237706271</v>
      </c>
      <c r="S61" s="223">
        <f t="shared" si="2"/>
        <v>232.13080828217844</v>
      </c>
      <c r="T61" s="223">
        <f t="shared" si="2"/>
        <v>189.77317247191016</v>
      </c>
      <c r="U61" s="223">
        <f t="shared" si="2"/>
        <v>181.13239674516402</v>
      </c>
      <c r="V61" s="223">
        <f t="shared" si="2"/>
        <v>167.17644011202751</v>
      </c>
      <c r="W61" s="223">
        <f t="shared" si="2"/>
        <v>210.18279050692303</v>
      </c>
      <c r="X61" s="223">
        <f t="shared" si="2"/>
        <v>135.84305574044475</v>
      </c>
      <c r="Y61" s="223">
        <f t="shared" si="2"/>
        <v>91.35935805900634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7.3996010497845086</v>
      </c>
      <c r="C66" s="260">
        <v>8.3477318742631219</v>
      </c>
      <c r="D66" s="260">
        <v>7.2838520185309976</v>
      </c>
      <c r="E66" s="260">
        <v>7.4799732607991052</v>
      </c>
      <c r="F66" s="260">
        <v>6.1582441428260521</v>
      </c>
      <c r="G66" s="260">
        <v>5.6403398306245718</v>
      </c>
      <c r="H66" s="260">
        <v>5.0531623118136952</v>
      </c>
      <c r="I66" s="260">
        <v>4.2326382107437652</v>
      </c>
      <c r="J66" s="260">
        <v>5.1553452920310372</v>
      </c>
      <c r="K66" s="260">
        <v>5.3953693569970378</v>
      </c>
      <c r="L66" s="260">
        <v>5.8765535716305672</v>
      </c>
      <c r="M66" s="260">
        <v>6.1202068036618504</v>
      </c>
      <c r="N66" s="260">
        <v>5.9586766155818509</v>
      </c>
      <c r="O66" s="260">
        <v>5.7211202085399178</v>
      </c>
      <c r="P66" s="260">
        <v>5.6930283538170086</v>
      </c>
      <c r="Q66" s="260">
        <v>5.1112613848515096</v>
      </c>
      <c r="R66" s="260">
        <v>4.2932748391435043</v>
      </c>
      <c r="S66" s="260">
        <v>4.403810499909512</v>
      </c>
      <c r="T66" s="260">
        <v>3.8027675402607382</v>
      </c>
      <c r="U66" s="260">
        <v>3.6071866804389159</v>
      </c>
      <c r="V66" s="260">
        <v>3.362384941871341</v>
      </c>
      <c r="W66" s="260">
        <v>4.7531163033369808</v>
      </c>
      <c r="X66" s="260">
        <v>2.5520255228871469</v>
      </c>
      <c r="Y66" s="260">
        <v>1.7416524642163691</v>
      </c>
      <c r="DA66" s="68" t="s">
        <v>1316</v>
      </c>
    </row>
    <row r="67" spans="1:105" ht="12" customHeight="1" x14ac:dyDescent="0.25">
      <c r="A67" s="37" t="s">
        <v>159</v>
      </c>
      <c r="B67" s="226">
        <v>0.91197827434890699</v>
      </c>
      <c r="C67" s="226">
        <v>1.2049939171170421</v>
      </c>
      <c r="D67" s="226">
        <v>1.051991274663759</v>
      </c>
      <c r="E67" s="226">
        <v>0.90120558146501284</v>
      </c>
      <c r="F67" s="226">
        <v>0.95220343905515892</v>
      </c>
      <c r="G67" s="226">
        <v>0.8605777497659457</v>
      </c>
      <c r="H67" s="226">
        <v>0.72857529746929828</v>
      </c>
      <c r="I67" s="226">
        <v>0.47985599049748318</v>
      </c>
      <c r="J67" s="226">
        <v>0.61010563061628797</v>
      </c>
      <c r="K67" s="226">
        <v>0.46998871853998803</v>
      </c>
      <c r="L67" s="226">
        <v>0.53614558792042888</v>
      </c>
      <c r="M67" s="226">
        <v>0.35851332126362723</v>
      </c>
      <c r="N67" s="226">
        <v>0.1459802199265903</v>
      </c>
      <c r="O67" s="226">
        <v>0.14006942224385521</v>
      </c>
      <c r="P67" s="226">
        <v>0.20219464889516259</v>
      </c>
      <c r="Q67" s="226">
        <v>0.16995403918923069</v>
      </c>
      <c r="R67" s="226">
        <v>0.1681401893325277</v>
      </c>
      <c r="S67" s="226">
        <v>0.15855503556265951</v>
      </c>
      <c r="T67" s="226">
        <v>0.2236214824872311</v>
      </c>
      <c r="U67" s="226">
        <v>0.22012424727059471</v>
      </c>
      <c r="V67" s="226">
        <v>0.2274186710753586</v>
      </c>
      <c r="W67" s="226">
        <v>0.49817105494179709</v>
      </c>
      <c r="X67" s="226">
        <v>0.542290054202334</v>
      </c>
      <c r="Y67" s="226">
        <v>0.30218570022258417</v>
      </c>
      <c r="DA67" s="69" t="s">
        <v>1317</v>
      </c>
    </row>
    <row r="68" spans="1:105" ht="12" customHeight="1" x14ac:dyDescent="0.25">
      <c r="A68" s="37" t="s">
        <v>35</v>
      </c>
      <c r="B68" s="226">
        <v>6.487622775435602</v>
      </c>
      <c r="C68" s="226">
        <v>7.1427379571460801</v>
      </c>
      <c r="D68" s="226">
        <v>6.2318607438672391</v>
      </c>
      <c r="E68" s="226">
        <v>6.5787676793340921</v>
      </c>
      <c r="F68" s="226">
        <v>5.2060407037708929</v>
      </c>
      <c r="G68" s="226">
        <v>4.7797620808586263</v>
      </c>
      <c r="H68" s="226">
        <v>4.324587014344397</v>
      </c>
      <c r="I68" s="226">
        <v>3.7527822202462819</v>
      </c>
      <c r="J68" s="226">
        <v>4.5452396614147492</v>
      </c>
      <c r="K68" s="226">
        <v>4.9253806384570504</v>
      </c>
      <c r="L68" s="226">
        <v>5.3404079837101381</v>
      </c>
      <c r="M68" s="226">
        <v>5.761693482398222</v>
      </c>
      <c r="N68" s="226">
        <v>5.8126963956552604</v>
      </c>
      <c r="O68" s="226">
        <v>5.5810507862960623</v>
      </c>
      <c r="P68" s="226">
        <v>5.4908337049218474</v>
      </c>
      <c r="Q68" s="226">
        <v>4.9413073456622794</v>
      </c>
      <c r="R68" s="226">
        <v>4.1251346498109767</v>
      </c>
      <c r="S68" s="226">
        <v>4.2452554643468527</v>
      </c>
      <c r="T68" s="226">
        <v>3.579146057773507</v>
      </c>
      <c r="U68" s="226">
        <v>3.387062433168321</v>
      </c>
      <c r="V68" s="226">
        <v>3.1349662707959829</v>
      </c>
      <c r="W68" s="226">
        <v>4.2549452483951837</v>
      </c>
      <c r="X68" s="226">
        <v>2.0097354686848128</v>
      </c>
      <c r="Y68" s="226">
        <v>1.439466763993785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169.73722386227931</v>
      </c>
      <c r="C72" s="261">
        <f t="shared" si="3"/>
        <v>181.29867483702421</v>
      </c>
      <c r="D72" s="261">
        <f t="shared" si="3"/>
        <v>169.70953688768989</v>
      </c>
      <c r="E72" s="261">
        <f t="shared" si="3"/>
        <v>159.1900853317261</v>
      </c>
      <c r="F72" s="261">
        <f t="shared" si="3"/>
        <v>146.08521045608549</v>
      </c>
      <c r="G72" s="261">
        <f t="shared" si="3"/>
        <v>134.22102187880509</v>
      </c>
      <c r="H72" s="261">
        <f t="shared" si="3"/>
        <v>120.63245544885</v>
      </c>
      <c r="I72" s="261">
        <f t="shared" si="3"/>
        <v>104.82141839333291</v>
      </c>
      <c r="J72" s="261">
        <f t="shared" si="3"/>
        <v>130.62453360316081</v>
      </c>
      <c r="K72" s="261">
        <f t="shared" si="3"/>
        <v>127.6459889611896</v>
      </c>
      <c r="L72" s="261">
        <f t="shared" si="3"/>
        <v>132.9575325095939</v>
      </c>
      <c r="M72" s="261">
        <f t="shared" si="3"/>
        <v>149.6185235934787</v>
      </c>
      <c r="N72" s="261">
        <f t="shared" si="3"/>
        <v>157.38918568245049</v>
      </c>
      <c r="O72" s="261">
        <f t="shared" si="3"/>
        <v>155.38582491929299</v>
      </c>
      <c r="P72" s="261">
        <f t="shared" si="3"/>
        <v>164.4082782734389</v>
      </c>
      <c r="Q72" s="261">
        <f t="shared" si="3"/>
        <v>160.1846791162703</v>
      </c>
      <c r="R72" s="261">
        <f t="shared" si="3"/>
        <v>138.53599428886241</v>
      </c>
      <c r="S72" s="261">
        <f t="shared" si="3"/>
        <v>133.22511001723581</v>
      </c>
      <c r="T72" s="261">
        <f t="shared" si="3"/>
        <v>108.0313508218497</v>
      </c>
      <c r="U72" s="261">
        <f t="shared" si="3"/>
        <v>101.3489003074491</v>
      </c>
      <c r="V72" s="261">
        <f t="shared" si="3"/>
        <v>89.655842863813078</v>
      </c>
      <c r="W72" s="261">
        <f t="shared" si="3"/>
        <v>114.9425498141717</v>
      </c>
      <c r="X72" s="261">
        <f t="shared" si="3"/>
        <v>72.497306805369121</v>
      </c>
      <c r="Y72" s="261">
        <f t="shared" si="3"/>
        <v>47.925615861425541</v>
      </c>
      <c r="DA72" s="70"/>
    </row>
    <row r="73" spans="1:105" ht="12" customHeight="1" x14ac:dyDescent="0.25">
      <c r="A73" s="60" t="s">
        <v>1052</v>
      </c>
      <c r="B73" s="262">
        <v>169.73722386227931</v>
      </c>
      <c r="C73" s="262">
        <v>181.29867483702421</v>
      </c>
      <c r="D73" s="262">
        <v>169.70953688768989</v>
      </c>
      <c r="E73" s="262">
        <v>159.1900853317261</v>
      </c>
      <c r="F73" s="262">
        <v>146.08521045608549</v>
      </c>
      <c r="G73" s="262">
        <v>134.22102187880509</v>
      </c>
      <c r="H73" s="262">
        <v>120.63245544885</v>
      </c>
      <c r="I73" s="262">
        <v>104.82141839333291</v>
      </c>
      <c r="J73" s="262">
        <v>130.62453360316081</v>
      </c>
      <c r="K73" s="262">
        <v>127.6459889611896</v>
      </c>
      <c r="L73" s="262">
        <v>132.9575325095939</v>
      </c>
      <c r="M73" s="262">
        <v>149.6185235934787</v>
      </c>
      <c r="N73" s="262">
        <v>157.38918568245049</v>
      </c>
      <c r="O73" s="262">
        <v>155.38582491929299</v>
      </c>
      <c r="P73" s="262">
        <v>164.4082782734389</v>
      </c>
      <c r="Q73" s="262">
        <v>160.1846791162703</v>
      </c>
      <c r="R73" s="262">
        <v>138.53599428886241</v>
      </c>
      <c r="S73" s="262">
        <v>133.22511001723581</v>
      </c>
      <c r="T73" s="262">
        <v>108.0313508218497</v>
      </c>
      <c r="U73" s="262">
        <v>101.3489003074491</v>
      </c>
      <c r="V73" s="262">
        <v>89.655842863813078</v>
      </c>
      <c r="W73" s="262">
        <v>114.9425498141717</v>
      </c>
      <c r="X73" s="262">
        <v>72.497306805369121</v>
      </c>
      <c r="Y73" s="262">
        <v>47.925615861425541</v>
      </c>
      <c r="DA73" s="72" t="s">
        <v>1322</v>
      </c>
    </row>
    <row r="74" spans="1:105" ht="12" customHeight="1" x14ac:dyDescent="0.25">
      <c r="A74" s="64" t="s">
        <v>28</v>
      </c>
      <c r="B74" s="229">
        <v>23.448109936167501</v>
      </c>
      <c r="C74" s="229">
        <v>20.868741526380902</v>
      </c>
      <c r="D74" s="229">
        <v>17.496298373269539</v>
      </c>
      <c r="E74" s="229">
        <v>26.06127088516714</v>
      </c>
      <c r="F74" s="229">
        <v>28.16598589423127</v>
      </c>
      <c r="G74" s="229">
        <v>23.072314578827669</v>
      </c>
      <c r="H74" s="229">
        <v>9.2618553501848844</v>
      </c>
      <c r="I74" s="229">
        <v>0</v>
      </c>
      <c r="J74" s="229">
        <v>0</v>
      </c>
      <c r="K74" s="229">
        <v>0</v>
      </c>
      <c r="L74" s="229">
        <v>0</v>
      </c>
      <c r="M74" s="229">
        <v>20.150861185364491</v>
      </c>
      <c r="N74" s="229">
        <v>29.425306383017631</v>
      </c>
      <c r="O74" s="229">
        <v>27.005219057387301</v>
      </c>
      <c r="P74" s="229">
        <v>24.036876016790021</v>
      </c>
      <c r="Q74" s="229">
        <v>24.446617178088569</v>
      </c>
      <c r="R74" s="229">
        <v>10.490989110876351</v>
      </c>
      <c r="S74" s="229">
        <v>11.60934260531076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1.43805534942965</v>
      </c>
      <c r="C76" s="229">
        <v>1.43043447765056</v>
      </c>
      <c r="D76" s="229">
        <v>1.456254511998502</v>
      </c>
      <c r="E76" s="229">
        <v>1.3803687466291901</v>
      </c>
      <c r="F76" s="229">
        <v>1.367520711568095</v>
      </c>
      <c r="G76" s="229">
        <v>1.344258652672536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9.4387152194208637E-2</v>
      </c>
      <c r="R76" s="229">
        <v>9.490242743469729E-2</v>
      </c>
      <c r="S76" s="229">
        <v>9.869581695739249E-2</v>
      </c>
      <c r="T76" s="229">
        <v>0.18435055312785981</v>
      </c>
      <c r="U76" s="229">
        <v>0.30047209318034529</v>
      </c>
      <c r="V76" s="229">
        <v>0.39884674936905629</v>
      </c>
      <c r="W76" s="229">
        <v>0.47048182114377263</v>
      </c>
      <c r="X76" s="229">
        <v>0.64979884331594362</v>
      </c>
      <c r="Y76" s="229">
        <v>0.53341702554515769</v>
      </c>
      <c r="DA76" s="73" t="s">
        <v>1325</v>
      </c>
    </row>
    <row r="77" spans="1:105" ht="12" customHeight="1" x14ac:dyDescent="0.25">
      <c r="A77" s="64" t="s">
        <v>159</v>
      </c>
      <c r="B77" s="229">
        <v>13.490491978014999</v>
      </c>
      <c r="C77" s="229">
        <v>17.88217853165985</v>
      </c>
      <c r="D77" s="229">
        <v>16.748037899999719</v>
      </c>
      <c r="E77" s="229">
        <v>12.92546595235947</v>
      </c>
      <c r="F77" s="229">
        <v>14.25286920530953</v>
      </c>
      <c r="G77" s="229">
        <v>14.075602685504119</v>
      </c>
      <c r="H77" s="229">
        <v>12.68912317685902</v>
      </c>
      <c r="I77" s="229">
        <v>10.163419451899999</v>
      </c>
      <c r="J77" s="229">
        <v>13.629740563816309</v>
      </c>
      <c r="K77" s="229">
        <v>10.21022143331346</v>
      </c>
      <c r="L77" s="229">
        <v>10.859741896963669</v>
      </c>
      <c r="M77" s="229">
        <v>6.9952194779281314</v>
      </c>
      <c r="N77" s="229">
        <v>2.915606823588023</v>
      </c>
      <c r="O77" s="229">
        <v>2.9933652914221378</v>
      </c>
      <c r="P77" s="229">
        <v>4.7559217113406058</v>
      </c>
      <c r="Q77" s="229">
        <v>4.3433028136983776</v>
      </c>
      <c r="R77" s="229">
        <v>4.6966114701451573</v>
      </c>
      <c r="S77" s="229">
        <v>4.069561045343038</v>
      </c>
      <c r="T77" s="229">
        <v>6.1310940074267313</v>
      </c>
      <c r="U77" s="229">
        <v>5.8885464920897874</v>
      </c>
      <c r="V77" s="229">
        <v>5.7145978414481222</v>
      </c>
      <c r="W77" s="229">
        <v>11.63739709452415</v>
      </c>
      <c r="X77" s="229">
        <v>14.747161194376559</v>
      </c>
      <c r="Y77" s="229">
        <v>8.0406313894124786</v>
      </c>
      <c r="DA77" s="73" t="s">
        <v>1326</v>
      </c>
    </row>
    <row r="78" spans="1:105" ht="12" customHeight="1" x14ac:dyDescent="0.25">
      <c r="A78" s="64" t="s">
        <v>32</v>
      </c>
      <c r="B78" s="229">
        <v>32.73419487135223</v>
      </c>
      <c r="C78" s="229">
        <v>32.56072233984969</v>
      </c>
      <c r="D78" s="229">
        <v>34.727003782119617</v>
      </c>
      <c r="E78" s="229">
        <v>23.939918549187301</v>
      </c>
      <c r="F78" s="229">
        <v>23.7170933703133</v>
      </c>
      <c r="G78" s="229">
        <v>17.485210033927871</v>
      </c>
      <c r="H78" s="229">
        <v>23.29762303328642</v>
      </c>
      <c r="I78" s="229">
        <v>14.915050976077151</v>
      </c>
      <c r="J78" s="229">
        <v>15.454282221778181</v>
      </c>
      <c r="K78" s="229">
        <v>10.434843935020661</v>
      </c>
      <c r="L78" s="229">
        <v>13.92670120289409</v>
      </c>
      <c r="M78" s="229">
        <v>10.05176541710018</v>
      </c>
      <c r="N78" s="229">
        <v>8.9535215353375275</v>
      </c>
      <c r="O78" s="229">
        <v>6.1169284228531273</v>
      </c>
      <c r="P78" s="229">
        <v>6.4628280231407649</v>
      </c>
      <c r="Q78" s="229">
        <v>5.021560358593872</v>
      </c>
      <c r="R78" s="229">
        <v>8.027293492085926</v>
      </c>
      <c r="S78" s="229">
        <v>8.4864409504936766</v>
      </c>
      <c r="T78" s="229">
        <v>3.5854372989798411</v>
      </c>
      <c r="U78" s="229">
        <v>4.5525322065005476</v>
      </c>
      <c r="V78" s="229">
        <v>4.7666697921669634</v>
      </c>
      <c r="W78" s="229">
        <v>3.4381142743566908</v>
      </c>
      <c r="X78" s="229">
        <v>2.4471354740528271</v>
      </c>
      <c r="Y78" s="229">
        <v>1.049881966118982</v>
      </c>
      <c r="DA78" s="73" t="s">
        <v>1327</v>
      </c>
    </row>
    <row r="79" spans="1:105" ht="12" customHeight="1" x14ac:dyDescent="0.25">
      <c r="A79" s="64" t="s">
        <v>33</v>
      </c>
      <c r="B79" s="229">
        <v>2.522213968000055</v>
      </c>
      <c r="C79" s="229">
        <v>2.4906622331517791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95.968539459874592</v>
      </c>
      <c r="C80" s="229">
        <v>105.99863911358089</v>
      </c>
      <c r="D80" s="229">
        <v>99.21321824572037</v>
      </c>
      <c r="E80" s="229">
        <v>94.355427215046589</v>
      </c>
      <c r="F80" s="229">
        <v>77.925592562437501</v>
      </c>
      <c r="G80" s="229">
        <v>78.177749772989458</v>
      </c>
      <c r="H80" s="229">
        <v>75.318525764831392</v>
      </c>
      <c r="I80" s="229">
        <v>79.484471531663772</v>
      </c>
      <c r="J80" s="229">
        <v>101.5405108175664</v>
      </c>
      <c r="K80" s="229">
        <v>107.0009235928555</v>
      </c>
      <c r="L80" s="229">
        <v>108.1710894097362</v>
      </c>
      <c r="M80" s="229">
        <v>112.42067751308591</v>
      </c>
      <c r="N80" s="229">
        <v>116.0947509405073</v>
      </c>
      <c r="O80" s="229">
        <v>119.27031214763041</v>
      </c>
      <c r="P80" s="229">
        <v>129.1526525221675</v>
      </c>
      <c r="Q80" s="229">
        <v>126.2788116136953</v>
      </c>
      <c r="R80" s="229">
        <v>115.22619778832031</v>
      </c>
      <c r="S80" s="229">
        <v>108.96106959913089</v>
      </c>
      <c r="T80" s="229">
        <v>98.130468962315263</v>
      </c>
      <c r="U80" s="229">
        <v>90.607349515678465</v>
      </c>
      <c r="V80" s="229">
        <v>78.775728480828931</v>
      </c>
      <c r="W80" s="229">
        <v>99.396556624147109</v>
      </c>
      <c r="X80" s="229">
        <v>54.653211293623791</v>
      </c>
      <c r="Y80" s="229">
        <v>38.301685480348922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0.13561829944020359</v>
      </c>
      <c r="C82" s="229">
        <v>6.7296614750543174E-2</v>
      </c>
      <c r="D82" s="229">
        <v>6.8724074582140943E-2</v>
      </c>
      <c r="E82" s="229">
        <v>0.52763398333638412</v>
      </c>
      <c r="F82" s="229">
        <v>0.65614871222582849</v>
      </c>
      <c r="G82" s="229">
        <v>6.5886154883395082E-2</v>
      </c>
      <c r="H82" s="229">
        <v>6.5328123688305567E-2</v>
      </c>
      <c r="I82" s="229">
        <v>0.25847643369203299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111.7167295866394</v>
      </c>
      <c r="C85" s="261">
        <v>117.29185958586289</v>
      </c>
      <c r="D85" s="261">
        <v>111.7764442845622</v>
      </c>
      <c r="E85" s="261">
        <v>108.6563063936723</v>
      </c>
      <c r="F85" s="261">
        <v>99.931547850095868</v>
      </c>
      <c r="G85" s="261">
        <v>96.966450511483472</v>
      </c>
      <c r="H85" s="261">
        <v>87.013996900966049</v>
      </c>
      <c r="I85" s="261">
        <v>69.291576675545912</v>
      </c>
      <c r="J85" s="261">
        <v>77.976812750701214</v>
      </c>
      <c r="K85" s="261">
        <v>76.617769735942801</v>
      </c>
      <c r="L85" s="261">
        <v>79.333264129720575</v>
      </c>
      <c r="M85" s="261">
        <v>90.709698168425376</v>
      </c>
      <c r="N85" s="261">
        <v>100.3495814060864</v>
      </c>
      <c r="O85" s="261">
        <v>94.717932564996744</v>
      </c>
      <c r="P85" s="261">
        <v>92.1041096773356</v>
      </c>
      <c r="Q85" s="261">
        <v>87.787717343652687</v>
      </c>
      <c r="R85" s="261">
        <v>81.125746536393478</v>
      </c>
      <c r="S85" s="261">
        <v>83.802676205297857</v>
      </c>
      <c r="T85" s="261">
        <v>68.590624567026097</v>
      </c>
      <c r="U85" s="261">
        <v>67.042524545022147</v>
      </c>
      <c r="V85" s="261">
        <v>65.550849592286795</v>
      </c>
      <c r="W85" s="261">
        <v>79.522780248107267</v>
      </c>
      <c r="X85" s="261">
        <v>54.199368629521068</v>
      </c>
      <c r="Y85" s="261">
        <v>36.368108481857917</v>
      </c>
      <c r="DA85" s="70" t="s">
        <v>1334</v>
      </c>
    </row>
    <row r="86" spans="1:105" ht="12" customHeight="1" x14ac:dyDescent="0.25">
      <c r="A86" s="60" t="s">
        <v>1012</v>
      </c>
      <c r="B86" s="262">
        <v>111.7167295866394</v>
      </c>
      <c r="C86" s="262">
        <v>117.29185958586289</v>
      </c>
      <c r="D86" s="262">
        <v>111.7764442845622</v>
      </c>
      <c r="E86" s="262">
        <v>108.6563063936723</v>
      </c>
      <c r="F86" s="262">
        <v>99.931547850095868</v>
      </c>
      <c r="G86" s="262">
        <v>96.966450511483472</v>
      </c>
      <c r="H86" s="262">
        <v>87.013996900966049</v>
      </c>
      <c r="I86" s="262">
        <v>69.291576675545912</v>
      </c>
      <c r="J86" s="262">
        <v>77.976812750701214</v>
      </c>
      <c r="K86" s="262">
        <v>76.617769735942801</v>
      </c>
      <c r="L86" s="262">
        <v>79.333264129720575</v>
      </c>
      <c r="M86" s="262">
        <v>90.709698168425376</v>
      </c>
      <c r="N86" s="262">
        <v>100.3495814060864</v>
      </c>
      <c r="O86" s="262">
        <v>94.717932564996744</v>
      </c>
      <c r="P86" s="262">
        <v>92.1041096773356</v>
      </c>
      <c r="Q86" s="262">
        <v>87.787717343652687</v>
      </c>
      <c r="R86" s="262">
        <v>81.125746536393478</v>
      </c>
      <c r="S86" s="262">
        <v>83.802676205297857</v>
      </c>
      <c r="T86" s="262">
        <v>68.590624567026097</v>
      </c>
      <c r="U86" s="262">
        <v>67.042524545022147</v>
      </c>
      <c r="V86" s="262">
        <v>65.550849592286795</v>
      </c>
      <c r="W86" s="262">
        <v>79.522780248107267</v>
      </c>
      <c r="X86" s="262">
        <v>54.199368629521068</v>
      </c>
      <c r="Y86" s="262">
        <v>36.368108481857917</v>
      </c>
      <c r="DA86" s="72" t="s">
        <v>1335</v>
      </c>
    </row>
    <row r="87" spans="1:105" ht="12" customHeight="1" x14ac:dyDescent="0.25">
      <c r="A87" s="59" t="s">
        <v>28</v>
      </c>
      <c r="B87" s="230">
        <v>15.6784516154387</v>
      </c>
      <c r="C87" s="230">
        <v>13.69432525376536</v>
      </c>
      <c r="D87" s="230">
        <v>11.528322623992571</v>
      </c>
      <c r="E87" s="230">
        <v>17.847457985439419</v>
      </c>
      <c r="F87" s="230">
        <v>19.354251023718369</v>
      </c>
      <c r="G87" s="230">
        <v>16.67651735970286</v>
      </c>
      <c r="H87" s="230">
        <v>6.6843348648814818</v>
      </c>
      <c r="I87" s="230">
        <v>0</v>
      </c>
      <c r="J87" s="230">
        <v>0</v>
      </c>
      <c r="K87" s="230">
        <v>0</v>
      </c>
      <c r="L87" s="230">
        <v>0</v>
      </c>
      <c r="M87" s="230">
        <v>12.216926701701009</v>
      </c>
      <c r="N87" s="230">
        <v>18.761245669313549</v>
      </c>
      <c r="O87" s="230">
        <v>16.46146628181258</v>
      </c>
      <c r="P87" s="230">
        <v>13.46583692865431</v>
      </c>
      <c r="Q87" s="230">
        <v>13.397740225085849</v>
      </c>
      <c r="R87" s="230">
        <v>6.1434526665352136</v>
      </c>
      <c r="S87" s="230">
        <v>7.3026322078725308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0.9615479148525643</v>
      </c>
      <c r="C88" s="295">
        <v>0.93866872453155781</v>
      </c>
      <c r="D88" s="295">
        <v>0.95952706559989864</v>
      </c>
      <c r="E88" s="295">
        <v>0.94531357731674803</v>
      </c>
      <c r="F88" s="295">
        <v>0.93969155673132987</v>
      </c>
      <c r="G88" s="295">
        <v>0.97162132046326222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5.1727997230515951E-2</v>
      </c>
      <c r="R88" s="295">
        <v>5.5574223242678883E-2</v>
      </c>
      <c r="S88" s="295">
        <v>6.208269289646421E-2</v>
      </c>
      <c r="T88" s="295">
        <v>0.1170467598722203</v>
      </c>
      <c r="U88" s="295">
        <v>0.19876296260766491</v>
      </c>
      <c r="V88" s="295">
        <v>0.29161226355294317</v>
      </c>
      <c r="W88" s="295">
        <v>0.32550193582822889</v>
      </c>
      <c r="X88" s="295">
        <v>0.48579303971204818</v>
      </c>
      <c r="Y88" s="295">
        <v>0.40478078168444492</v>
      </c>
      <c r="DA88" s="122" t="s">
        <v>1337</v>
      </c>
    </row>
    <row r="89" spans="1:105" ht="12" customHeight="1" x14ac:dyDescent="0.25">
      <c r="A89" s="59" t="s">
        <v>159</v>
      </c>
      <c r="B89" s="295">
        <v>9.0203443399729544</v>
      </c>
      <c r="C89" s="295">
        <v>11.73450582771766</v>
      </c>
      <c r="D89" s="295">
        <v>11.03529330095504</v>
      </c>
      <c r="E89" s="295">
        <v>8.8517061022630195</v>
      </c>
      <c r="F89" s="295">
        <v>9.7938559453828304</v>
      </c>
      <c r="G89" s="295">
        <v>10.17375312438274</v>
      </c>
      <c r="H89" s="295">
        <v>9.1578139853114102</v>
      </c>
      <c r="I89" s="295">
        <v>6.7350759747070308</v>
      </c>
      <c r="J89" s="295">
        <v>8.1363255314208729</v>
      </c>
      <c r="K89" s="295">
        <v>6.1285466241203217</v>
      </c>
      <c r="L89" s="295">
        <v>6.4798041602512786</v>
      </c>
      <c r="M89" s="295">
        <v>4.2410139615387044</v>
      </c>
      <c r="N89" s="295">
        <v>1.858958244323714</v>
      </c>
      <c r="O89" s="295">
        <v>1.824654031103456</v>
      </c>
      <c r="P89" s="295">
        <v>2.6643423282470118</v>
      </c>
      <c r="Q89" s="295">
        <v>2.380306542737995</v>
      </c>
      <c r="R89" s="295">
        <v>2.7503040900147222</v>
      </c>
      <c r="S89" s="295">
        <v>2.5598785884767121</v>
      </c>
      <c r="T89" s="295">
        <v>3.892717845785707</v>
      </c>
      <c r="U89" s="295">
        <v>3.895286693124751</v>
      </c>
      <c r="V89" s="295">
        <v>4.1781632029736606</v>
      </c>
      <c r="W89" s="295">
        <v>8.0513106182520495</v>
      </c>
      <c r="X89" s="295">
        <v>11.02505542666295</v>
      </c>
      <c r="Y89" s="295">
        <v>6.1015920062104101</v>
      </c>
      <c r="DA89" s="122" t="s">
        <v>1338</v>
      </c>
    </row>
    <row r="90" spans="1:105" ht="12" customHeight="1" x14ac:dyDescent="0.25">
      <c r="A90" s="59" t="s">
        <v>32</v>
      </c>
      <c r="B90" s="295">
        <v>21.887541974938451</v>
      </c>
      <c r="C90" s="295">
        <v>21.366747087061839</v>
      </c>
      <c r="D90" s="295">
        <v>22.881645867249389</v>
      </c>
      <c r="E90" s="295">
        <v>16.394698952484418</v>
      </c>
      <c r="F90" s="295">
        <v>16.297195502608851</v>
      </c>
      <c r="G90" s="295">
        <v>12.63819490986087</v>
      </c>
      <c r="H90" s="295">
        <v>16.814030021226099</v>
      </c>
      <c r="I90" s="295">
        <v>9.8838783507777528</v>
      </c>
      <c r="J90" s="295">
        <v>9.2254926219688915</v>
      </c>
      <c r="K90" s="295">
        <v>6.263373227395312</v>
      </c>
      <c r="L90" s="295">
        <v>8.3098012134451267</v>
      </c>
      <c r="M90" s="295">
        <v>6.0941157895820561</v>
      </c>
      <c r="N90" s="295">
        <v>5.7086650158689087</v>
      </c>
      <c r="O90" s="295">
        <v>3.728672252836732</v>
      </c>
      <c r="P90" s="295">
        <v>3.6205781565275452</v>
      </c>
      <c r="Q90" s="295">
        <v>2.7520192556265131</v>
      </c>
      <c r="R90" s="295">
        <v>4.700729081673459</v>
      </c>
      <c r="S90" s="295">
        <v>5.3382313815886011</v>
      </c>
      <c r="T90" s="295">
        <v>2.2764445858729281</v>
      </c>
      <c r="U90" s="295">
        <v>3.0115102509295189</v>
      </c>
      <c r="V90" s="295">
        <v>3.4850963932942789</v>
      </c>
      <c r="W90" s="295">
        <v>2.3786526951905</v>
      </c>
      <c r="X90" s="295">
        <v>1.8294913768402801</v>
      </c>
      <c r="Y90" s="295">
        <v>0.79669756038948658</v>
      </c>
      <c r="DA90" s="122" t="s">
        <v>1339</v>
      </c>
    </row>
    <row r="91" spans="1:105" ht="12" customHeight="1" x14ac:dyDescent="0.25">
      <c r="A91" s="59" t="s">
        <v>35</v>
      </c>
      <c r="B91" s="295">
        <v>64.168843741436774</v>
      </c>
      <c r="C91" s="295">
        <v>69.557612692786435</v>
      </c>
      <c r="D91" s="295">
        <v>65.371655426765315</v>
      </c>
      <c r="E91" s="295">
        <v>64.617129776168724</v>
      </c>
      <c r="F91" s="295">
        <v>53.546553821654499</v>
      </c>
      <c r="G91" s="295">
        <v>56.506363797073739</v>
      </c>
      <c r="H91" s="295">
        <v>54.357818029547047</v>
      </c>
      <c r="I91" s="295">
        <v>52.672622350061133</v>
      </c>
      <c r="J91" s="295">
        <v>60.614994597311458</v>
      </c>
      <c r="K91" s="295">
        <v>64.225849884427163</v>
      </c>
      <c r="L91" s="295">
        <v>64.543658756024172</v>
      </c>
      <c r="M91" s="295">
        <v>68.157641715603617</v>
      </c>
      <c r="N91" s="295">
        <v>74.020712476580215</v>
      </c>
      <c r="O91" s="295">
        <v>72.703139999243973</v>
      </c>
      <c r="P91" s="295">
        <v>72.353352263906743</v>
      </c>
      <c r="Q91" s="295">
        <v>69.205923322971813</v>
      </c>
      <c r="R91" s="295">
        <v>67.4756864749274</v>
      </c>
      <c r="S91" s="295">
        <v>68.539851334463549</v>
      </c>
      <c r="T91" s="295">
        <v>62.304415375495239</v>
      </c>
      <c r="U91" s="295">
        <v>59.936964638360223</v>
      </c>
      <c r="V91" s="295">
        <v>57.595977732465919</v>
      </c>
      <c r="W91" s="295">
        <v>68.767314998836483</v>
      </c>
      <c r="X91" s="295">
        <v>40.859028786305792</v>
      </c>
      <c r="Y91" s="295">
        <v>29.065038133573569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11.94787892383391</v>
      </c>
      <c r="C93" s="261">
        <f t="shared" si="4"/>
        <v>13.130301084241193</v>
      </c>
      <c r="D93" s="261">
        <f t="shared" si="4"/>
        <v>11.753608406386451</v>
      </c>
      <c r="E93" s="261">
        <f t="shared" si="4"/>
        <v>11.914204467695999</v>
      </c>
      <c r="F93" s="261">
        <f t="shared" si="4"/>
        <v>9.9130641218936955</v>
      </c>
      <c r="G93" s="261">
        <f t="shared" si="4"/>
        <v>9.1352433261516914</v>
      </c>
      <c r="H93" s="261">
        <f t="shared" si="4"/>
        <v>8.3009695784345308</v>
      </c>
      <c r="I93" s="261">
        <f t="shared" si="4"/>
        <v>7.1854509726401128</v>
      </c>
      <c r="J93" s="261">
        <f t="shared" si="4"/>
        <v>8.9292513510360667</v>
      </c>
      <c r="K93" s="261">
        <f t="shared" si="4"/>
        <v>9.5576918827103725</v>
      </c>
      <c r="L93" s="261">
        <f t="shared" si="4"/>
        <v>10.284720941626304</v>
      </c>
      <c r="M93" s="261">
        <f t="shared" si="4"/>
        <v>11.230103702209444</v>
      </c>
      <c r="N93" s="261">
        <f t="shared" si="4"/>
        <v>11.641184176275935</v>
      </c>
      <c r="O93" s="261">
        <f t="shared" si="4"/>
        <v>11.546749645267361</v>
      </c>
      <c r="P93" s="261">
        <f t="shared" si="4"/>
        <v>11.842076888484122</v>
      </c>
      <c r="Q93" s="261">
        <f t="shared" si="4"/>
        <v>11.081007184301725</v>
      </c>
      <c r="R93" s="261">
        <f t="shared" si="4"/>
        <v>9.320946712663325</v>
      </c>
      <c r="S93" s="261">
        <f t="shared" si="4"/>
        <v>9.3307915597352586</v>
      </c>
      <c r="T93" s="261">
        <f t="shared" si="4"/>
        <v>7.9083095427736172</v>
      </c>
      <c r="U93" s="261">
        <f t="shared" si="4"/>
        <v>7.6424252122538796</v>
      </c>
      <c r="V93" s="261">
        <f t="shared" si="4"/>
        <v>7.1742827140562788</v>
      </c>
      <c r="W93" s="261">
        <f t="shared" si="4"/>
        <v>9.7296741413071146</v>
      </c>
      <c r="X93" s="261">
        <f t="shared" si="4"/>
        <v>5.2591647826673933</v>
      </c>
      <c r="Y93" s="261">
        <f t="shared" si="4"/>
        <v>3.7762312515065108</v>
      </c>
      <c r="DA93" s="70"/>
    </row>
    <row r="94" spans="1:105" ht="12" customHeight="1" x14ac:dyDescent="0.25">
      <c r="A94" s="60" t="s">
        <v>1022</v>
      </c>
      <c r="B94" s="262">
        <v>8.2248661857271372</v>
      </c>
      <c r="C94" s="262">
        <v>9.1536997209021767</v>
      </c>
      <c r="D94" s="262">
        <v>8.0312029538045042</v>
      </c>
      <c r="E94" s="262">
        <v>8.4225324467655973</v>
      </c>
      <c r="F94" s="262">
        <v>6.7088341539386152</v>
      </c>
      <c r="G94" s="262">
        <v>6.1912422237067188</v>
      </c>
      <c r="H94" s="262">
        <v>5.6550198094576984</v>
      </c>
      <c r="I94" s="262">
        <v>4.8863001616109489</v>
      </c>
      <c r="J94" s="262">
        <v>6.0641355476315626</v>
      </c>
      <c r="K94" s="262">
        <v>6.7579074155369607</v>
      </c>
      <c r="L94" s="262">
        <v>7.3684331887283463</v>
      </c>
      <c r="M94" s="262">
        <v>7.9483741173824134</v>
      </c>
      <c r="N94" s="262">
        <v>8.1890130507987582</v>
      </c>
      <c r="O94" s="262">
        <v>8.1385201931046396</v>
      </c>
      <c r="P94" s="262">
        <v>8.2359491320949019</v>
      </c>
      <c r="Q94" s="262">
        <v>7.5675197639860707</v>
      </c>
      <c r="R94" s="262">
        <v>6.2823010951162459</v>
      </c>
      <c r="S94" s="262">
        <v>6.4086347673495938</v>
      </c>
      <c r="T94" s="262">
        <v>5.5387521406155296</v>
      </c>
      <c r="U94" s="262">
        <v>5.4194405407012338</v>
      </c>
      <c r="V94" s="262">
        <v>5.2077733212874628</v>
      </c>
      <c r="W94" s="262">
        <v>7.2085266441862244</v>
      </c>
      <c r="X94" s="262">
        <v>3.669010362952001</v>
      </c>
      <c r="Y94" s="262">
        <v>2.7250317899289409</v>
      </c>
      <c r="DA94" s="72" t="s">
        <v>1342</v>
      </c>
    </row>
    <row r="95" spans="1:105" ht="12" customHeight="1" x14ac:dyDescent="0.25">
      <c r="A95" s="60" t="s">
        <v>1024</v>
      </c>
      <c r="B95" s="262">
        <v>3.7230127381067728</v>
      </c>
      <c r="C95" s="262">
        <v>3.9766013633390158</v>
      </c>
      <c r="D95" s="262">
        <v>3.7224054525819481</v>
      </c>
      <c r="E95" s="262">
        <v>3.4916720209304009</v>
      </c>
      <c r="F95" s="262">
        <v>3.2042299679550799</v>
      </c>
      <c r="G95" s="262">
        <v>2.9440011024449722</v>
      </c>
      <c r="H95" s="262">
        <v>2.6459497689768319</v>
      </c>
      <c r="I95" s="262">
        <v>2.2991508110291639</v>
      </c>
      <c r="J95" s="262">
        <v>2.8651158034045041</v>
      </c>
      <c r="K95" s="262">
        <v>2.7997844671734109</v>
      </c>
      <c r="L95" s="262">
        <v>2.9162877528979569</v>
      </c>
      <c r="M95" s="262">
        <v>3.2817295848270298</v>
      </c>
      <c r="N95" s="262">
        <v>3.4521711254771761</v>
      </c>
      <c r="O95" s="262">
        <v>3.408229452162721</v>
      </c>
      <c r="P95" s="262">
        <v>3.60612775638922</v>
      </c>
      <c r="Q95" s="262">
        <v>3.5134874203156552</v>
      </c>
      <c r="R95" s="262">
        <v>3.0386456175470782</v>
      </c>
      <c r="S95" s="262">
        <v>2.9221567923856648</v>
      </c>
      <c r="T95" s="262">
        <v>2.3695574021580872</v>
      </c>
      <c r="U95" s="262">
        <v>2.2229846715526458</v>
      </c>
      <c r="V95" s="262">
        <v>1.966509392768816</v>
      </c>
      <c r="W95" s="262">
        <v>2.5211474971208911</v>
      </c>
      <c r="X95" s="262">
        <v>1.5901544197153921</v>
      </c>
      <c r="Y95" s="262">
        <v>1.0511994615775699</v>
      </c>
      <c r="DA95" s="72" t="s">
        <v>1343</v>
      </c>
    </row>
    <row r="96" spans="1:105" ht="12" customHeight="1" x14ac:dyDescent="0.25">
      <c r="A96" s="64" t="s">
        <v>28</v>
      </c>
      <c r="B96" s="229">
        <v>0.51431035568079531</v>
      </c>
      <c r="C96" s="229">
        <v>0.45773454262462449</v>
      </c>
      <c r="D96" s="229">
        <v>0.38376344464224021</v>
      </c>
      <c r="E96" s="229">
        <v>0.57162737358926885</v>
      </c>
      <c r="F96" s="229">
        <v>0.61779214882553712</v>
      </c>
      <c r="G96" s="229">
        <v>0.50606766812845982</v>
      </c>
      <c r="H96" s="229">
        <v>0.20314934262868931</v>
      </c>
      <c r="I96" s="229">
        <v>0</v>
      </c>
      <c r="J96" s="229">
        <v>0</v>
      </c>
      <c r="K96" s="229">
        <v>0</v>
      </c>
      <c r="L96" s="229">
        <v>0</v>
      </c>
      <c r="M96" s="229">
        <v>0.44198857015479648</v>
      </c>
      <c r="N96" s="229">
        <v>0.64541405823601861</v>
      </c>
      <c r="O96" s="229">
        <v>0.59233191316710287</v>
      </c>
      <c r="P96" s="229">
        <v>0.5272243386483817</v>
      </c>
      <c r="Q96" s="229">
        <v>0.53621159275876373</v>
      </c>
      <c r="R96" s="229">
        <v>0.230109136972942</v>
      </c>
      <c r="S96" s="229">
        <v>0.25463907926105112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3.1542276126615573E-2</v>
      </c>
      <c r="C98" s="229">
        <v>3.1375120083507131E-2</v>
      </c>
      <c r="D98" s="229">
        <v>3.1941456179906007E-2</v>
      </c>
      <c r="E98" s="229">
        <v>3.0276979380520128E-2</v>
      </c>
      <c r="F98" s="229">
        <v>2.9995170846695431E-2</v>
      </c>
      <c r="G98" s="229">
        <v>2.9484941330669971E-2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2.070285833222905E-3</v>
      </c>
      <c r="R98" s="229">
        <v>2.0815878696314122E-3</v>
      </c>
      <c r="S98" s="229">
        <v>2.1647919965296688E-3</v>
      </c>
      <c r="T98" s="229">
        <v>4.0435411982991483E-3</v>
      </c>
      <c r="U98" s="229">
        <v>6.5905486427873146E-3</v>
      </c>
      <c r="V98" s="229">
        <v>8.7482963056960267E-3</v>
      </c>
      <c r="W98" s="229">
        <v>1.0319538480181301E-2</v>
      </c>
      <c r="X98" s="229">
        <v>1.42526743151826E-2</v>
      </c>
      <c r="Y98" s="229">
        <v>1.1699957944634321E-2</v>
      </c>
      <c r="DA98" s="73" t="s">
        <v>1346</v>
      </c>
    </row>
    <row r="99" spans="1:105" ht="12" customHeight="1" x14ac:dyDescent="0.25">
      <c r="A99" s="64" t="s">
        <v>159</v>
      </c>
      <c r="B99" s="229">
        <v>0.29590017047897932</v>
      </c>
      <c r="C99" s="229">
        <v>0.39222733201107929</v>
      </c>
      <c r="D99" s="229">
        <v>0.36735111498339268</v>
      </c>
      <c r="E99" s="229">
        <v>0.28350690138330831</v>
      </c>
      <c r="F99" s="229">
        <v>0.31262213672701328</v>
      </c>
      <c r="G99" s="229">
        <v>0.3087339765682795</v>
      </c>
      <c r="H99" s="229">
        <v>0.27832296386079042</v>
      </c>
      <c r="I99" s="229">
        <v>0.22292423088554311</v>
      </c>
      <c r="J99" s="229">
        <v>0.29895444606394039</v>
      </c>
      <c r="K99" s="229">
        <v>0.22395078457250769</v>
      </c>
      <c r="L99" s="229">
        <v>0.23819735291389171</v>
      </c>
      <c r="M99" s="229">
        <v>0.1534329985466828</v>
      </c>
      <c r="N99" s="229">
        <v>6.3950859431615339E-2</v>
      </c>
      <c r="O99" s="229">
        <v>6.5656412047916904E-2</v>
      </c>
      <c r="P99" s="229">
        <v>0.1043162879058642</v>
      </c>
      <c r="Q99" s="229">
        <v>9.5265913586368947E-2</v>
      </c>
      <c r="R99" s="229">
        <v>0.1030153783089805</v>
      </c>
      <c r="S99" s="229">
        <v>8.9261667332372757E-2</v>
      </c>
      <c r="T99" s="229">
        <v>0.1344792884482453</v>
      </c>
      <c r="U99" s="229">
        <v>0.12915925629119601</v>
      </c>
      <c r="V99" s="229">
        <v>0.12534387020569679</v>
      </c>
      <c r="W99" s="229">
        <v>0.25525442584399749</v>
      </c>
      <c r="X99" s="229">
        <v>0.32346392693523462</v>
      </c>
      <c r="Y99" s="229">
        <v>0.1763630416713583</v>
      </c>
      <c r="DA99" s="73" t="s">
        <v>1347</v>
      </c>
    </row>
    <row r="100" spans="1:105" ht="12" customHeight="1" x14ac:dyDescent="0.25">
      <c r="A100" s="64" t="s">
        <v>32</v>
      </c>
      <c r="B100" s="229">
        <v>0.71799114952295939</v>
      </c>
      <c r="C100" s="229">
        <v>0.71418620662475585</v>
      </c>
      <c r="D100" s="229">
        <v>0.7617013787265402</v>
      </c>
      <c r="E100" s="229">
        <v>0.52509767557044418</v>
      </c>
      <c r="F100" s="229">
        <v>0.52021023273120026</v>
      </c>
      <c r="G100" s="229">
        <v>0.38352023323772821</v>
      </c>
      <c r="H100" s="229">
        <v>0.51100957908273426</v>
      </c>
      <c r="I100" s="229">
        <v>0.32714641791538862</v>
      </c>
      <c r="J100" s="229">
        <v>0.33897390484400158</v>
      </c>
      <c r="K100" s="229">
        <v>0.2288776498533954</v>
      </c>
      <c r="L100" s="229">
        <v>0.30546797454547098</v>
      </c>
      <c r="M100" s="229">
        <v>0.22047521360835479</v>
      </c>
      <c r="N100" s="229">
        <v>0.19638635514636099</v>
      </c>
      <c r="O100" s="229">
        <v>0.13416858081081481</v>
      </c>
      <c r="P100" s="229">
        <v>0.14175553544972061</v>
      </c>
      <c r="Q100" s="229">
        <v>0.1101428004701311</v>
      </c>
      <c r="R100" s="229">
        <v>0.17607048850879101</v>
      </c>
      <c r="S100" s="229">
        <v>0.18614141931244541</v>
      </c>
      <c r="T100" s="229">
        <v>7.8642907148144814E-2</v>
      </c>
      <c r="U100" s="229">
        <v>9.9855146736669911E-2</v>
      </c>
      <c r="V100" s="229">
        <v>0.1045520360871777</v>
      </c>
      <c r="W100" s="229">
        <v>7.5411526989992581E-2</v>
      </c>
      <c r="X100" s="229">
        <v>5.3675418593884007E-2</v>
      </c>
      <c r="Y100" s="229">
        <v>2.3028089210066272E-2</v>
      </c>
      <c r="DA100" s="73" t="s">
        <v>1348</v>
      </c>
    </row>
    <row r="101" spans="1:105" ht="12" customHeight="1" x14ac:dyDescent="0.25">
      <c r="A101" s="64" t="s">
        <v>33</v>
      </c>
      <c r="B101" s="229">
        <v>5.5322188718687007E-2</v>
      </c>
      <c r="C101" s="229">
        <v>5.4630133622718138E-2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2.104971948619319</v>
      </c>
      <c r="C102" s="229">
        <v>2.324971945823985</v>
      </c>
      <c r="D102" s="229">
        <v>2.176140665627265</v>
      </c>
      <c r="E102" s="229">
        <v>2.0695899781897609</v>
      </c>
      <c r="F102" s="229">
        <v>1.709218326616843</v>
      </c>
      <c r="G102" s="229">
        <v>1.714749137628881</v>
      </c>
      <c r="H102" s="229">
        <v>1.652034977698293</v>
      </c>
      <c r="I102" s="229">
        <v>1.7434107455072629</v>
      </c>
      <c r="J102" s="229">
        <v>2.2271874524965609</v>
      </c>
      <c r="K102" s="229">
        <v>2.3469560327475079</v>
      </c>
      <c r="L102" s="229">
        <v>2.3726224254385939</v>
      </c>
      <c r="M102" s="229">
        <v>2.4658328025171961</v>
      </c>
      <c r="N102" s="229">
        <v>2.5464198526631812</v>
      </c>
      <c r="O102" s="229">
        <v>2.6160725461368859</v>
      </c>
      <c r="P102" s="229">
        <v>2.832831594385254</v>
      </c>
      <c r="Q102" s="229">
        <v>2.7697968276671689</v>
      </c>
      <c r="R102" s="229">
        <v>2.527369025886733</v>
      </c>
      <c r="S102" s="229">
        <v>2.3899498344832661</v>
      </c>
      <c r="T102" s="229">
        <v>2.152391665363397</v>
      </c>
      <c r="U102" s="229">
        <v>1.9873797198819929</v>
      </c>
      <c r="V102" s="229">
        <v>1.727865190170246</v>
      </c>
      <c r="W102" s="229">
        <v>2.1801620058067201</v>
      </c>
      <c r="X102" s="229">
        <v>1.198762399871091</v>
      </c>
      <c r="Y102" s="229">
        <v>0.84010837275151118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2.9746489594169828E-3</v>
      </c>
      <c r="C104" s="229">
        <v>1.476082548345575E-3</v>
      </c>
      <c r="D104" s="229">
        <v>1.507392422604425E-3</v>
      </c>
      <c r="E104" s="229">
        <v>1.157311281709917E-2</v>
      </c>
      <c r="F104" s="229">
        <v>1.4391952207791421E-2</v>
      </c>
      <c r="G104" s="229">
        <v>1.4451455509534091E-3</v>
      </c>
      <c r="H104" s="229">
        <v>1.4329057063259001E-3</v>
      </c>
      <c r="I104" s="229">
        <v>5.6694167209700944E-3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0.877</v>
      </c>
      <c r="C108" s="279">
        <v>0.96125000000000005</v>
      </c>
      <c r="D108" s="279">
        <v>0.98807999999999996</v>
      </c>
      <c r="E108" s="279">
        <v>0.83957000000000004</v>
      </c>
      <c r="F108" s="279">
        <v>1.18519</v>
      </c>
      <c r="G108" s="279">
        <v>1.1195900000000001</v>
      </c>
      <c r="H108" s="279">
        <v>1.08908</v>
      </c>
      <c r="I108" s="279">
        <v>1.1499999999999999</v>
      </c>
      <c r="J108" s="279">
        <v>1.4334899999999999</v>
      </c>
      <c r="K108" s="279">
        <v>1.0739700000000001</v>
      </c>
      <c r="L108" s="279">
        <v>1.1182399999999999</v>
      </c>
      <c r="M108" s="279">
        <v>1.1456900000000001</v>
      </c>
      <c r="N108" s="279">
        <v>1.34517</v>
      </c>
      <c r="O108" s="279">
        <v>1.3756999999999999</v>
      </c>
      <c r="P108" s="279">
        <v>1.47593</v>
      </c>
      <c r="Q108" s="279">
        <v>1.50295</v>
      </c>
      <c r="R108" s="279">
        <v>1.3907400000000001</v>
      </c>
      <c r="S108" s="279">
        <v>1.36842</v>
      </c>
      <c r="T108" s="279">
        <v>1.4401200000000001</v>
      </c>
      <c r="U108" s="279">
        <v>1.49136</v>
      </c>
      <c r="V108" s="279">
        <v>1.4330799999999999</v>
      </c>
      <c r="W108" s="279">
        <v>1.2346699999999999</v>
      </c>
      <c r="X108" s="279">
        <v>1.3351900000000001</v>
      </c>
      <c r="Y108" s="279">
        <v>1.54775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63.867745264991143</v>
      </c>
      <c r="C110" s="223">
        <v>73.618492153754147</v>
      </c>
      <c r="D110" s="223">
        <v>61.044926077933447</v>
      </c>
      <c r="E110" s="223">
        <v>73.41191265399506</v>
      </c>
      <c r="F110" s="223">
        <v>69.06248841561289</v>
      </c>
      <c r="G110" s="223">
        <v>63.558954198858103</v>
      </c>
      <c r="H110" s="223">
        <v>57.554470373157493</v>
      </c>
      <c r="I110" s="223">
        <v>51.032941705621113</v>
      </c>
      <c r="J110" s="223">
        <v>60.834328604901849</v>
      </c>
      <c r="K110" s="223">
        <v>70.961342781871892</v>
      </c>
      <c r="L110" s="223">
        <v>98.102308125673261</v>
      </c>
      <c r="M110" s="223">
        <v>95.955290225572341</v>
      </c>
      <c r="N110" s="223">
        <v>79.465457738991802</v>
      </c>
      <c r="O110" s="223">
        <v>74.531111641002823</v>
      </c>
      <c r="P110" s="223">
        <v>67.23001247490771</v>
      </c>
      <c r="Q110" s="223">
        <v>61.865288052763447</v>
      </c>
      <c r="R110" s="223">
        <v>64.802069925047164</v>
      </c>
      <c r="S110" s="223">
        <v>62.026158468969683</v>
      </c>
      <c r="T110" s="223">
        <v>56.426174252858672</v>
      </c>
      <c r="U110" s="223">
        <v>57.444704524569779</v>
      </c>
      <c r="V110" s="223">
        <v>56.182763540130338</v>
      </c>
      <c r="W110" s="223">
        <v>71.271783408074356</v>
      </c>
      <c r="X110" s="223">
        <v>54.697965399055917</v>
      </c>
      <c r="Y110" s="223">
        <v>84.607081933292974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2.715656080303253</v>
      </c>
      <c r="C115" s="260">
        <v>3.3050257230649169</v>
      </c>
      <c r="D115" s="260">
        <v>2.5620014182390269</v>
      </c>
      <c r="E115" s="260">
        <v>3.2838876805724539</v>
      </c>
      <c r="F115" s="260">
        <v>2.818717246894844</v>
      </c>
      <c r="G115" s="260">
        <v>2.5346099910573772</v>
      </c>
      <c r="H115" s="260">
        <v>2.286296844962854</v>
      </c>
      <c r="I115" s="260">
        <v>2.0202180045593652</v>
      </c>
      <c r="J115" s="260">
        <v>2.4393774123715048</v>
      </c>
      <c r="K115" s="260">
        <v>2.9950790352398751</v>
      </c>
      <c r="L115" s="260">
        <v>4.3090094524096774</v>
      </c>
      <c r="M115" s="260">
        <v>3.9106781634576091</v>
      </c>
      <c r="N115" s="260">
        <v>2.962957028087835</v>
      </c>
      <c r="O115" s="260">
        <v>2.7443612870475071</v>
      </c>
      <c r="P115" s="260">
        <v>2.4080938379236612</v>
      </c>
      <c r="Q115" s="260">
        <v>2.0736971056873159</v>
      </c>
      <c r="R115" s="260">
        <v>2.0755575788256762</v>
      </c>
      <c r="S115" s="260">
        <v>2.0536745888812371</v>
      </c>
      <c r="T115" s="260">
        <v>1.966947479056814</v>
      </c>
      <c r="U115" s="260">
        <v>1.9873600307908521</v>
      </c>
      <c r="V115" s="260">
        <v>1.9561693370033539</v>
      </c>
      <c r="W115" s="260">
        <v>2.757548773586433</v>
      </c>
      <c r="X115" s="260">
        <v>1.8008497043455469</v>
      </c>
      <c r="Y115" s="260">
        <v>2.824699363029767</v>
      </c>
      <c r="DA115" s="68" t="s">
        <v>1362</v>
      </c>
    </row>
    <row r="116" spans="1:105" ht="12" customHeight="1" x14ac:dyDescent="0.25">
      <c r="A116" s="37" t="s">
        <v>159</v>
      </c>
      <c r="B116" s="226">
        <v>0.33469633419117939</v>
      </c>
      <c r="C116" s="226">
        <v>0.47707999636250031</v>
      </c>
      <c r="D116" s="226">
        <v>0.37002442262784979</v>
      </c>
      <c r="E116" s="226">
        <v>0.39565086711552278</v>
      </c>
      <c r="F116" s="226">
        <v>0.43583726042171189</v>
      </c>
      <c r="G116" s="226">
        <v>0.38671942261268077</v>
      </c>
      <c r="H116" s="226">
        <v>0.32964296437255303</v>
      </c>
      <c r="I116" s="226">
        <v>0.22903297265946479</v>
      </c>
      <c r="J116" s="226">
        <v>0.28868636535104192</v>
      </c>
      <c r="K116" s="226">
        <v>0.26090027661828991</v>
      </c>
      <c r="L116" s="226">
        <v>0.39313117425999139</v>
      </c>
      <c r="M116" s="226">
        <v>0.22908216368366269</v>
      </c>
      <c r="N116" s="226">
        <v>7.258878883647267E-2</v>
      </c>
      <c r="O116" s="226">
        <v>6.7189830993474239E-2</v>
      </c>
      <c r="P116" s="226">
        <v>8.5526306528778226E-2</v>
      </c>
      <c r="Q116" s="226">
        <v>6.8952294283188012E-2</v>
      </c>
      <c r="R116" s="226">
        <v>8.1286350711228486E-2</v>
      </c>
      <c r="S116" s="226">
        <v>7.3940612903503802E-2</v>
      </c>
      <c r="T116" s="226">
        <v>0.11566621061750421</v>
      </c>
      <c r="U116" s="226">
        <v>0.12127626585166711</v>
      </c>
      <c r="V116" s="226">
        <v>0.13230770382051349</v>
      </c>
      <c r="W116" s="226">
        <v>0.28901690889123999</v>
      </c>
      <c r="X116" s="226">
        <v>0.38266971667077221</v>
      </c>
      <c r="Y116" s="226">
        <v>0.49009993237628802</v>
      </c>
      <c r="DA116" s="69" t="s">
        <v>1363</v>
      </c>
    </row>
    <row r="117" spans="1:105" ht="12" customHeight="1" x14ac:dyDescent="0.25">
      <c r="A117" s="37" t="s">
        <v>35</v>
      </c>
      <c r="B117" s="226">
        <v>2.3809597461120742</v>
      </c>
      <c r="C117" s="226">
        <v>2.8279457267024171</v>
      </c>
      <c r="D117" s="226">
        <v>2.191976995611177</v>
      </c>
      <c r="E117" s="226">
        <v>2.8882368134569312</v>
      </c>
      <c r="F117" s="226">
        <v>2.382879986473132</v>
      </c>
      <c r="G117" s="226">
        <v>2.1478905684446961</v>
      </c>
      <c r="H117" s="226">
        <v>1.9566538805903011</v>
      </c>
      <c r="I117" s="226">
        <v>1.7911850318999001</v>
      </c>
      <c r="J117" s="226">
        <v>2.1506910470204632</v>
      </c>
      <c r="K117" s="226">
        <v>2.7341787586215851</v>
      </c>
      <c r="L117" s="226">
        <v>3.9158782781496861</v>
      </c>
      <c r="M117" s="226">
        <v>3.681595999773946</v>
      </c>
      <c r="N117" s="226">
        <v>2.8903682392513619</v>
      </c>
      <c r="O117" s="226">
        <v>2.6771714560540332</v>
      </c>
      <c r="P117" s="226">
        <v>2.322567531394883</v>
      </c>
      <c r="Q117" s="226">
        <v>2.004744811404128</v>
      </c>
      <c r="R117" s="226">
        <v>1.994271228114447</v>
      </c>
      <c r="S117" s="226">
        <v>1.979733975977733</v>
      </c>
      <c r="T117" s="226">
        <v>1.8512812684393101</v>
      </c>
      <c r="U117" s="226">
        <v>1.866083764939185</v>
      </c>
      <c r="V117" s="226">
        <v>1.823861633182841</v>
      </c>
      <c r="W117" s="226">
        <v>2.4685318646951928</v>
      </c>
      <c r="X117" s="226">
        <v>1.4181799876747749</v>
      </c>
      <c r="Y117" s="226">
        <v>2.334599430653479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29.869468859091899</v>
      </c>
      <c r="C121" s="261">
        <f t="shared" si="5"/>
        <v>34.417944060077311</v>
      </c>
      <c r="D121" s="261">
        <f t="shared" si="5"/>
        <v>28.622557875284389</v>
      </c>
      <c r="E121" s="261">
        <f t="shared" si="5"/>
        <v>33.511063179807962</v>
      </c>
      <c r="F121" s="261">
        <f t="shared" si="5"/>
        <v>32.061571304413341</v>
      </c>
      <c r="G121" s="261">
        <f t="shared" si="5"/>
        <v>28.92080347704951</v>
      </c>
      <c r="H121" s="261">
        <f t="shared" si="5"/>
        <v>26.17082892352478</v>
      </c>
      <c r="I121" s="261">
        <f t="shared" si="5"/>
        <v>23.989492639968699</v>
      </c>
      <c r="J121" s="261">
        <f t="shared" si="5"/>
        <v>29.63670616502942</v>
      </c>
      <c r="K121" s="261">
        <f t="shared" si="5"/>
        <v>33.976467255311299</v>
      </c>
      <c r="L121" s="261">
        <f t="shared" si="5"/>
        <v>46.746772951980738</v>
      </c>
      <c r="M121" s="261">
        <f t="shared" si="5"/>
        <v>45.841126966964538</v>
      </c>
      <c r="N121" s="261">
        <f t="shared" si="5"/>
        <v>37.526180819746521</v>
      </c>
      <c r="O121" s="261">
        <f t="shared" si="5"/>
        <v>35.740082535291528</v>
      </c>
      <c r="P121" s="261">
        <f t="shared" si="5"/>
        <v>33.345534476102479</v>
      </c>
      <c r="Q121" s="261">
        <f t="shared" si="5"/>
        <v>31.161772178403201</v>
      </c>
      <c r="R121" s="261">
        <f t="shared" si="5"/>
        <v>32.113871299981597</v>
      </c>
      <c r="S121" s="261">
        <f t="shared" si="5"/>
        <v>29.790173755902089</v>
      </c>
      <c r="T121" s="261">
        <f t="shared" si="5"/>
        <v>26.793332519940151</v>
      </c>
      <c r="U121" s="261">
        <f t="shared" si="5"/>
        <v>26.77385550187434</v>
      </c>
      <c r="V121" s="261">
        <f t="shared" si="5"/>
        <v>25.010452814677979</v>
      </c>
      <c r="W121" s="261">
        <f t="shared" si="5"/>
        <v>31.974924710598369</v>
      </c>
      <c r="X121" s="261">
        <f t="shared" si="5"/>
        <v>24.530040808806081</v>
      </c>
      <c r="Y121" s="261">
        <f t="shared" si="5"/>
        <v>37.270256170071782</v>
      </c>
      <c r="DA121" s="70"/>
    </row>
    <row r="122" spans="1:105" ht="12" customHeight="1" x14ac:dyDescent="0.25">
      <c r="A122" s="60" t="s">
        <v>1052</v>
      </c>
      <c r="B122" s="262">
        <v>29.869468859091899</v>
      </c>
      <c r="C122" s="262">
        <v>34.417944060077311</v>
      </c>
      <c r="D122" s="262">
        <v>28.622557875284389</v>
      </c>
      <c r="E122" s="262">
        <v>33.511063179807962</v>
      </c>
      <c r="F122" s="262">
        <v>32.061571304413341</v>
      </c>
      <c r="G122" s="262">
        <v>28.92080347704951</v>
      </c>
      <c r="H122" s="262">
        <v>26.17082892352478</v>
      </c>
      <c r="I122" s="262">
        <v>23.989492639968699</v>
      </c>
      <c r="J122" s="262">
        <v>29.63670616502942</v>
      </c>
      <c r="K122" s="262">
        <v>33.976467255311299</v>
      </c>
      <c r="L122" s="262">
        <v>46.746772951980738</v>
      </c>
      <c r="M122" s="262">
        <v>45.841126966964538</v>
      </c>
      <c r="N122" s="262">
        <v>37.526180819746521</v>
      </c>
      <c r="O122" s="262">
        <v>35.740082535291528</v>
      </c>
      <c r="P122" s="262">
        <v>33.345534476102479</v>
      </c>
      <c r="Q122" s="262">
        <v>31.161772178403201</v>
      </c>
      <c r="R122" s="262">
        <v>32.113871299981597</v>
      </c>
      <c r="S122" s="262">
        <v>29.790173755902089</v>
      </c>
      <c r="T122" s="262">
        <v>26.793332519940151</v>
      </c>
      <c r="U122" s="262">
        <v>26.77385550187434</v>
      </c>
      <c r="V122" s="262">
        <v>25.010452814677979</v>
      </c>
      <c r="W122" s="262">
        <v>31.974924710598369</v>
      </c>
      <c r="X122" s="262">
        <v>24.530040808806081</v>
      </c>
      <c r="Y122" s="262">
        <v>37.270256170071782</v>
      </c>
      <c r="DA122" s="72" t="s">
        <v>1368</v>
      </c>
    </row>
    <row r="123" spans="1:105" ht="12" customHeight="1" x14ac:dyDescent="0.25">
      <c r="A123" s="64" t="s">
        <v>28</v>
      </c>
      <c r="B123" s="229">
        <v>4.1262757432111208</v>
      </c>
      <c r="C123" s="229">
        <v>3.9617453304877088</v>
      </c>
      <c r="D123" s="229">
        <v>2.9508584018089841</v>
      </c>
      <c r="E123" s="229">
        <v>5.4861513099828176</v>
      </c>
      <c r="F123" s="229">
        <v>6.1816371574346283</v>
      </c>
      <c r="G123" s="229">
        <v>4.9714259834607066</v>
      </c>
      <c r="H123" s="229">
        <v>2.0093301672608201</v>
      </c>
      <c r="I123" s="229">
        <v>0</v>
      </c>
      <c r="J123" s="229">
        <v>0</v>
      </c>
      <c r="K123" s="229">
        <v>0</v>
      </c>
      <c r="L123" s="229">
        <v>0</v>
      </c>
      <c r="M123" s="229">
        <v>6.1739560310180321</v>
      </c>
      <c r="N123" s="229">
        <v>7.0158528568375811</v>
      </c>
      <c r="O123" s="229">
        <v>6.2114337552730801</v>
      </c>
      <c r="P123" s="229">
        <v>4.8751953753971238</v>
      </c>
      <c r="Q123" s="229">
        <v>4.7557601590803849</v>
      </c>
      <c r="R123" s="229">
        <v>2.4319042559705162</v>
      </c>
      <c r="S123" s="229">
        <v>2.5959395594363679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0.25306145876576408</v>
      </c>
      <c r="C125" s="229">
        <v>0.2715552878565704</v>
      </c>
      <c r="D125" s="229">
        <v>0.24560628598265061</v>
      </c>
      <c r="E125" s="229">
        <v>0.29058106340812501</v>
      </c>
      <c r="F125" s="229">
        <v>0.30013211239739213</v>
      </c>
      <c r="G125" s="229">
        <v>0.28964941387027893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1.8361749384966299E-2</v>
      </c>
      <c r="R125" s="229">
        <v>2.1999223785400941E-2</v>
      </c>
      <c r="S125" s="229">
        <v>2.2069154499186009E-2</v>
      </c>
      <c r="T125" s="229">
        <v>4.5721595005647528E-2</v>
      </c>
      <c r="U125" s="229">
        <v>7.9377244161030078E-2</v>
      </c>
      <c r="V125" s="229">
        <v>0.1112625511818006</v>
      </c>
      <c r="W125" s="229">
        <v>0.13087947703525321</v>
      </c>
      <c r="X125" s="229">
        <v>0.2198646107895777</v>
      </c>
      <c r="Y125" s="229">
        <v>0.41482177808688891</v>
      </c>
      <c r="DA125" s="73" t="s">
        <v>1371</v>
      </c>
    </row>
    <row r="126" spans="1:105" ht="12" customHeight="1" x14ac:dyDescent="0.25">
      <c r="A126" s="64" t="s">
        <v>159</v>
      </c>
      <c r="B126" s="229">
        <v>2.373986217413897</v>
      </c>
      <c r="C126" s="229">
        <v>3.3947728571554632</v>
      </c>
      <c r="D126" s="229">
        <v>2.8246596678148759</v>
      </c>
      <c r="E126" s="229">
        <v>2.7209364531426021</v>
      </c>
      <c r="F126" s="229">
        <v>3.1281016120100502</v>
      </c>
      <c r="G126" s="229">
        <v>3.032891073173813</v>
      </c>
      <c r="H126" s="229">
        <v>2.7528650611934169</v>
      </c>
      <c r="I126" s="229">
        <v>2.326006267377291</v>
      </c>
      <c r="J126" s="229">
        <v>3.0923793949962231</v>
      </c>
      <c r="K126" s="229">
        <v>2.71772937811566</v>
      </c>
      <c r="L126" s="229">
        <v>3.8181957741870831</v>
      </c>
      <c r="M126" s="229">
        <v>2.1432422707281922</v>
      </c>
      <c r="N126" s="229">
        <v>0.69516586153511528</v>
      </c>
      <c r="O126" s="229">
        <v>0.68849988491080816</v>
      </c>
      <c r="P126" s="229">
        <v>0.9646032003777355</v>
      </c>
      <c r="Q126" s="229">
        <v>0.84493107286525249</v>
      </c>
      <c r="R126" s="229">
        <v>1.0887161641455421</v>
      </c>
      <c r="S126" s="229">
        <v>0.90998559232066167</v>
      </c>
      <c r="T126" s="229">
        <v>1.5205997074209709</v>
      </c>
      <c r="U126" s="229">
        <v>1.55560733680396</v>
      </c>
      <c r="V126" s="229">
        <v>1.5941479674169261</v>
      </c>
      <c r="W126" s="229">
        <v>3.2373120008763512</v>
      </c>
      <c r="X126" s="229">
        <v>4.9898193719564157</v>
      </c>
      <c r="Y126" s="229">
        <v>6.2529481628159376</v>
      </c>
      <c r="DA126" s="73" t="s">
        <v>1372</v>
      </c>
    </row>
    <row r="127" spans="1:105" ht="12" customHeight="1" x14ac:dyDescent="0.25">
      <c r="A127" s="64" t="s">
        <v>32</v>
      </c>
      <c r="B127" s="229">
        <v>5.760392400023151</v>
      </c>
      <c r="C127" s="229">
        <v>6.1813641001847852</v>
      </c>
      <c r="D127" s="229">
        <v>5.8569229155738629</v>
      </c>
      <c r="E127" s="229">
        <v>5.0395859852044804</v>
      </c>
      <c r="F127" s="229">
        <v>5.2052310966435149</v>
      </c>
      <c r="G127" s="229">
        <v>3.7675642464022649</v>
      </c>
      <c r="H127" s="229">
        <v>5.0543454865464366</v>
      </c>
      <c r="I127" s="229">
        <v>3.4134675059703108</v>
      </c>
      <c r="J127" s="229">
        <v>3.5063399544049738</v>
      </c>
      <c r="K127" s="229">
        <v>2.7775187936403531</v>
      </c>
      <c r="L127" s="229">
        <v>4.8965133965222316</v>
      </c>
      <c r="M127" s="229">
        <v>3.079727320257533</v>
      </c>
      <c r="N127" s="229">
        <v>2.13478115825867</v>
      </c>
      <c r="O127" s="229">
        <v>1.406946398159497</v>
      </c>
      <c r="P127" s="229">
        <v>1.310800507869426</v>
      </c>
      <c r="Q127" s="229">
        <v>0.97687694439879058</v>
      </c>
      <c r="R127" s="229">
        <v>1.8607977761686449</v>
      </c>
      <c r="S127" s="229">
        <v>1.8976343907819051</v>
      </c>
      <c r="T127" s="229">
        <v>0.88924014233036264</v>
      </c>
      <c r="U127" s="229">
        <v>1.2026656342073401</v>
      </c>
      <c r="V127" s="229">
        <v>1.3297133361540341</v>
      </c>
      <c r="W127" s="229">
        <v>0.95642079670860602</v>
      </c>
      <c r="X127" s="229">
        <v>0.82800776592086034</v>
      </c>
      <c r="Y127" s="229">
        <v>0.81646044859879618</v>
      </c>
      <c r="DA127" s="73" t="s">
        <v>1373</v>
      </c>
    </row>
    <row r="128" spans="1:105" ht="12" customHeight="1" x14ac:dyDescent="0.25">
      <c r="A128" s="64" t="s">
        <v>33</v>
      </c>
      <c r="B128" s="229">
        <v>0.44384602186183442</v>
      </c>
      <c r="C128" s="229">
        <v>0.47283011577566708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16.88804161882069</v>
      </c>
      <c r="C129" s="229">
        <v>20.122900703687421</v>
      </c>
      <c r="D129" s="229">
        <v>16.732919865962678</v>
      </c>
      <c r="E129" s="229">
        <v>19.86273627639692</v>
      </c>
      <c r="F129" s="229">
        <v>17.102463244424719</v>
      </c>
      <c r="G129" s="229">
        <v>16.845076172226719</v>
      </c>
      <c r="H129" s="229">
        <v>16.340115479115749</v>
      </c>
      <c r="I129" s="229">
        <v>18.190863795084169</v>
      </c>
      <c r="J129" s="229">
        <v>23.03798681562823</v>
      </c>
      <c r="K129" s="229">
        <v>28.481219083555281</v>
      </c>
      <c r="L129" s="229">
        <v>38.032063781271432</v>
      </c>
      <c r="M129" s="229">
        <v>34.444201344960781</v>
      </c>
      <c r="N129" s="229">
        <v>27.68038094311515</v>
      </c>
      <c r="O129" s="229">
        <v>27.433202496948141</v>
      </c>
      <c r="P129" s="229">
        <v>26.194935392458191</v>
      </c>
      <c r="Q129" s="229">
        <v>24.565842252673811</v>
      </c>
      <c r="R129" s="229">
        <v>26.710453879911501</v>
      </c>
      <c r="S129" s="229">
        <v>24.364545058863971</v>
      </c>
      <c r="T129" s="229">
        <v>24.33777107518317</v>
      </c>
      <c r="U129" s="229">
        <v>23.936205286702009</v>
      </c>
      <c r="V129" s="229">
        <v>21.975328959925221</v>
      </c>
      <c r="W129" s="229">
        <v>27.650312435978151</v>
      </c>
      <c r="X129" s="229">
        <v>18.49234906013923</v>
      </c>
      <c r="Y129" s="229">
        <v>29.78602578057016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2.3865398995443231E-2</v>
      </c>
      <c r="C131" s="229">
        <v>1.277566492970174E-2</v>
      </c>
      <c r="D131" s="229">
        <v>1.1590738141336441E-2</v>
      </c>
      <c r="E131" s="229">
        <v>0.11107209167300711</v>
      </c>
      <c r="F131" s="229">
        <v>0.14400608150303709</v>
      </c>
      <c r="G131" s="229">
        <v>1.4196587915726569E-2</v>
      </c>
      <c r="H131" s="229">
        <v>1.417272940835103E-2</v>
      </c>
      <c r="I131" s="229">
        <v>5.9155071536932918E-2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22.07302485329333</v>
      </c>
      <c r="C134" s="261">
        <v>25.000655740792919</v>
      </c>
      <c r="D134" s="261">
        <v>21.16633753701694</v>
      </c>
      <c r="E134" s="261">
        <v>25.681498577084909</v>
      </c>
      <c r="F134" s="261">
        <v>24.624895720470079</v>
      </c>
      <c r="G134" s="261">
        <v>23.458732620620129</v>
      </c>
      <c r="H134" s="261">
        <v>21.19510937678168</v>
      </c>
      <c r="I134" s="261">
        <v>17.805111919677302</v>
      </c>
      <c r="J134" s="261">
        <v>19.863871390830489</v>
      </c>
      <c r="K134" s="261">
        <v>22.897801572458551</v>
      </c>
      <c r="L134" s="261">
        <v>31.317511536431521</v>
      </c>
      <c r="M134" s="261">
        <v>31.20447471932545</v>
      </c>
      <c r="N134" s="261">
        <v>26.863851444907581</v>
      </c>
      <c r="O134" s="261">
        <v>24.460740304708121</v>
      </c>
      <c r="P134" s="261">
        <v>20.974240514332269</v>
      </c>
      <c r="Q134" s="261">
        <v>19.174681667990921</v>
      </c>
      <c r="R134" s="261">
        <v>21.114557109378651</v>
      </c>
      <c r="S134" s="261">
        <v>21.039628642546319</v>
      </c>
      <c r="T134" s="261">
        <v>19.10006821486979</v>
      </c>
      <c r="U134" s="261">
        <v>19.885452025428808</v>
      </c>
      <c r="V134" s="261">
        <v>20.531208589032619</v>
      </c>
      <c r="W134" s="261">
        <v>24.83782096433184</v>
      </c>
      <c r="X134" s="261">
        <v>20.59035613389652</v>
      </c>
      <c r="Y134" s="261">
        <v>31.754744494592408</v>
      </c>
      <c r="DA134" s="70" t="s">
        <v>1380</v>
      </c>
    </row>
    <row r="135" spans="1:105" ht="12" customHeight="1" x14ac:dyDescent="0.25">
      <c r="A135" s="60" t="s">
        <v>1012</v>
      </c>
      <c r="B135" s="262">
        <v>22.07302485329333</v>
      </c>
      <c r="C135" s="262">
        <v>25.000655740792919</v>
      </c>
      <c r="D135" s="262">
        <v>21.16633753701694</v>
      </c>
      <c r="E135" s="262">
        <v>25.681498577084909</v>
      </c>
      <c r="F135" s="262">
        <v>24.624895720470079</v>
      </c>
      <c r="G135" s="262">
        <v>23.458732620620129</v>
      </c>
      <c r="H135" s="262">
        <v>21.19510937678168</v>
      </c>
      <c r="I135" s="262">
        <v>17.805111919677302</v>
      </c>
      <c r="J135" s="262">
        <v>19.863871390830489</v>
      </c>
      <c r="K135" s="262">
        <v>22.897801572458551</v>
      </c>
      <c r="L135" s="262">
        <v>31.317511536431521</v>
      </c>
      <c r="M135" s="262">
        <v>31.20447471932545</v>
      </c>
      <c r="N135" s="262">
        <v>26.863851444907581</v>
      </c>
      <c r="O135" s="262">
        <v>24.460740304708121</v>
      </c>
      <c r="P135" s="262">
        <v>20.974240514332269</v>
      </c>
      <c r="Q135" s="262">
        <v>19.174681667990921</v>
      </c>
      <c r="R135" s="262">
        <v>21.114557109378651</v>
      </c>
      <c r="S135" s="262">
        <v>21.039628642546319</v>
      </c>
      <c r="T135" s="262">
        <v>19.10006821486979</v>
      </c>
      <c r="U135" s="262">
        <v>19.885452025428808</v>
      </c>
      <c r="V135" s="262">
        <v>20.531208589032619</v>
      </c>
      <c r="W135" s="262">
        <v>24.83782096433184</v>
      </c>
      <c r="X135" s="262">
        <v>20.59035613389652</v>
      </c>
      <c r="Y135" s="262">
        <v>31.754744494592408</v>
      </c>
      <c r="DA135" s="72" t="s">
        <v>1381</v>
      </c>
    </row>
    <row r="136" spans="1:105" ht="12" customHeight="1" x14ac:dyDescent="0.25">
      <c r="A136" s="59" t="s">
        <v>28</v>
      </c>
      <c r="B136" s="230">
        <v>3.097753160598455</v>
      </c>
      <c r="C136" s="230">
        <v>2.9189332702258541</v>
      </c>
      <c r="D136" s="230">
        <v>2.183039275017955</v>
      </c>
      <c r="E136" s="230">
        <v>4.2183420555177058</v>
      </c>
      <c r="F136" s="230">
        <v>4.7692287716967323</v>
      </c>
      <c r="G136" s="230">
        <v>4.0344878019235049</v>
      </c>
      <c r="H136" s="230">
        <v>1.6281887238606469</v>
      </c>
      <c r="I136" s="230">
        <v>0</v>
      </c>
      <c r="J136" s="230">
        <v>0</v>
      </c>
      <c r="K136" s="230">
        <v>0</v>
      </c>
      <c r="L136" s="230">
        <v>0</v>
      </c>
      <c r="M136" s="230">
        <v>4.202668381756105</v>
      </c>
      <c r="N136" s="230">
        <v>5.0224356646024484</v>
      </c>
      <c r="O136" s="230">
        <v>4.2511448555722664</v>
      </c>
      <c r="P136" s="230">
        <v>3.0664831727684869</v>
      </c>
      <c r="Q136" s="230">
        <v>2.926347918135412</v>
      </c>
      <c r="R136" s="230">
        <v>1.598953325109074</v>
      </c>
      <c r="S136" s="230">
        <v>1.833410061873693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0.1899829246765859</v>
      </c>
      <c r="C137" s="295">
        <v>0.2000764052980466</v>
      </c>
      <c r="D137" s="295">
        <v>0.18169905006716949</v>
      </c>
      <c r="E137" s="295">
        <v>0.22342991489882719</v>
      </c>
      <c r="F137" s="295">
        <v>0.23155657139051311</v>
      </c>
      <c r="G137" s="295">
        <v>0.23506073126335811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1.129848127084915E-2</v>
      </c>
      <c r="R137" s="295">
        <v>1.446427503678498E-2</v>
      </c>
      <c r="S137" s="295">
        <v>1.5586576262444951E-2</v>
      </c>
      <c r="T137" s="295">
        <v>3.2593391764559367E-2</v>
      </c>
      <c r="U137" s="295">
        <v>5.8954989899172743E-2</v>
      </c>
      <c r="V137" s="295">
        <v>9.1335997128402208E-2</v>
      </c>
      <c r="W137" s="295">
        <v>0.10166594754887751</v>
      </c>
      <c r="X137" s="295">
        <v>0.1845529191200026</v>
      </c>
      <c r="Y137" s="295">
        <v>0.35343356680545968</v>
      </c>
      <c r="DA137" s="122" t="s">
        <v>1383</v>
      </c>
    </row>
    <row r="138" spans="1:105" ht="12" customHeight="1" x14ac:dyDescent="0.25">
      <c r="A138" s="59" t="s">
        <v>159</v>
      </c>
      <c r="B138" s="295">
        <v>1.7822423332494211</v>
      </c>
      <c r="C138" s="295">
        <v>2.501199499461745</v>
      </c>
      <c r="D138" s="295">
        <v>2.0896776984008629</v>
      </c>
      <c r="E138" s="295">
        <v>2.092148032774285</v>
      </c>
      <c r="F138" s="295">
        <v>2.4133788232534288</v>
      </c>
      <c r="G138" s="295">
        <v>2.4612982431983439</v>
      </c>
      <c r="H138" s="295">
        <v>2.2306855906390539</v>
      </c>
      <c r="I138" s="295">
        <v>1.730640104766292</v>
      </c>
      <c r="J138" s="295">
        <v>2.0726536293139439</v>
      </c>
      <c r="K138" s="295">
        <v>1.831562638932263</v>
      </c>
      <c r="L138" s="295">
        <v>2.5579603180157351</v>
      </c>
      <c r="M138" s="295">
        <v>1.4589246312055939</v>
      </c>
      <c r="N138" s="295">
        <v>0.49764809596674209</v>
      </c>
      <c r="O138" s="295">
        <v>0.47121370992903722</v>
      </c>
      <c r="P138" s="295">
        <v>0.6067325008725436</v>
      </c>
      <c r="Q138" s="295">
        <v>0.51990895321459329</v>
      </c>
      <c r="R138" s="295">
        <v>0.71582025751494738</v>
      </c>
      <c r="S138" s="295">
        <v>0.64268705142080906</v>
      </c>
      <c r="T138" s="295">
        <v>1.0839845367363989</v>
      </c>
      <c r="U138" s="295">
        <v>1.1553791744433159</v>
      </c>
      <c r="V138" s="295">
        <v>1.308644217013577</v>
      </c>
      <c r="W138" s="295">
        <v>2.5147135329077979</v>
      </c>
      <c r="X138" s="295">
        <v>4.1884218095354688</v>
      </c>
      <c r="Y138" s="295">
        <v>5.3275934123467747</v>
      </c>
      <c r="DA138" s="122" t="s">
        <v>1384</v>
      </c>
    </row>
    <row r="139" spans="1:105" ht="12" customHeight="1" x14ac:dyDescent="0.25">
      <c r="A139" s="59" t="s">
        <v>32</v>
      </c>
      <c r="B139" s="295">
        <v>4.3245470913614694</v>
      </c>
      <c r="C139" s="295">
        <v>4.5543031725332792</v>
      </c>
      <c r="D139" s="295">
        <v>4.3329401192589216</v>
      </c>
      <c r="E139" s="295">
        <v>3.8749746958496241</v>
      </c>
      <c r="F139" s="295">
        <v>4.0159163789783303</v>
      </c>
      <c r="G139" s="295">
        <v>3.057511475709815</v>
      </c>
      <c r="H139" s="295">
        <v>4.0956078108902654</v>
      </c>
      <c r="I139" s="295">
        <v>2.5397540174342832</v>
      </c>
      <c r="J139" s="295">
        <v>2.3501088656409301</v>
      </c>
      <c r="K139" s="295">
        <v>1.871856591877112</v>
      </c>
      <c r="L139" s="295">
        <v>3.2803679291701551</v>
      </c>
      <c r="M139" s="295">
        <v>2.096398576253319</v>
      </c>
      <c r="N139" s="295">
        <v>1.5282248992594401</v>
      </c>
      <c r="O139" s="295">
        <v>0.96292308318093234</v>
      </c>
      <c r="P139" s="295">
        <v>0.82448956210509949</v>
      </c>
      <c r="Q139" s="295">
        <v>0.60109881846284341</v>
      </c>
      <c r="R139" s="295">
        <v>1.2234563857749581</v>
      </c>
      <c r="S139" s="295">
        <v>1.3402245723211259</v>
      </c>
      <c r="T139" s="295">
        <v>0.63390947599632153</v>
      </c>
      <c r="U139" s="295">
        <v>0.89324265494701538</v>
      </c>
      <c r="V139" s="295">
        <v>1.091568476208272</v>
      </c>
      <c r="W139" s="295">
        <v>0.74293868492950743</v>
      </c>
      <c r="X139" s="295">
        <v>0.69502431385365215</v>
      </c>
      <c r="Y139" s="295">
        <v>0.69563495396670183</v>
      </c>
      <c r="DA139" s="122" t="s">
        <v>1385</v>
      </c>
    </row>
    <row r="140" spans="1:105" ht="12" customHeight="1" x14ac:dyDescent="0.25">
      <c r="A140" s="59" t="s">
        <v>35</v>
      </c>
      <c r="B140" s="295">
        <v>12.678499343407401</v>
      </c>
      <c r="C140" s="295">
        <v>14.826143393274</v>
      </c>
      <c r="D140" s="295">
        <v>12.37898139427203</v>
      </c>
      <c r="E140" s="295">
        <v>15.27260387804446</v>
      </c>
      <c r="F140" s="295">
        <v>13.194815175151071</v>
      </c>
      <c r="G140" s="295">
        <v>13.67037436852511</v>
      </c>
      <c r="H140" s="295">
        <v>13.240627251391709</v>
      </c>
      <c r="I140" s="295">
        <v>13.53471779747672</v>
      </c>
      <c r="J140" s="295">
        <v>15.441108895875621</v>
      </c>
      <c r="K140" s="295">
        <v>19.194382341649181</v>
      </c>
      <c r="L140" s="295">
        <v>25.479183289245629</v>
      </c>
      <c r="M140" s="295">
        <v>23.44648313011043</v>
      </c>
      <c r="N140" s="295">
        <v>19.81554278507895</v>
      </c>
      <c r="O140" s="295">
        <v>18.77545865602589</v>
      </c>
      <c r="P140" s="295">
        <v>16.476535278586141</v>
      </c>
      <c r="Q140" s="295">
        <v>15.11602749690722</v>
      </c>
      <c r="R140" s="295">
        <v>17.561862865942881</v>
      </c>
      <c r="S140" s="295">
        <v>17.207720380668249</v>
      </c>
      <c r="T140" s="295">
        <v>17.349580810372519</v>
      </c>
      <c r="U140" s="295">
        <v>17.77787520613931</v>
      </c>
      <c r="V140" s="295">
        <v>18.03965989868237</v>
      </c>
      <c r="W140" s="295">
        <v>21.478502798945659</v>
      </c>
      <c r="X140" s="295">
        <v>15.5223570913874</v>
      </c>
      <c r="Y140" s="295">
        <v>25.37808256147347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9.2095954723026487</v>
      </c>
      <c r="C142" s="261">
        <f t="shared" si="6"/>
        <v>10.894866629818988</v>
      </c>
      <c r="D142" s="261">
        <f t="shared" si="6"/>
        <v>8.6940292473931002</v>
      </c>
      <c r="E142" s="261">
        <f t="shared" si="6"/>
        <v>10.935463216529753</v>
      </c>
      <c r="F142" s="261">
        <f t="shared" si="6"/>
        <v>9.5573041438346245</v>
      </c>
      <c r="G142" s="261">
        <f t="shared" si="6"/>
        <v>8.6448081101310876</v>
      </c>
      <c r="H142" s="261">
        <f t="shared" si="6"/>
        <v>7.9022352278881911</v>
      </c>
      <c r="I142" s="261">
        <f t="shared" si="6"/>
        <v>7.218119141415734</v>
      </c>
      <c r="J142" s="261">
        <f t="shared" si="6"/>
        <v>8.89437363667043</v>
      </c>
      <c r="K142" s="261">
        <f t="shared" si="6"/>
        <v>11.09199491886217</v>
      </c>
      <c r="L142" s="261">
        <f t="shared" si="6"/>
        <v>15.729014184851312</v>
      </c>
      <c r="M142" s="261">
        <f t="shared" si="6"/>
        <v>14.999010375824742</v>
      </c>
      <c r="N142" s="261">
        <f t="shared" si="6"/>
        <v>12.112468446249867</v>
      </c>
      <c r="O142" s="261">
        <f t="shared" si="6"/>
        <v>11.585927513955648</v>
      </c>
      <c r="P142" s="261">
        <f t="shared" si="6"/>
        <v>10.502143646549307</v>
      </c>
      <c r="Q142" s="261">
        <f t="shared" si="6"/>
        <v>9.455137100682018</v>
      </c>
      <c r="R142" s="261">
        <f t="shared" si="6"/>
        <v>9.4980839368612351</v>
      </c>
      <c r="S142" s="261">
        <f t="shared" si="6"/>
        <v>9.1426814816400395</v>
      </c>
      <c r="T142" s="261">
        <f t="shared" si="6"/>
        <v>8.5658260389919043</v>
      </c>
      <c r="U142" s="261">
        <f t="shared" si="6"/>
        <v>8.798036966475788</v>
      </c>
      <c r="V142" s="261">
        <f t="shared" si="6"/>
        <v>8.6849327994163836</v>
      </c>
      <c r="W142" s="261">
        <f t="shared" si="6"/>
        <v>11.701488959557697</v>
      </c>
      <c r="X142" s="261">
        <f t="shared" si="6"/>
        <v>7.7767187520077679</v>
      </c>
      <c r="Y142" s="261">
        <f t="shared" si="6"/>
        <v>12.757381905599004</v>
      </c>
      <c r="DA142" s="70"/>
    </row>
    <row r="143" spans="1:105" ht="12" customHeight="1" x14ac:dyDescent="0.25">
      <c r="A143" s="60" t="s">
        <v>1022</v>
      </c>
      <c r="B143" s="262">
        <v>5.850325754072518</v>
      </c>
      <c r="C143" s="262">
        <v>7.0240526628822026</v>
      </c>
      <c r="D143" s="262">
        <v>5.4749933689072643</v>
      </c>
      <c r="E143" s="262">
        <v>7.1666416048471664</v>
      </c>
      <c r="F143" s="262">
        <v>5.9514996312107513</v>
      </c>
      <c r="G143" s="262">
        <v>5.3922300410113566</v>
      </c>
      <c r="H143" s="262">
        <v>4.9589330379994729</v>
      </c>
      <c r="I143" s="262">
        <v>4.5201409295727837</v>
      </c>
      <c r="J143" s="262">
        <v>5.5612815740720896</v>
      </c>
      <c r="K143" s="262">
        <v>7.270831639339602</v>
      </c>
      <c r="L143" s="262">
        <v>10.471638516627181</v>
      </c>
      <c r="M143" s="262">
        <v>9.8434881803641723</v>
      </c>
      <c r="N143" s="262">
        <v>7.8920866422315656</v>
      </c>
      <c r="O143" s="262">
        <v>7.5664192476978318</v>
      </c>
      <c r="P143" s="262">
        <v>6.7519382199913682</v>
      </c>
      <c r="Q143" s="262">
        <v>5.9505284938425804</v>
      </c>
      <c r="R143" s="262">
        <v>5.8863975054056326</v>
      </c>
      <c r="S143" s="262">
        <v>5.7923296869326224</v>
      </c>
      <c r="T143" s="262">
        <v>5.552513984154051</v>
      </c>
      <c r="U143" s="262">
        <v>5.786915394411448</v>
      </c>
      <c r="V143" s="262">
        <v>5.8721323048405472</v>
      </c>
      <c r="W143" s="262">
        <v>8.1054291558258207</v>
      </c>
      <c r="X143" s="262">
        <v>5.0179477921120696</v>
      </c>
      <c r="Y143" s="262">
        <v>8.565782666475199</v>
      </c>
      <c r="DA143" s="72" t="s">
        <v>1388</v>
      </c>
    </row>
    <row r="144" spans="1:105" ht="12" customHeight="1" x14ac:dyDescent="0.25">
      <c r="A144" s="60" t="s">
        <v>1024</v>
      </c>
      <c r="B144" s="262">
        <v>3.3592697182301299</v>
      </c>
      <c r="C144" s="262">
        <v>3.8708139669367849</v>
      </c>
      <c r="D144" s="262">
        <v>3.2190358784858351</v>
      </c>
      <c r="E144" s="262">
        <v>3.7688216116825868</v>
      </c>
      <c r="F144" s="262">
        <v>3.6058045126238731</v>
      </c>
      <c r="G144" s="262">
        <v>3.2525780691197301</v>
      </c>
      <c r="H144" s="262">
        <v>2.9433021898887182</v>
      </c>
      <c r="I144" s="262">
        <v>2.6979782118429498</v>
      </c>
      <c r="J144" s="262">
        <v>3.3330920625983409</v>
      </c>
      <c r="K144" s="262">
        <v>3.8211632795225681</v>
      </c>
      <c r="L144" s="262">
        <v>5.2573756682241317</v>
      </c>
      <c r="M144" s="262">
        <v>5.155522195460569</v>
      </c>
      <c r="N144" s="262">
        <v>4.2203818040183023</v>
      </c>
      <c r="O144" s="262">
        <v>4.0195082662578159</v>
      </c>
      <c r="P144" s="262">
        <v>3.750205426557939</v>
      </c>
      <c r="Q144" s="262">
        <v>3.504608606839438</v>
      </c>
      <c r="R144" s="262">
        <v>3.6116864314556021</v>
      </c>
      <c r="S144" s="262">
        <v>3.3503517947074162</v>
      </c>
      <c r="T144" s="262">
        <v>3.0133120548378529</v>
      </c>
      <c r="U144" s="262">
        <v>3.0111215720643401</v>
      </c>
      <c r="V144" s="262">
        <v>2.8128004945758369</v>
      </c>
      <c r="W144" s="262">
        <v>3.5960598037318761</v>
      </c>
      <c r="X144" s="262">
        <v>2.7587709598956982</v>
      </c>
      <c r="Y144" s="262">
        <v>4.1915992391238053</v>
      </c>
      <c r="DA144" s="72" t="s">
        <v>1389</v>
      </c>
    </row>
    <row r="145" spans="1:105" ht="12" customHeight="1" x14ac:dyDescent="0.25">
      <c r="A145" s="64" t="s">
        <v>28</v>
      </c>
      <c r="B145" s="229">
        <v>0.46406158805925468</v>
      </c>
      <c r="C145" s="229">
        <v>0.44555767572666471</v>
      </c>
      <c r="D145" s="229">
        <v>0.33186828057588857</v>
      </c>
      <c r="E145" s="229">
        <v>0.61699998925973998</v>
      </c>
      <c r="F145" s="229">
        <v>0.69521780283466528</v>
      </c>
      <c r="G145" s="229">
        <v>0.55911140708411367</v>
      </c>
      <c r="H145" s="229">
        <v>0.22597931073524849</v>
      </c>
      <c r="I145" s="229">
        <v>0</v>
      </c>
      <c r="J145" s="229">
        <v>0</v>
      </c>
      <c r="K145" s="229">
        <v>0</v>
      </c>
      <c r="L145" s="229">
        <v>0</v>
      </c>
      <c r="M145" s="229">
        <v>0.69435394497716862</v>
      </c>
      <c r="N145" s="229">
        <v>0.78903786875871995</v>
      </c>
      <c r="O145" s="229">
        <v>0.69856887711379534</v>
      </c>
      <c r="P145" s="229">
        <v>0.54828883206077295</v>
      </c>
      <c r="Q145" s="229">
        <v>0.53485655084560291</v>
      </c>
      <c r="R145" s="229">
        <v>0.27350410424958249</v>
      </c>
      <c r="S145" s="229">
        <v>0.29195233412112898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2.846055613821917E-2</v>
      </c>
      <c r="C147" s="229">
        <v>3.0540464566853932E-2</v>
      </c>
      <c r="D147" s="229">
        <v>2.7622110155378611E-2</v>
      </c>
      <c r="E147" s="229">
        <v>3.2680198352469138E-2</v>
      </c>
      <c r="F147" s="229">
        <v>3.3754357046027937E-2</v>
      </c>
      <c r="G147" s="229">
        <v>3.2575420390221002E-2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2.065054084946432E-3</v>
      </c>
      <c r="R147" s="229">
        <v>2.4741426315778212E-3</v>
      </c>
      <c r="S147" s="229">
        <v>2.4820073890765432E-3</v>
      </c>
      <c r="T147" s="229">
        <v>5.1420790338192572E-3</v>
      </c>
      <c r="U147" s="229">
        <v>8.9271615067752653E-3</v>
      </c>
      <c r="V147" s="229">
        <v>1.2513142457311711E-2</v>
      </c>
      <c r="W147" s="229">
        <v>1.471935995970999E-2</v>
      </c>
      <c r="X147" s="229">
        <v>2.4727072738391399E-2</v>
      </c>
      <c r="Y147" s="229">
        <v>4.6652929925317388E-2</v>
      </c>
      <c r="DA147" s="73" t="s">
        <v>1392</v>
      </c>
    </row>
    <row r="148" spans="1:105" ht="12" customHeight="1" x14ac:dyDescent="0.25">
      <c r="A148" s="64" t="s">
        <v>159</v>
      </c>
      <c r="B148" s="229">
        <v>0.26699035223141387</v>
      </c>
      <c r="C148" s="229">
        <v>0.38179311835472102</v>
      </c>
      <c r="D148" s="229">
        <v>0.31767534036709921</v>
      </c>
      <c r="E148" s="229">
        <v>0.30601010936584577</v>
      </c>
      <c r="F148" s="229">
        <v>0.35180193763551532</v>
      </c>
      <c r="G148" s="229">
        <v>0.34109408469451491</v>
      </c>
      <c r="H148" s="229">
        <v>0.30960096016658573</v>
      </c>
      <c r="I148" s="229">
        <v>0.26159428730637252</v>
      </c>
      <c r="J148" s="229">
        <v>0.34778443861507108</v>
      </c>
      <c r="K148" s="229">
        <v>0.30564942568335651</v>
      </c>
      <c r="L148" s="229">
        <v>0.42941337534352331</v>
      </c>
      <c r="M148" s="229">
        <v>0.24103973501679751</v>
      </c>
      <c r="N148" s="229">
        <v>7.8181826359843359E-2</v>
      </c>
      <c r="O148" s="229">
        <v>7.7432137320439867E-2</v>
      </c>
      <c r="P148" s="229">
        <v>0.10848409579772191</v>
      </c>
      <c r="Q148" s="229">
        <v>9.5025170365691941E-2</v>
      </c>
      <c r="R148" s="229">
        <v>0.12244245986478421</v>
      </c>
      <c r="S148" s="229">
        <v>0.10234152668496579</v>
      </c>
      <c r="T148" s="229">
        <v>0.17101424115661881</v>
      </c>
      <c r="U148" s="229">
        <v>0.1749513740814819</v>
      </c>
      <c r="V148" s="229">
        <v>0.17928584597819991</v>
      </c>
      <c r="W148" s="229">
        <v>0.3640842836646791</v>
      </c>
      <c r="X148" s="229">
        <v>0.56118001946154739</v>
      </c>
      <c r="Y148" s="229">
        <v>0.70323779482327609</v>
      </c>
      <c r="DA148" s="73" t="s">
        <v>1393</v>
      </c>
    </row>
    <row r="149" spans="1:105" ht="12" customHeight="1" x14ac:dyDescent="0.25">
      <c r="A149" s="64" t="s">
        <v>32</v>
      </c>
      <c r="B149" s="229">
        <v>0.64784251256046799</v>
      </c>
      <c r="C149" s="229">
        <v>0.6951870934519484</v>
      </c>
      <c r="D149" s="229">
        <v>0.65869881667837493</v>
      </c>
      <c r="E149" s="229">
        <v>0.56677702145886288</v>
      </c>
      <c r="F149" s="229">
        <v>0.58540629837888514</v>
      </c>
      <c r="G149" s="229">
        <v>0.42371910073564079</v>
      </c>
      <c r="H149" s="229">
        <v>0.56843694872935169</v>
      </c>
      <c r="I149" s="229">
        <v>0.38389561197296801</v>
      </c>
      <c r="J149" s="229">
        <v>0.39434051158454858</v>
      </c>
      <c r="K149" s="229">
        <v>0.31237364210616181</v>
      </c>
      <c r="L149" s="229">
        <v>0.5506863632373733</v>
      </c>
      <c r="M149" s="229">
        <v>0.34636152307067458</v>
      </c>
      <c r="N149" s="229">
        <v>0.24008815603039199</v>
      </c>
      <c r="O149" s="229">
        <v>0.15823222209964119</v>
      </c>
      <c r="P149" s="229">
        <v>0.1474191748604233</v>
      </c>
      <c r="Q149" s="229">
        <v>0.1098644623791882</v>
      </c>
      <c r="R149" s="229">
        <v>0.20927461585345841</v>
      </c>
      <c r="S149" s="229">
        <v>0.21341744559630371</v>
      </c>
      <c r="T149" s="229">
        <v>0.10000838971918211</v>
      </c>
      <c r="U149" s="229">
        <v>0.13525778664520849</v>
      </c>
      <c r="V149" s="229">
        <v>0.1495462060320282</v>
      </c>
      <c r="W149" s="229">
        <v>0.10756386179564741</v>
      </c>
      <c r="X149" s="229">
        <v>9.312189070515306E-2</v>
      </c>
      <c r="Y149" s="229">
        <v>9.1823221700029517E-2</v>
      </c>
      <c r="DA149" s="73" t="s">
        <v>1394</v>
      </c>
    </row>
    <row r="150" spans="1:105" ht="12" customHeight="1" x14ac:dyDescent="0.25">
      <c r="A150" s="64" t="s">
        <v>33</v>
      </c>
      <c r="B150" s="229">
        <v>4.9917141407204067E-2</v>
      </c>
      <c r="C150" s="229">
        <v>5.3176837435091058E-2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1.8993135458130559</v>
      </c>
      <c r="C151" s="229">
        <v>2.2631219622866792</v>
      </c>
      <c r="D151" s="229">
        <v>1.881867778381672</v>
      </c>
      <c r="E151" s="229">
        <v>2.2338625708163948</v>
      </c>
      <c r="F151" s="229">
        <v>1.923428473240232</v>
      </c>
      <c r="G151" s="229">
        <v>1.894481437001404</v>
      </c>
      <c r="H151" s="229">
        <v>1.8376910342906509</v>
      </c>
      <c r="I151" s="229">
        <v>2.0458354376353278</v>
      </c>
      <c r="J151" s="229">
        <v>2.590967112398721</v>
      </c>
      <c r="K151" s="229">
        <v>3.2031402117330492</v>
      </c>
      <c r="L151" s="229">
        <v>4.2772759296432348</v>
      </c>
      <c r="M151" s="229">
        <v>3.8737669923959279</v>
      </c>
      <c r="N151" s="229">
        <v>3.113073952869347</v>
      </c>
      <c r="O151" s="229">
        <v>3.08527502972394</v>
      </c>
      <c r="P151" s="229">
        <v>2.9460133238390211</v>
      </c>
      <c r="Q151" s="229">
        <v>2.7627973691640082</v>
      </c>
      <c r="R151" s="229">
        <v>3.0039911088561979</v>
      </c>
      <c r="S151" s="229">
        <v>2.7401584809159409</v>
      </c>
      <c r="T151" s="229">
        <v>2.7371473449282329</v>
      </c>
      <c r="U151" s="229">
        <v>2.6919852498308741</v>
      </c>
      <c r="V151" s="229">
        <v>2.4714553001082971</v>
      </c>
      <c r="W151" s="229">
        <v>3.1096922983118391</v>
      </c>
      <c r="X151" s="229">
        <v>2.079741976990606</v>
      </c>
      <c r="Y151" s="229">
        <v>3.3498852926751819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2.684022020514413E-3</v>
      </c>
      <c r="C153" s="229">
        <v>1.436815114827136E-3</v>
      </c>
      <c r="D153" s="229">
        <v>1.3035523274219419E-3</v>
      </c>
      <c r="E153" s="229">
        <v>1.2491722429273809E-2</v>
      </c>
      <c r="F153" s="229">
        <v>1.6195643488547799E-2</v>
      </c>
      <c r="G153" s="229">
        <v>1.59661921383566E-3</v>
      </c>
      <c r="H153" s="229">
        <v>1.5939359668811571E-3</v>
      </c>
      <c r="I153" s="229">
        <v>6.652874928282114E-3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</v>
      </c>
      <c r="C160" s="232">
        <f t="shared" si="7"/>
        <v>0</v>
      </c>
      <c r="D160" s="232">
        <f t="shared" si="7"/>
        <v>0</v>
      </c>
      <c r="E160" s="232">
        <f t="shared" si="7"/>
        <v>0</v>
      </c>
      <c r="F160" s="232">
        <f t="shared" si="7"/>
        <v>0</v>
      </c>
      <c r="G160" s="232">
        <f t="shared" si="7"/>
        <v>0</v>
      </c>
      <c r="H160" s="232">
        <f t="shared" si="7"/>
        <v>0</v>
      </c>
      <c r="I160" s="232">
        <f t="shared" si="7"/>
        <v>0</v>
      </c>
      <c r="J160" s="232">
        <f t="shared" si="7"/>
        <v>0</v>
      </c>
      <c r="K160" s="232">
        <f t="shared" si="7"/>
        <v>0</v>
      </c>
      <c r="L160" s="232">
        <f t="shared" si="7"/>
        <v>0</v>
      </c>
      <c r="M160" s="232">
        <f t="shared" si="7"/>
        <v>0</v>
      </c>
      <c r="N160" s="232">
        <f t="shared" si="7"/>
        <v>0</v>
      </c>
      <c r="O160" s="232">
        <f t="shared" si="7"/>
        <v>0</v>
      </c>
      <c r="P160" s="232">
        <f t="shared" si="7"/>
        <v>0</v>
      </c>
      <c r="Q160" s="232">
        <f t="shared" si="7"/>
        <v>0</v>
      </c>
      <c r="R160" s="232">
        <f t="shared" si="7"/>
        <v>0</v>
      </c>
      <c r="S160" s="232">
        <f t="shared" si="7"/>
        <v>0</v>
      </c>
      <c r="T160" s="232">
        <f t="shared" si="7"/>
        <v>0</v>
      </c>
      <c r="U160" s="232">
        <f t="shared" si="7"/>
        <v>0</v>
      </c>
      <c r="V160" s="232">
        <f t="shared" si="7"/>
        <v>0</v>
      </c>
      <c r="W160" s="232">
        <f t="shared" si="7"/>
        <v>0</v>
      </c>
      <c r="X160" s="232">
        <f t="shared" si="7"/>
        <v>0</v>
      </c>
      <c r="Y160" s="232">
        <f t="shared" si="7"/>
        <v>0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0</v>
      </c>
      <c r="C165" s="268">
        <f t="shared" si="12"/>
        <v>0</v>
      </c>
      <c r="D165" s="268">
        <f t="shared" si="12"/>
        <v>0</v>
      </c>
      <c r="E165" s="268">
        <f t="shared" si="12"/>
        <v>0</v>
      </c>
      <c r="F165" s="268">
        <f t="shared" si="12"/>
        <v>0</v>
      </c>
      <c r="G165" s="268">
        <f t="shared" si="12"/>
        <v>0</v>
      </c>
      <c r="H165" s="268">
        <f t="shared" si="12"/>
        <v>0</v>
      </c>
      <c r="I165" s="268">
        <f t="shared" si="12"/>
        <v>0</v>
      </c>
      <c r="J165" s="268">
        <f t="shared" si="12"/>
        <v>0</v>
      </c>
      <c r="K165" s="268">
        <f t="shared" si="12"/>
        <v>0</v>
      </c>
      <c r="L165" s="268">
        <f t="shared" si="12"/>
        <v>0</v>
      </c>
      <c r="M165" s="268">
        <f t="shared" si="12"/>
        <v>0</v>
      </c>
      <c r="N165" s="268">
        <f t="shared" si="12"/>
        <v>0</v>
      </c>
      <c r="O165" s="268">
        <f t="shared" si="12"/>
        <v>0</v>
      </c>
      <c r="P165" s="268">
        <f t="shared" si="12"/>
        <v>0</v>
      </c>
      <c r="Q165" s="268">
        <f t="shared" si="12"/>
        <v>0</v>
      </c>
      <c r="R165" s="268">
        <f t="shared" si="12"/>
        <v>0</v>
      </c>
      <c r="S165" s="268">
        <f t="shared" si="12"/>
        <v>0</v>
      </c>
      <c r="T165" s="268">
        <f t="shared" si="12"/>
        <v>0</v>
      </c>
      <c r="U165" s="268">
        <f t="shared" si="12"/>
        <v>0</v>
      </c>
      <c r="V165" s="268">
        <f t="shared" si="12"/>
        <v>0</v>
      </c>
      <c r="W165" s="268">
        <f t="shared" si="12"/>
        <v>0</v>
      </c>
      <c r="X165" s="268">
        <f t="shared" si="12"/>
        <v>0</v>
      </c>
      <c r="Y165" s="268">
        <f t="shared" si="12"/>
        <v>0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</v>
      </c>
      <c r="C167" s="269">
        <f t="shared" si="14"/>
        <v>0</v>
      </c>
      <c r="D167" s="269">
        <f t="shared" si="14"/>
        <v>0</v>
      </c>
      <c r="E167" s="269">
        <f t="shared" si="14"/>
        <v>0</v>
      </c>
      <c r="F167" s="269">
        <f t="shared" si="14"/>
        <v>0</v>
      </c>
      <c r="G167" s="269">
        <f t="shared" si="14"/>
        <v>0</v>
      </c>
      <c r="H167" s="269">
        <f t="shared" si="14"/>
        <v>0</v>
      </c>
      <c r="I167" s="269">
        <f t="shared" si="14"/>
        <v>0</v>
      </c>
      <c r="J167" s="269">
        <f t="shared" si="14"/>
        <v>0</v>
      </c>
      <c r="K167" s="269">
        <f t="shared" si="14"/>
        <v>0</v>
      </c>
      <c r="L167" s="269">
        <f t="shared" si="14"/>
        <v>0</v>
      </c>
      <c r="M167" s="269">
        <f t="shared" si="14"/>
        <v>0</v>
      </c>
      <c r="N167" s="269">
        <f t="shared" si="14"/>
        <v>0</v>
      </c>
      <c r="O167" s="269">
        <f t="shared" si="14"/>
        <v>0</v>
      </c>
      <c r="P167" s="269">
        <f t="shared" si="14"/>
        <v>0</v>
      </c>
      <c r="Q167" s="269">
        <f t="shared" si="14"/>
        <v>0</v>
      </c>
      <c r="R167" s="269">
        <f t="shared" si="14"/>
        <v>0</v>
      </c>
      <c r="S167" s="269">
        <f t="shared" si="14"/>
        <v>0</v>
      </c>
      <c r="T167" s="269">
        <f t="shared" si="14"/>
        <v>0</v>
      </c>
      <c r="U167" s="269">
        <f t="shared" si="14"/>
        <v>0</v>
      </c>
      <c r="V167" s="269">
        <f t="shared" si="14"/>
        <v>0</v>
      </c>
      <c r="W167" s="269">
        <f t="shared" si="14"/>
        <v>0</v>
      </c>
      <c r="X167" s="269">
        <f t="shared" si="14"/>
        <v>0</v>
      </c>
      <c r="Y167" s="269">
        <f t="shared" si="14"/>
        <v>0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</v>
      </c>
      <c r="C168" s="269">
        <f t="shared" si="15"/>
        <v>0</v>
      </c>
      <c r="D168" s="269">
        <f t="shared" si="15"/>
        <v>0</v>
      </c>
      <c r="E168" s="269">
        <f t="shared" si="15"/>
        <v>0</v>
      </c>
      <c r="F168" s="269">
        <f t="shared" si="15"/>
        <v>0</v>
      </c>
      <c r="G168" s="269">
        <f t="shared" si="15"/>
        <v>0</v>
      </c>
      <c r="H168" s="269">
        <f t="shared" si="15"/>
        <v>0</v>
      </c>
      <c r="I168" s="269">
        <f t="shared" si="15"/>
        <v>0</v>
      </c>
      <c r="J168" s="269">
        <f t="shared" si="15"/>
        <v>0</v>
      </c>
      <c r="K168" s="269">
        <f t="shared" si="15"/>
        <v>0</v>
      </c>
      <c r="L168" s="269">
        <f t="shared" si="15"/>
        <v>0</v>
      </c>
      <c r="M168" s="269">
        <f t="shared" si="15"/>
        <v>0</v>
      </c>
      <c r="N168" s="269">
        <f t="shared" si="15"/>
        <v>0</v>
      </c>
      <c r="O168" s="269">
        <f t="shared" si="15"/>
        <v>0</v>
      </c>
      <c r="P168" s="269">
        <f t="shared" si="15"/>
        <v>0</v>
      </c>
      <c r="Q168" s="269">
        <f t="shared" si="15"/>
        <v>0</v>
      </c>
      <c r="R168" s="269">
        <f t="shared" si="15"/>
        <v>0</v>
      </c>
      <c r="S168" s="269">
        <f t="shared" si="15"/>
        <v>0</v>
      </c>
      <c r="T168" s="269">
        <f t="shared" si="15"/>
        <v>0</v>
      </c>
      <c r="U168" s="269">
        <f t="shared" si="15"/>
        <v>0</v>
      </c>
      <c r="V168" s="269">
        <f t="shared" si="15"/>
        <v>0</v>
      </c>
      <c r="W168" s="269">
        <f t="shared" si="15"/>
        <v>0</v>
      </c>
      <c r="X168" s="269">
        <f t="shared" si="15"/>
        <v>0</v>
      </c>
      <c r="Y168" s="269">
        <f t="shared" si="15"/>
        <v>0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</v>
      </c>
      <c r="C169" s="318">
        <f t="shared" si="16"/>
        <v>0</v>
      </c>
      <c r="D169" s="318">
        <f t="shared" si="16"/>
        <v>0</v>
      </c>
      <c r="E169" s="318">
        <f t="shared" si="16"/>
        <v>0</v>
      </c>
      <c r="F169" s="318">
        <f t="shared" si="16"/>
        <v>0</v>
      </c>
      <c r="G169" s="318">
        <f t="shared" si="16"/>
        <v>0</v>
      </c>
      <c r="H169" s="318">
        <f t="shared" si="16"/>
        <v>0</v>
      </c>
      <c r="I169" s="318">
        <f t="shared" si="16"/>
        <v>0</v>
      </c>
      <c r="J169" s="318">
        <f t="shared" si="16"/>
        <v>0</v>
      </c>
      <c r="K169" s="318">
        <f t="shared" si="16"/>
        <v>0</v>
      </c>
      <c r="L169" s="318">
        <f t="shared" si="16"/>
        <v>0</v>
      </c>
      <c r="M169" s="318">
        <f t="shared" si="16"/>
        <v>0</v>
      </c>
      <c r="N169" s="318">
        <f t="shared" si="16"/>
        <v>0</v>
      </c>
      <c r="O169" s="318">
        <f t="shared" si="16"/>
        <v>0</v>
      </c>
      <c r="P169" s="318">
        <f t="shared" si="16"/>
        <v>0</v>
      </c>
      <c r="Q169" s="318">
        <f t="shared" si="16"/>
        <v>0</v>
      </c>
      <c r="R169" s="318">
        <f t="shared" si="16"/>
        <v>0</v>
      </c>
      <c r="S169" s="318">
        <f t="shared" si="16"/>
        <v>0</v>
      </c>
      <c r="T169" s="318">
        <f t="shared" si="16"/>
        <v>0</v>
      </c>
      <c r="U169" s="318">
        <f t="shared" si="16"/>
        <v>0</v>
      </c>
      <c r="V169" s="318">
        <f t="shared" si="16"/>
        <v>0</v>
      </c>
      <c r="W169" s="318">
        <f t="shared" si="16"/>
        <v>0</v>
      </c>
      <c r="X169" s="318">
        <f t="shared" si="16"/>
        <v>0</v>
      </c>
      <c r="Y169" s="318">
        <f t="shared" si="16"/>
        <v>0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0</v>
      </c>
      <c r="C171" s="269">
        <f t="shared" si="18"/>
        <v>0</v>
      </c>
      <c r="D171" s="269">
        <f t="shared" si="18"/>
        <v>0</v>
      </c>
      <c r="E171" s="269">
        <f t="shared" si="18"/>
        <v>0</v>
      </c>
      <c r="F171" s="269">
        <f t="shared" si="18"/>
        <v>0</v>
      </c>
      <c r="G171" s="269">
        <f t="shared" si="18"/>
        <v>0</v>
      </c>
      <c r="H171" s="269">
        <f t="shared" si="18"/>
        <v>0</v>
      </c>
      <c r="I171" s="269">
        <f t="shared" si="18"/>
        <v>0</v>
      </c>
      <c r="J171" s="269">
        <f t="shared" si="18"/>
        <v>0</v>
      </c>
      <c r="K171" s="269">
        <f t="shared" si="18"/>
        <v>0</v>
      </c>
      <c r="L171" s="269">
        <f t="shared" si="18"/>
        <v>0</v>
      </c>
      <c r="M171" s="269">
        <f t="shared" si="18"/>
        <v>0</v>
      </c>
      <c r="N171" s="269">
        <f t="shared" si="18"/>
        <v>0</v>
      </c>
      <c r="O171" s="269">
        <f t="shared" si="18"/>
        <v>0</v>
      </c>
      <c r="P171" s="269">
        <f t="shared" si="18"/>
        <v>0</v>
      </c>
      <c r="Q171" s="269">
        <f t="shared" si="18"/>
        <v>0</v>
      </c>
      <c r="R171" s="269">
        <f t="shared" si="18"/>
        <v>0</v>
      </c>
      <c r="S171" s="269">
        <f t="shared" si="18"/>
        <v>0</v>
      </c>
      <c r="T171" s="269">
        <f t="shared" si="18"/>
        <v>0</v>
      </c>
      <c r="U171" s="269">
        <f t="shared" si="18"/>
        <v>0</v>
      </c>
      <c r="V171" s="269">
        <f t="shared" si="18"/>
        <v>0</v>
      </c>
      <c r="W171" s="269">
        <f t="shared" si="18"/>
        <v>0</v>
      </c>
      <c r="X171" s="269">
        <f t="shared" si="18"/>
        <v>0</v>
      </c>
      <c r="Y171" s="269">
        <f t="shared" si="18"/>
        <v>0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0</v>
      </c>
      <c r="C172" s="318">
        <f t="shared" si="19"/>
        <v>0</v>
      </c>
      <c r="D172" s="318">
        <f t="shared" si="19"/>
        <v>0</v>
      </c>
      <c r="E172" s="318">
        <f t="shared" si="19"/>
        <v>0</v>
      </c>
      <c r="F172" s="318">
        <f t="shared" si="19"/>
        <v>0</v>
      </c>
      <c r="G172" s="318">
        <f t="shared" si="19"/>
        <v>0</v>
      </c>
      <c r="H172" s="318">
        <f t="shared" si="19"/>
        <v>0</v>
      </c>
      <c r="I172" s="318">
        <f t="shared" si="19"/>
        <v>0</v>
      </c>
      <c r="J172" s="318">
        <f t="shared" si="19"/>
        <v>0</v>
      </c>
      <c r="K172" s="318">
        <f t="shared" si="19"/>
        <v>0</v>
      </c>
      <c r="L172" s="318">
        <f t="shared" si="19"/>
        <v>0</v>
      </c>
      <c r="M172" s="318">
        <f t="shared" si="19"/>
        <v>0</v>
      </c>
      <c r="N172" s="318">
        <f t="shared" si="19"/>
        <v>0</v>
      </c>
      <c r="O172" s="318">
        <f t="shared" si="19"/>
        <v>0</v>
      </c>
      <c r="P172" s="318">
        <f t="shared" si="19"/>
        <v>0</v>
      </c>
      <c r="Q172" s="318">
        <f t="shared" si="19"/>
        <v>0</v>
      </c>
      <c r="R172" s="318">
        <f t="shared" si="19"/>
        <v>0</v>
      </c>
      <c r="S172" s="318">
        <f t="shared" si="19"/>
        <v>0</v>
      </c>
      <c r="T172" s="318">
        <f t="shared" si="19"/>
        <v>0</v>
      </c>
      <c r="U172" s="318">
        <f t="shared" si="19"/>
        <v>0</v>
      </c>
      <c r="V172" s="318">
        <f t="shared" si="19"/>
        <v>0</v>
      </c>
      <c r="W172" s="318">
        <f t="shared" si="19"/>
        <v>0</v>
      </c>
      <c r="X172" s="318">
        <f t="shared" si="19"/>
        <v>0</v>
      </c>
      <c r="Y172" s="318">
        <f t="shared" si="19"/>
        <v>0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0</v>
      </c>
      <c r="C173" s="318">
        <f t="shared" si="20"/>
        <v>0</v>
      </c>
      <c r="D173" s="318">
        <f t="shared" si="20"/>
        <v>0</v>
      </c>
      <c r="E173" s="318">
        <f t="shared" si="20"/>
        <v>0</v>
      </c>
      <c r="F173" s="318">
        <f t="shared" si="20"/>
        <v>0</v>
      </c>
      <c r="G173" s="318">
        <f t="shared" si="20"/>
        <v>0</v>
      </c>
      <c r="H173" s="318">
        <f t="shared" si="20"/>
        <v>0</v>
      </c>
      <c r="I173" s="318">
        <f t="shared" si="20"/>
        <v>0</v>
      </c>
      <c r="J173" s="318">
        <f t="shared" si="20"/>
        <v>0</v>
      </c>
      <c r="K173" s="318">
        <f t="shared" si="20"/>
        <v>0</v>
      </c>
      <c r="L173" s="318">
        <f t="shared" si="20"/>
        <v>0</v>
      </c>
      <c r="M173" s="318">
        <f t="shared" si="20"/>
        <v>0</v>
      </c>
      <c r="N173" s="318">
        <f t="shared" si="20"/>
        <v>0</v>
      </c>
      <c r="O173" s="318">
        <f t="shared" si="20"/>
        <v>0</v>
      </c>
      <c r="P173" s="318">
        <f t="shared" si="20"/>
        <v>0</v>
      </c>
      <c r="Q173" s="318">
        <f t="shared" si="20"/>
        <v>0</v>
      </c>
      <c r="R173" s="318">
        <f t="shared" si="20"/>
        <v>0</v>
      </c>
      <c r="S173" s="318">
        <f t="shared" si="20"/>
        <v>0</v>
      </c>
      <c r="T173" s="318">
        <f t="shared" si="20"/>
        <v>0</v>
      </c>
      <c r="U173" s="318">
        <f t="shared" si="20"/>
        <v>0</v>
      </c>
      <c r="V173" s="318">
        <f t="shared" si="20"/>
        <v>0</v>
      </c>
      <c r="W173" s="318">
        <f t="shared" si="20"/>
        <v>0</v>
      </c>
      <c r="X173" s="318">
        <f t="shared" si="20"/>
        <v>0</v>
      </c>
      <c r="Y173" s="318">
        <f t="shared" si="20"/>
        <v>0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</v>
      </c>
      <c r="C176" s="310">
        <f t="shared" si="23"/>
        <v>0</v>
      </c>
      <c r="D176" s="310">
        <f t="shared" si="23"/>
        <v>0</v>
      </c>
      <c r="E176" s="310">
        <f t="shared" si="23"/>
        <v>0</v>
      </c>
      <c r="F176" s="310">
        <f t="shared" si="23"/>
        <v>0</v>
      </c>
      <c r="G176" s="310">
        <f t="shared" si="23"/>
        <v>0</v>
      </c>
      <c r="H176" s="310">
        <f t="shared" si="23"/>
        <v>0</v>
      </c>
      <c r="I176" s="310">
        <f t="shared" si="23"/>
        <v>0</v>
      </c>
      <c r="J176" s="310">
        <f t="shared" si="23"/>
        <v>0</v>
      </c>
      <c r="K176" s="310">
        <f t="shared" si="23"/>
        <v>0</v>
      </c>
      <c r="L176" s="310">
        <f t="shared" si="23"/>
        <v>0</v>
      </c>
      <c r="M176" s="310">
        <f t="shared" si="23"/>
        <v>0</v>
      </c>
      <c r="N176" s="310">
        <f t="shared" si="23"/>
        <v>0</v>
      </c>
      <c r="O176" s="310">
        <f t="shared" si="23"/>
        <v>0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1.0000000000000002</v>
      </c>
      <c r="D178" s="232">
        <f t="shared" si="24"/>
        <v>0.99999999999999989</v>
      </c>
      <c r="E178" s="232">
        <f t="shared" si="24"/>
        <v>1</v>
      </c>
      <c r="F178" s="232">
        <f t="shared" si="24"/>
        <v>1.0000000000000002</v>
      </c>
      <c r="G178" s="232">
        <f t="shared" si="24"/>
        <v>1</v>
      </c>
      <c r="H178" s="232">
        <f t="shared" si="24"/>
        <v>1</v>
      </c>
      <c r="I178" s="232">
        <f t="shared" si="24"/>
        <v>0.99999999999999978</v>
      </c>
      <c r="J178" s="232">
        <f t="shared" si="24"/>
        <v>1.0000000000000002</v>
      </c>
      <c r="K178" s="232">
        <f t="shared" si="24"/>
        <v>0.99999999999999989</v>
      </c>
      <c r="L178" s="232">
        <f t="shared" si="24"/>
        <v>1</v>
      </c>
      <c r="M178" s="232">
        <f t="shared" si="24"/>
        <v>1</v>
      </c>
      <c r="N178" s="232">
        <f t="shared" si="24"/>
        <v>0.99999999999999978</v>
      </c>
      <c r="O178" s="232">
        <f t="shared" si="24"/>
        <v>1</v>
      </c>
      <c r="P178" s="232">
        <f t="shared" si="24"/>
        <v>0.99999999999999989</v>
      </c>
      <c r="Q178" s="232">
        <f t="shared" si="24"/>
        <v>1</v>
      </c>
      <c r="R178" s="232">
        <f t="shared" si="24"/>
        <v>0.99999999999999989</v>
      </c>
      <c r="S178" s="232">
        <f t="shared" si="24"/>
        <v>1</v>
      </c>
      <c r="T178" s="232">
        <f t="shared" si="24"/>
        <v>0.99999999999999989</v>
      </c>
      <c r="U178" s="232">
        <f t="shared" si="24"/>
        <v>1.0000000000000002</v>
      </c>
      <c r="V178" s="232">
        <f t="shared" si="24"/>
        <v>0.99999999999999978</v>
      </c>
      <c r="W178" s="232">
        <f t="shared" si="24"/>
        <v>1.0000000000000002</v>
      </c>
      <c r="X178" s="232">
        <f t="shared" si="24"/>
        <v>0.99999999999999989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2.4528107514468801E-2</v>
      </c>
      <c r="C183" s="268">
        <f t="shared" si="29"/>
        <v>2.600297985512607E-2</v>
      </c>
      <c r="D183" s="268">
        <f t="shared" si="29"/>
        <v>2.4157789990733723E-2</v>
      </c>
      <c r="E183" s="268">
        <f t="shared" si="29"/>
        <v>2.5964904331755422E-2</v>
      </c>
      <c r="F183" s="268">
        <f t="shared" si="29"/>
        <v>2.3391073681529061E-2</v>
      </c>
      <c r="G183" s="268">
        <f t="shared" si="29"/>
        <v>2.2827745826244961E-2</v>
      </c>
      <c r="H183" s="268">
        <f t="shared" si="29"/>
        <v>2.2752802698425265E-2</v>
      </c>
      <c r="I183" s="268">
        <f t="shared" si="29"/>
        <v>2.2673096354123318E-2</v>
      </c>
      <c r="J183" s="268">
        <f t="shared" si="29"/>
        <v>2.3002669706475989E-2</v>
      </c>
      <c r="K183" s="268">
        <f t="shared" si="29"/>
        <v>2.4492033273583336E-2</v>
      </c>
      <c r="L183" s="268">
        <f t="shared" si="29"/>
        <v>2.5598055524370646E-2</v>
      </c>
      <c r="M183" s="268">
        <f t="shared" si="29"/>
        <v>2.3646190260083088E-2</v>
      </c>
      <c r="N183" s="268">
        <f t="shared" si="29"/>
        <v>2.1536051844125968E-2</v>
      </c>
      <c r="O183" s="268">
        <f t="shared" si="29"/>
        <v>2.1288100853715557E-2</v>
      </c>
      <c r="P183" s="268">
        <f t="shared" si="29"/>
        <v>2.0662592994235431E-2</v>
      </c>
      <c r="Q183" s="268">
        <f t="shared" si="29"/>
        <v>1.9239309180729851E-2</v>
      </c>
      <c r="R183" s="268">
        <f t="shared" si="29"/>
        <v>1.8295202496368939E-2</v>
      </c>
      <c r="S183" s="268">
        <f t="shared" si="29"/>
        <v>1.8971245275449331E-2</v>
      </c>
      <c r="T183" s="268">
        <f t="shared" si="29"/>
        <v>2.0038488532005839E-2</v>
      </c>
      <c r="U183" s="268">
        <f t="shared" si="29"/>
        <v>1.9914641142378758E-2</v>
      </c>
      <c r="V183" s="268">
        <f t="shared" si="29"/>
        <v>2.0112791848050808E-2</v>
      </c>
      <c r="W183" s="268">
        <f t="shared" si="29"/>
        <v>2.26142030556989E-2</v>
      </c>
      <c r="X183" s="268">
        <f t="shared" si="29"/>
        <v>1.8786573292073911E-2</v>
      </c>
      <c r="Y183" s="268">
        <f t="shared" si="29"/>
        <v>1.9063755494992497E-2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0.56264288413531305</v>
      </c>
      <c r="C184" s="269">
        <f t="shared" si="30"/>
        <v>0.5647409213133523</v>
      </c>
      <c r="D184" s="269">
        <f t="shared" si="30"/>
        <v>0.56286252674094506</v>
      </c>
      <c r="E184" s="269">
        <f t="shared" si="30"/>
        <v>0.55258958716660878</v>
      </c>
      <c r="F184" s="269">
        <f t="shared" si="30"/>
        <v>0.55488055398723668</v>
      </c>
      <c r="G184" s="269">
        <f t="shared" si="30"/>
        <v>0.54322318583576279</v>
      </c>
      <c r="H184" s="269">
        <f t="shared" si="30"/>
        <v>0.54317005638972138</v>
      </c>
      <c r="I184" s="269">
        <f t="shared" si="30"/>
        <v>0.56149994421334837</v>
      </c>
      <c r="J184" s="269">
        <f t="shared" si="30"/>
        <v>0.58283448184946385</v>
      </c>
      <c r="K184" s="269">
        <f t="shared" si="30"/>
        <v>0.57944314874801317</v>
      </c>
      <c r="L184" s="269">
        <f t="shared" si="30"/>
        <v>0.57915821885710195</v>
      </c>
      <c r="M184" s="269">
        <f t="shared" si="30"/>
        <v>0.57807002096846172</v>
      </c>
      <c r="N184" s="269">
        <f t="shared" si="30"/>
        <v>0.56884135207109932</v>
      </c>
      <c r="O184" s="269">
        <f t="shared" si="30"/>
        <v>0.57818556358631301</v>
      </c>
      <c r="P184" s="269">
        <f t="shared" si="30"/>
        <v>0.59671252762502247</v>
      </c>
      <c r="Q184" s="269">
        <f t="shared" si="30"/>
        <v>0.60295147038805896</v>
      </c>
      <c r="R184" s="269">
        <f t="shared" si="30"/>
        <v>0.59035215855320888</v>
      </c>
      <c r="S184" s="269">
        <f t="shared" si="30"/>
        <v>0.57392256979214595</v>
      </c>
      <c r="T184" s="269">
        <f t="shared" si="30"/>
        <v>0.56926566286833968</v>
      </c>
      <c r="U184" s="269">
        <f t="shared" si="30"/>
        <v>0.55952939467828788</v>
      </c>
      <c r="V184" s="269">
        <f t="shared" si="30"/>
        <v>0.53629472432678504</v>
      </c>
      <c r="W184" s="269">
        <f t="shared" si="30"/>
        <v>0.54686946317988727</v>
      </c>
      <c r="X184" s="269">
        <f t="shared" si="30"/>
        <v>0.53368430509903786</v>
      </c>
      <c r="Y184" s="269">
        <f t="shared" si="30"/>
        <v>0.52458354436413379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0.56264288413531305</v>
      </c>
      <c r="C185" s="318">
        <f t="shared" si="31"/>
        <v>0.5647409213133523</v>
      </c>
      <c r="D185" s="318">
        <f t="shared" si="31"/>
        <v>0.56286252674094506</v>
      </c>
      <c r="E185" s="318">
        <f t="shared" si="31"/>
        <v>0.55258958716660878</v>
      </c>
      <c r="F185" s="318">
        <f t="shared" si="31"/>
        <v>0.55488055398723668</v>
      </c>
      <c r="G185" s="318">
        <f t="shared" si="31"/>
        <v>0.54322318583576279</v>
      </c>
      <c r="H185" s="318">
        <f t="shared" si="31"/>
        <v>0.54317005638972138</v>
      </c>
      <c r="I185" s="318">
        <f t="shared" si="31"/>
        <v>0.56149994421334837</v>
      </c>
      <c r="J185" s="318">
        <f t="shared" si="31"/>
        <v>0.58283448184946385</v>
      </c>
      <c r="K185" s="318">
        <f t="shared" si="31"/>
        <v>0.57944314874801317</v>
      </c>
      <c r="L185" s="318">
        <f t="shared" si="31"/>
        <v>0.57915821885710195</v>
      </c>
      <c r="M185" s="318">
        <f t="shared" si="31"/>
        <v>0.57807002096846172</v>
      </c>
      <c r="N185" s="318">
        <f t="shared" si="31"/>
        <v>0.56884135207109932</v>
      </c>
      <c r="O185" s="318">
        <f t="shared" si="31"/>
        <v>0.57818556358631301</v>
      </c>
      <c r="P185" s="318">
        <f t="shared" si="31"/>
        <v>0.59671252762502247</v>
      </c>
      <c r="Q185" s="318">
        <f t="shared" si="31"/>
        <v>0.60295147038805896</v>
      </c>
      <c r="R185" s="318">
        <f t="shared" si="31"/>
        <v>0.59035215855320888</v>
      </c>
      <c r="S185" s="318">
        <f t="shared" si="31"/>
        <v>0.57392256979214595</v>
      </c>
      <c r="T185" s="318">
        <f t="shared" si="31"/>
        <v>0.56926566286833968</v>
      </c>
      <c r="U185" s="318">
        <f t="shared" si="31"/>
        <v>0.55952939467828788</v>
      </c>
      <c r="V185" s="318">
        <f t="shared" si="31"/>
        <v>0.53629472432678504</v>
      </c>
      <c r="W185" s="318">
        <f t="shared" si="31"/>
        <v>0.54686946317988727</v>
      </c>
      <c r="X185" s="318">
        <f t="shared" si="31"/>
        <v>0.53368430509903786</v>
      </c>
      <c r="Y185" s="318">
        <f t="shared" si="31"/>
        <v>0.52458354436413379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0.37031725575877217</v>
      </c>
      <c r="C187" s="269">
        <f t="shared" si="33"/>
        <v>0.36536126314558892</v>
      </c>
      <c r="D187" s="269">
        <f t="shared" si="33"/>
        <v>0.3707203084394885</v>
      </c>
      <c r="E187" s="269">
        <f t="shared" si="33"/>
        <v>0.37717388848689609</v>
      </c>
      <c r="F187" s="269">
        <f t="shared" si="33"/>
        <v>0.37957348631490678</v>
      </c>
      <c r="G187" s="269">
        <f t="shared" si="33"/>
        <v>0.39244541152127621</v>
      </c>
      <c r="H187" s="269">
        <f t="shared" si="33"/>
        <v>0.39179669706245163</v>
      </c>
      <c r="I187" s="269">
        <f t="shared" si="33"/>
        <v>0.37117620648652327</v>
      </c>
      <c r="J187" s="269">
        <f t="shared" si="33"/>
        <v>0.34792526336513463</v>
      </c>
      <c r="K187" s="269">
        <f t="shared" si="33"/>
        <v>0.34780287345608091</v>
      </c>
      <c r="L187" s="269">
        <f t="shared" si="33"/>
        <v>0.34557283880229644</v>
      </c>
      <c r="M187" s="269">
        <f t="shared" si="33"/>
        <v>0.35046835019397288</v>
      </c>
      <c r="N187" s="269">
        <f t="shared" si="33"/>
        <v>0.36268687279428508</v>
      </c>
      <c r="O187" s="269">
        <f t="shared" si="33"/>
        <v>0.35244232381085988</v>
      </c>
      <c r="P187" s="269">
        <f t="shared" si="33"/>
        <v>0.33428776620851136</v>
      </c>
      <c r="Q187" s="269">
        <f t="shared" si="33"/>
        <v>0.33044192207636858</v>
      </c>
      <c r="R187" s="269">
        <f t="shared" si="33"/>
        <v>0.34570625365519708</v>
      </c>
      <c r="S187" s="269">
        <f t="shared" si="33"/>
        <v>0.36101488133116411</v>
      </c>
      <c r="T187" s="269">
        <f t="shared" si="33"/>
        <v>0.36143477854952727</v>
      </c>
      <c r="U187" s="269">
        <f t="shared" si="33"/>
        <v>0.3701299477605024</v>
      </c>
      <c r="V187" s="269">
        <f t="shared" si="33"/>
        <v>0.39210578684628145</v>
      </c>
      <c r="W187" s="269">
        <f t="shared" si="33"/>
        <v>0.3783505778770595</v>
      </c>
      <c r="X187" s="269">
        <f t="shared" si="33"/>
        <v>0.39898519901583906</v>
      </c>
      <c r="Y187" s="269">
        <f t="shared" si="33"/>
        <v>0.39807753966888448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0.37031725575877217</v>
      </c>
      <c r="C188" s="318">
        <f t="shared" si="34"/>
        <v>0.36536126314558892</v>
      </c>
      <c r="D188" s="318">
        <f t="shared" si="34"/>
        <v>0.3707203084394885</v>
      </c>
      <c r="E188" s="318">
        <f t="shared" si="34"/>
        <v>0.37717388848689609</v>
      </c>
      <c r="F188" s="318">
        <f t="shared" si="34"/>
        <v>0.37957348631490678</v>
      </c>
      <c r="G188" s="318">
        <f t="shared" si="34"/>
        <v>0.39244541152127621</v>
      </c>
      <c r="H188" s="318">
        <f t="shared" si="34"/>
        <v>0.39179669706245163</v>
      </c>
      <c r="I188" s="318">
        <f t="shared" si="34"/>
        <v>0.37117620648652327</v>
      </c>
      <c r="J188" s="318">
        <f t="shared" si="34"/>
        <v>0.34792526336513463</v>
      </c>
      <c r="K188" s="318">
        <f t="shared" si="34"/>
        <v>0.34780287345608091</v>
      </c>
      <c r="L188" s="318">
        <f t="shared" si="34"/>
        <v>0.34557283880229644</v>
      </c>
      <c r="M188" s="318">
        <f t="shared" si="34"/>
        <v>0.35046835019397288</v>
      </c>
      <c r="N188" s="318">
        <f t="shared" si="34"/>
        <v>0.36268687279428508</v>
      </c>
      <c r="O188" s="318">
        <f t="shared" si="34"/>
        <v>0.35244232381085988</v>
      </c>
      <c r="P188" s="318">
        <f t="shared" si="34"/>
        <v>0.33428776620851136</v>
      </c>
      <c r="Q188" s="318">
        <f t="shared" si="34"/>
        <v>0.33044192207636858</v>
      </c>
      <c r="R188" s="318">
        <f t="shared" si="34"/>
        <v>0.34570625365519708</v>
      </c>
      <c r="S188" s="318">
        <f t="shared" si="34"/>
        <v>0.36101488133116411</v>
      </c>
      <c r="T188" s="318">
        <f t="shared" si="34"/>
        <v>0.36143477854952727</v>
      </c>
      <c r="U188" s="318">
        <f t="shared" si="34"/>
        <v>0.3701299477605024</v>
      </c>
      <c r="V188" s="318">
        <f t="shared" si="34"/>
        <v>0.39210578684628145</v>
      </c>
      <c r="W188" s="318">
        <f t="shared" si="34"/>
        <v>0.3783505778770595</v>
      </c>
      <c r="X188" s="318">
        <f t="shared" si="34"/>
        <v>0.39898519901583906</v>
      </c>
      <c r="Y188" s="318">
        <f t="shared" si="34"/>
        <v>0.39807753966888448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3.9604683663612972E-2</v>
      </c>
      <c r="C190" s="269">
        <f t="shared" si="36"/>
        <v>4.090056553420416E-2</v>
      </c>
      <c r="D190" s="269">
        <f t="shared" si="36"/>
        <v>3.898228612997981E-2</v>
      </c>
      <c r="E190" s="269">
        <f t="shared" si="36"/>
        <v>4.1357257359988325E-2</v>
      </c>
      <c r="F190" s="269">
        <f t="shared" si="36"/>
        <v>3.765313747020882E-2</v>
      </c>
      <c r="G190" s="269">
        <f t="shared" si="36"/>
        <v>3.6972419920166318E-2</v>
      </c>
      <c r="H190" s="269">
        <f t="shared" si="36"/>
        <v>3.7376658688005091E-2</v>
      </c>
      <c r="I190" s="269">
        <f t="shared" si="36"/>
        <v>3.8490514459035341E-2</v>
      </c>
      <c r="J190" s="269">
        <f t="shared" si="36"/>
        <v>3.9841486441554642E-2</v>
      </c>
      <c r="K190" s="269">
        <f t="shared" si="36"/>
        <v>4.3386706659187542E-2</v>
      </c>
      <c r="L190" s="269">
        <f t="shared" si="36"/>
        <v>4.4799873685718562E-2</v>
      </c>
      <c r="M190" s="269">
        <f t="shared" si="36"/>
        <v>4.3388920881566331E-2</v>
      </c>
      <c r="N190" s="269">
        <f t="shared" si="36"/>
        <v>4.2073964089896596E-2</v>
      </c>
      <c r="O190" s="269">
        <f t="shared" si="36"/>
        <v>4.2965077121459132E-2</v>
      </c>
      <c r="P190" s="269">
        <f t="shared" si="36"/>
        <v>4.2980290935866007E-2</v>
      </c>
      <c r="Q190" s="269">
        <f t="shared" si="36"/>
        <v>4.1710041259974254E-2</v>
      </c>
      <c r="R190" s="269">
        <f t="shared" si="36"/>
        <v>3.9719937333445879E-2</v>
      </c>
      <c r="S190" s="269">
        <f t="shared" si="36"/>
        <v>4.0196265324647214E-2</v>
      </c>
      <c r="T190" s="269">
        <f t="shared" si="36"/>
        <v>4.1672431565342512E-2</v>
      </c>
      <c r="U190" s="269">
        <f t="shared" si="36"/>
        <v>4.2192481022630325E-2</v>
      </c>
      <c r="V190" s="269">
        <f t="shared" si="36"/>
        <v>4.2914436443608213E-2</v>
      </c>
      <c r="W190" s="269">
        <f t="shared" si="36"/>
        <v>4.6291488079689559E-2</v>
      </c>
      <c r="X190" s="269">
        <f t="shared" si="36"/>
        <v>3.8715006475679374E-2</v>
      </c>
      <c r="Y190" s="269">
        <f t="shared" si="36"/>
        <v>4.1333819892512308E-2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2.7263686344483291E-2</v>
      </c>
      <c r="C191" s="318">
        <f t="shared" si="37"/>
        <v>2.8513549911245016E-2</v>
      </c>
      <c r="D191" s="318">
        <f t="shared" si="37"/>
        <v>2.6636471174506179E-2</v>
      </c>
      <c r="E191" s="318">
        <f t="shared" si="37"/>
        <v>2.9236768847488021E-2</v>
      </c>
      <c r="F191" s="318">
        <f t="shared" si="37"/>
        <v>2.5482398939110952E-2</v>
      </c>
      <c r="G191" s="318">
        <f t="shared" si="37"/>
        <v>2.5057373859660243E-2</v>
      </c>
      <c r="H191" s="318">
        <f t="shared" si="37"/>
        <v>2.5462777967663528E-2</v>
      </c>
      <c r="I191" s="318">
        <f t="shared" si="37"/>
        <v>2.6174586360383879E-2</v>
      </c>
      <c r="J191" s="318">
        <f t="shared" si="37"/>
        <v>2.7057607038094966E-2</v>
      </c>
      <c r="K191" s="318">
        <f t="shared" si="37"/>
        <v>3.0677212685444266E-2</v>
      </c>
      <c r="L191" s="318">
        <f t="shared" si="37"/>
        <v>3.2096629358276736E-2</v>
      </c>
      <c r="M191" s="318">
        <f t="shared" si="37"/>
        <v>3.0709545063982279E-2</v>
      </c>
      <c r="N191" s="318">
        <f t="shared" si="37"/>
        <v>2.9597009703975212E-2</v>
      </c>
      <c r="O191" s="318">
        <f t="shared" si="37"/>
        <v>3.0283166994498109E-2</v>
      </c>
      <c r="P191" s="318">
        <f t="shared" si="37"/>
        <v>2.9892010764992139E-2</v>
      </c>
      <c r="Q191" s="318">
        <f t="shared" si="37"/>
        <v>2.8484916248289568E-2</v>
      </c>
      <c r="R191" s="318">
        <f t="shared" si="37"/>
        <v>2.6771165365514184E-2</v>
      </c>
      <c r="S191" s="318">
        <f t="shared" si="37"/>
        <v>2.760785961490838E-2</v>
      </c>
      <c r="T191" s="318">
        <f t="shared" si="37"/>
        <v>2.9186170355219015E-2</v>
      </c>
      <c r="U191" s="318">
        <f t="shared" si="37"/>
        <v>2.9919774916498616E-2</v>
      </c>
      <c r="V191" s="318">
        <f t="shared" si="37"/>
        <v>3.1151359113746252E-2</v>
      </c>
      <c r="W191" s="318">
        <f t="shared" si="37"/>
        <v>3.4296464647750449E-2</v>
      </c>
      <c r="X191" s="318">
        <f t="shared" si="37"/>
        <v>2.7009186026868956E-2</v>
      </c>
      <c r="Y191" s="318">
        <f t="shared" si="37"/>
        <v>2.982761534038935E-2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1.2340997319129682E-2</v>
      </c>
      <c r="C192" s="318">
        <f t="shared" si="38"/>
        <v>1.2387015622959142E-2</v>
      </c>
      <c r="D192" s="318">
        <f t="shared" si="38"/>
        <v>1.2345814955473634E-2</v>
      </c>
      <c r="E192" s="318">
        <f t="shared" si="38"/>
        <v>1.2120488512500301E-2</v>
      </c>
      <c r="F192" s="318">
        <f t="shared" si="38"/>
        <v>1.2170738531097864E-2</v>
      </c>
      <c r="G192" s="318">
        <f t="shared" si="38"/>
        <v>1.1915046060506071E-2</v>
      </c>
      <c r="H192" s="318">
        <f t="shared" si="38"/>
        <v>1.1913880720341561E-2</v>
      </c>
      <c r="I192" s="318">
        <f t="shared" si="38"/>
        <v>1.2315928098651466E-2</v>
      </c>
      <c r="J192" s="318">
        <f t="shared" si="38"/>
        <v>1.278387940345968E-2</v>
      </c>
      <c r="K192" s="318">
        <f t="shared" si="38"/>
        <v>1.2709493973743272E-2</v>
      </c>
      <c r="L192" s="318">
        <f t="shared" si="38"/>
        <v>1.2703244327441826E-2</v>
      </c>
      <c r="M192" s="318">
        <f t="shared" si="38"/>
        <v>1.2679375817584047E-2</v>
      </c>
      <c r="N192" s="318">
        <f t="shared" si="38"/>
        <v>1.2476954385921382E-2</v>
      </c>
      <c r="O192" s="318">
        <f t="shared" si="38"/>
        <v>1.2681910126961021E-2</v>
      </c>
      <c r="P192" s="318">
        <f t="shared" si="38"/>
        <v>1.3088280170873864E-2</v>
      </c>
      <c r="Q192" s="318">
        <f t="shared" si="38"/>
        <v>1.3225125011684689E-2</v>
      </c>
      <c r="R192" s="318">
        <f t="shared" si="38"/>
        <v>1.2948771967931689E-2</v>
      </c>
      <c r="S192" s="318">
        <f t="shared" si="38"/>
        <v>1.2588405709738831E-2</v>
      </c>
      <c r="T192" s="318">
        <f t="shared" si="38"/>
        <v>1.2486261210123492E-2</v>
      </c>
      <c r="U192" s="318">
        <f t="shared" si="38"/>
        <v>1.2272706106131709E-2</v>
      </c>
      <c r="V192" s="318">
        <f t="shared" si="38"/>
        <v>1.1763077329861957E-2</v>
      </c>
      <c r="W192" s="318">
        <f t="shared" si="38"/>
        <v>1.1995023431939112E-2</v>
      </c>
      <c r="X192" s="318">
        <f t="shared" si="38"/>
        <v>1.1705820448810422E-2</v>
      </c>
      <c r="Y192" s="318">
        <f t="shared" si="38"/>
        <v>1.1506204552122958E-2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2.9070689278330197E-3</v>
      </c>
      <c r="C195" s="310">
        <f t="shared" si="41"/>
        <v>2.9942701517286512E-3</v>
      </c>
      <c r="D195" s="310">
        <f t="shared" si="41"/>
        <v>3.277088698852812E-3</v>
      </c>
      <c r="E195" s="310">
        <f t="shared" si="41"/>
        <v>2.9143626547513913E-3</v>
      </c>
      <c r="F195" s="310">
        <f t="shared" si="41"/>
        <v>4.5017485461187404E-3</v>
      </c>
      <c r="G195" s="310">
        <f t="shared" si="41"/>
        <v>4.5312368965498163E-3</v>
      </c>
      <c r="H195" s="310">
        <f t="shared" si="41"/>
        <v>4.9037851613966893E-3</v>
      </c>
      <c r="I195" s="310">
        <f t="shared" si="41"/>
        <v>6.160238486969582E-3</v>
      </c>
      <c r="J195" s="310">
        <f t="shared" si="41"/>
        <v>6.3960986373709124E-3</v>
      </c>
      <c r="K195" s="310">
        <f t="shared" si="41"/>
        <v>4.8752378631350003E-3</v>
      </c>
      <c r="L195" s="310">
        <f t="shared" si="41"/>
        <v>4.8710131305124329E-3</v>
      </c>
      <c r="M195" s="310">
        <f t="shared" si="41"/>
        <v>4.4265176959159859E-3</v>
      </c>
      <c r="N195" s="310">
        <f t="shared" si="41"/>
        <v>4.8617592005929166E-3</v>
      </c>
      <c r="O195" s="310">
        <f t="shared" si="41"/>
        <v>5.118934627652328E-3</v>
      </c>
      <c r="P195" s="310">
        <f t="shared" si="41"/>
        <v>5.3568222363647392E-3</v>
      </c>
      <c r="Q195" s="310">
        <f t="shared" si="41"/>
        <v>5.657257094868369E-3</v>
      </c>
      <c r="R195" s="310">
        <f t="shared" si="41"/>
        <v>5.9264479617792453E-3</v>
      </c>
      <c r="S195" s="310">
        <f t="shared" si="41"/>
        <v>5.8950382765933732E-3</v>
      </c>
      <c r="T195" s="310">
        <f t="shared" si="41"/>
        <v>7.5886384847845849E-3</v>
      </c>
      <c r="U195" s="310">
        <f t="shared" si="41"/>
        <v>8.233535396200831E-3</v>
      </c>
      <c r="V195" s="310">
        <f t="shared" si="41"/>
        <v>8.5722605352744133E-3</v>
      </c>
      <c r="W195" s="310">
        <f t="shared" si="41"/>
        <v>5.8742678076649296E-3</v>
      </c>
      <c r="X195" s="310">
        <f t="shared" si="41"/>
        <v>9.8289161173696418E-3</v>
      </c>
      <c r="Y195" s="310">
        <f t="shared" si="41"/>
        <v>1.6941340579476855E-2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0.99999999999999978</v>
      </c>
      <c r="C197" s="232">
        <f t="shared" si="42"/>
        <v>0.99999999999999978</v>
      </c>
      <c r="D197" s="232">
        <f t="shared" si="42"/>
        <v>1</v>
      </c>
      <c r="E197" s="232">
        <f t="shared" si="42"/>
        <v>1.0000000000000002</v>
      </c>
      <c r="F197" s="232">
        <f t="shared" si="42"/>
        <v>1</v>
      </c>
      <c r="G197" s="232">
        <f t="shared" si="42"/>
        <v>1</v>
      </c>
      <c r="H197" s="232">
        <f t="shared" si="42"/>
        <v>1.0000000000000002</v>
      </c>
      <c r="I197" s="232">
        <f t="shared" si="42"/>
        <v>0.99999999999999978</v>
      </c>
      <c r="J197" s="232">
        <f t="shared" si="42"/>
        <v>1</v>
      </c>
      <c r="K197" s="232">
        <f t="shared" si="42"/>
        <v>1</v>
      </c>
      <c r="L197" s="232">
        <f t="shared" si="42"/>
        <v>0.99999999999999978</v>
      </c>
      <c r="M197" s="232">
        <f t="shared" si="42"/>
        <v>1</v>
      </c>
      <c r="N197" s="232">
        <f t="shared" si="42"/>
        <v>1.0000000000000002</v>
      </c>
      <c r="O197" s="232">
        <f t="shared" si="42"/>
        <v>0.99999999999999978</v>
      </c>
      <c r="P197" s="232">
        <f t="shared" si="42"/>
        <v>1</v>
      </c>
      <c r="Q197" s="232">
        <f t="shared" si="42"/>
        <v>1.0000000000000002</v>
      </c>
      <c r="R197" s="232">
        <f t="shared" si="42"/>
        <v>0.99999999999999978</v>
      </c>
      <c r="S197" s="232">
        <f t="shared" si="42"/>
        <v>1</v>
      </c>
      <c r="T197" s="232">
        <f t="shared" si="42"/>
        <v>0.99999999999999967</v>
      </c>
      <c r="U197" s="232">
        <f t="shared" si="42"/>
        <v>1.0000000000000002</v>
      </c>
      <c r="V197" s="232">
        <f t="shared" si="42"/>
        <v>1</v>
      </c>
      <c r="W197" s="232">
        <f t="shared" si="42"/>
        <v>0.99999999999999978</v>
      </c>
      <c r="X197" s="232">
        <f t="shared" si="42"/>
        <v>0.99999999999999989</v>
      </c>
      <c r="Y197" s="232">
        <f t="shared" si="42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4.2519992979802738E-2</v>
      </c>
      <c r="C202" s="268">
        <f t="shared" si="47"/>
        <v>4.4893961101000059E-2</v>
      </c>
      <c r="D202" s="268">
        <f t="shared" si="47"/>
        <v>4.196911328827279E-2</v>
      </c>
      <c r="E202" s="268">
        <f t="shared" si="47"/>
        <v>4.4732354216815866E-2</v>
      </c>
      <c r="F202" s="268">
        <f t="shared" si="47"/>
        <v>4.0814012230952559E-2</v>
      </c>
      <c r="G202" s="268">
        <f t="shared" si="47"/>
        <v>3.9878094644655339E-2</v>
      </c>
      <c r="H202" s="268">
        <f t="shared" si="47"/>
        <v>3.9724053234084615E-2</v>
      </c>
      <c r="I202" s="268">
        <f t="shared" si="47"/>
        <v>3.9586548159673197E-2</v>
      </c>
      <c r="J202" s="268">
        <f t="shared" si="47"/>
        <v>4.0098698684001705E-2</v>
      </c>
      <c r="K202" s="268">
        <f t="shared" si="47"/>
        <v>4.220719222360899E-2</v>
      </c>
      <c r="L202" s="268">
        <f t="shared" si="47"/>
        <v>4.3923629675355361E-2</v>
      </c>
      <c r="M202" s="268">
        <f t="shared" si="47"/>
        <v>4.075521166435285E-2</v>
      </c>
      <c r="N202" s="268">
        <f t="shared" si="47"/>
        <v>3.7286100305617229E-2</v>
      </c>
      <c r="O202" s="268">
        <f t="shared" si="47"/>
        <v>3.6821687301088285E-2</v>
      </c>
      <c r="P202" s="268">
        <f t="shared" si="47"/>
        <v>3.5818732576056493E-2</v>
      </c>
      <c r="Q202" s="268">
        <f t="shared" si="47"/>
        <v>3.3519557912972273E-2</v>
      </c>
      <c r="R202" s="268">
        <f t="shared" si="47"/>
        <v>3.2029186432259875E-2</v>
      </c>
      <c r="S202" s="268">
        <f t="shared" si="47"/>
        <v>3.3109814303728724E-2</v>
      </c>
      <c r="T202" s="268">
        <f t="shared" si="47"/>
        <v>3.4858777953693437E-2</v>
      </c>
      <c r="U202" s="268">
        <f t="shared" si="47"/>
        <v>3.4596052799624633E-2</v>
      </c>
      <c r="V202" s="268">
        <f t="shared" si="47"/>
        <v>3.4817962195933944E-2</v>
      </c>
      <c r="W202" s="268">
        <f t="shared" si="47"/>
        <v>3.86906099682926E-2</v>
      </c>
      <c r="X202" s="268">
        <f t="shared" si="47"/>
        <v>3.2923522679632056E-2</v>
      </c>
      <c r="Y202" s="268">
        <f t="shared" si="47"/>
        <v>3.3386086583825851E-2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0.46767689598500251</v>
      </c>
      <c r="C203" s="269">
        <f t="shared" si="48"/>
        <v>0.46751764472701418</v>
      </c>
      <c r="D203" s="269">
        <f t="shared" si="48"/>
        <v>0.46887693563168859</v>
      </c>
      <c r="E203" s="269">
        <f t="shared" si="48"/>
        <v>0.45647990861854076</v>
      </c>
      <c r="F203" s="269">
        <f t="shared" si="48"/>
        <v>0.46424002435981171</v>
      </c>
      <c r="G203" s="269">
        <f t="shared" si="48"/>
        <v>0.45502327471538384</v>
      </c>
      <c r="H203" s="269">
        <f t="shared" si="48"/>
        <v>0.45471409525350176</v>
      </c>
      <c r="I203" s="269">
        <f t="shared" si="48"/>
        <v>0.47007857744807086</v>
      </c>
      <c r="J203" s="269">
        <f t="shared" si="48"/>
        <v>0.48717076106008644</v>
      </c>
      <c r="K203" s="269">
        <f t="shared" si="48"/>
        <v>0.4788024848930999</v>
      </c>
      <c r="L203" s="269">
        <f t="shared" si="48"/>
        <v>0.47651042921534648</v>
      </c>
      <c r="M203" s="269">
        <f t="shared" si="48"/>
        <v>0.47773423288284478</v>
      </c>
      <c r="N203" s="269">
        <f t="shared" si="48"/>
        <v>0.47223261386102006</v>
      </c>
      <c r="O203" s="269">
        <f t="shared" si="48"/>
        <v>0.47953239591329733</v>
      </c>
      <c r="P203" s="269">
        <f t="shared" si="48"/>
        <v>0.49599179367322072</v>
      </c>
      <c r="Q203" s="269">
        <f t="shared" si="48"/>
        <v>0.50370366257449672</v>
      </c>
      <c r="R203" s="269">
        <f t="shared" si="48"/>
        <v>0.49556860355118082</v>
      </c>
      <c r="S203" s="269">
        <f t="shared" si="48"/>
        <v>0.4802840364651223</v>
      </c>
      <c r="T203" s="269">
        <f t="shared" si="48"/>
        <v>0.47483872289255447</v>
      </c>
      <c r="U203" s="269">
        <f t="shared" si="48"/>
        <v>0.46608048075907232</v>
      </c>
      <c r="V203" s="269">
        <f t="shared" si="48"/>
        <v>0.44516238146266091</v>
      </c>
      <c r="W203" s="269">
        <f t="shared" si="48"/>
        <v>0.44863371142998426</v>
      </c>
      <c r="X203" s="269">
        <f t="shared" si="48"/>
        <v>0.44846349639962052</v>
      </c>
      <c r="Y203" s="269">
        <f t="shared" si="48"/>
        <v>0.44050988780651823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0.46767689598500251</v>
      </c>
      <c r="C204" s="318">
        <f t="shared" si="49"/>
        <v>0.46751764472701418</v>
      </c>
      <c r="D204" s="318">
        <f t="shared" si="49"/>
        <v>0.46887693563168859</v>
      </c>
      <c r="E204" s="318">
        <f t="shared" si="49"/>
        <v>0.45647990861854076</v>
      </c>
      <c r="F204" s="318">
        <f t="shared" si="49"/>
        <v>0.46424002435981171</v>
      </c>
      <c r="G204" s="318">
        <f t="shared" si="49"/>
        <v>0.45502327471538384</v>
      </c>
      <c r="H204" s="318">
        <f t="shared" si="49"/>
        <v>0.45471409525350176</v>
      </c>
      <c r="I204" s="318">
        <f t="shared" si="49"/>
        <v>0.47007857744807086</v>
      </c>
      <c r="J204" s="318">
        <f t="shared" si="49"/>
        <v>0.48717076106008644</v>
      </c>
      <c r="K204" s="318">
        <f t="shared" si="49"/>
        <v>0.4788024848930999</v>
      </c>
      <c r="L204" s="318">
        <f t="shared" si="49"/>
        <v>0.47651042921534648</v>
      </c>
      <c r="M204" s="318">
        <f t="shared" si="49"/>
        <v>0.47773423288284478</v>
      </c>
      <c r="N204" s="318">
        <f t="shared" si="49"/>
        <v>0.47223261386102006</v>
      </c>
      <c r="O204" s="318">
        <f t="shared" si="49"/>
        <v>0.47953239591329733</v>
      </c>
      <c r="P204" s="318">
        <f t="shared" si="49"/>
        <v>0.49599179367322072</v>
      </c>
      <c r="Q204" s="318">
        <f t="shared" si="49"/>
        <v>0.50370366257449672</v>
      </c>
      <c r="R204" s="318">
        <f t="shared" si="49"/>
        <v>0.49556860355118082</v>
      </c>
      <c r="S204" s="318">
        <f t="shared" si="49"/>
        <v>0.4802840364651223</v>
      </c>
      <c r="T204" s="318">
        <f t="shared" si="49"/>
        <v>0.47483872289255447</v>
      </c>
      <c r="U204" s="318">
        <f t="shared" si="49"/>
        <v>0.46608048075907232</v>
      </c>
      <c r="V204" s="318">
        <f t="shared" si="49"/>
        <v>0.44516238146266091</v>
      </c>
      <c r="W204" s="318">
        <f t="shared" si="49"/>
        <v>0.44863371142998426</v>
      </c>
      <c r="X204" s="318">
        <f t="shared" si="49"/>
        <v>0.44846349639962052</v>
      </c>
      <c r="Y204" s="318">
        <f t="shared" si="49"/>
        <v>0.44050988780651823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0.34560519964672326</v>
      </c>
      <c r="C206" s="269">
        <f t="shared" si="51"/>
        <v>0.33959749798431615</v>
      </c>
      <c r="D206" s="269">
        <f t="shared" si="51"/>
        <v>0.34673377292643098</v>
      </c>
      <c r="E206" s="269">
        <f t="shared" si="51"/>
        <v>0.3498274006035903</v>
      </c>
      <c r="F206" s="269">
        <f t="shared" si="51"/>
        <v>0.35655963585151029</v>
      </c>
      <c r="G206" s="269">
        <f t="shared" si="51"/>
        <v>0.36908619589970515</v>
      </c>
      <c r="H206" s="269">
        <f t="shared" si="51"/>
        <v>0.36826173952018065</v>
      </c>
      <c r="I206" s="269">
        <f t="shared" si="51"/>
        <v>0.34889448510306287</v>
      </c>
      <c r="J206" s="269">
        <f t="shared" si="51"/>
        <v>0.32652405058728501</v>
      </c>
      <c r="K206" s="269">
        <f t="shared" si="51"/>
        <v>0.32267993635413744</v>
      </c>
      <c r="L206" s="269">
        <f t="shared" si="51"/>
        <v>0.31923317743260887</v>
      </c>
      <c r="M206" s="269">
        <f t="shared" si="51"/>
        <v>0.32519806511938804</v>
      </c>
      <c r="N206" s="269">
        <f t="shared" si="51"/>
        <v>0.33805696473986496</v>
      </c>
      <c r="O206" s="269">
        <f t="shared" si="51"/>
        <v>0.32819502844032716</v>
      </c>
      <c r="P206" s="269">
        <f t="shared" si="51"/>
        <v>0.31197734080683825</v>
      </c>
      <c r="Q206" s="269">
        <f t="shared" si="51"/>
        <v>0.30994249394971357</v>
      </c>
      <c r="R206" s="269">
        <f t="shared" si="51"/>
        <v>0.32583152257019948</v>
      </c>
      <c r="S206" s="269">
        <f t="shared" si="51"/>
        <v>0.33920573451396285</v>
      </c>
      <c r="T206" s="269">
        <f t="shared" si="51"/>
        <v>0.33849660140483723</v>
      </c>
      <c r="U206" s="269">
        <f t="shared" si="51"/>
        <v>0.34616684322788299</v>
      </c>
      <c r="V206" s="269">
        <f t="shared" si="51"/>
        <v>0.36543607496928388</v>
      </c>
      <c r="W206" s="269">
        <f t="shared" si="51"/>
        <v>0.34849445007037627</v>
      </c>
      <c r="X206" s="269">
        <f t="shared" si="51"/>
        <v>0.37643733151090675</v>
      </c>
      <c r="Y206" s="269">
        <f t="shared" si="51"/>
        <v>0.37532017142050711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0.34560519964672326</v>
      </c>
      <c r="C207" s="318">
        <f t="shared" si="52"/>
        <v>0.33959749798431615</v>
      </c>
      <c r="D207" s="318">
        <f t="shared" si="52"/>
        <v>0.34673377292643098</v>
      </c>
      <c r="E207" s="318">
        <f t="shared" si="52"/>
        <v>0.3498274006035903</v>
      </c>
      <c r="F207" s="318">
        <f t="shared" si="52"/>
        <v>0.35655963585151029</v>
      </c>
      <c r="G207" s="318">
        <f t="shared" si="52"/>
        <v>0.36908619589970515</v>
      </c>
      <c r="H207" s="318">
        <f t="shared" si="52"/>
        <v>0.36826173952018065</v>
      </c>
      <c r="I207" s="318">
        <f t="shared" si="52"/>
        <v>0.34889448510306287</v>
      </c>
      <c r="J207" s="318">
        <f t="shared" si="52"/>
        <v>0.32652405058728501</v>
      </c>
      <c r="K207" s="318">
        <f t="shared" si="52"/>
        <v>0.32267993635413744</v>
      </c>
      <c r="L207" s="318">
        <f t="shared" si="52"/>
        <v>0.31923317743260887</v>
      </c>
      <c r="M207" s="318">
        <f t="shared" si="52"/>
        <v>0.32519806511938804</v>
      </c>
      <c r="N207" s="318">
        <f t="shared" si="52"/>
        <v>0.33805696473986496</v>
      </c>
      <c r="O207" s="318">
        <f t="shared" si="52"/>
        <v>0.32819502844032716</v>
      </c>
      <c r="P207" s="318">
        <f t="shared" si="52"/>
        <v>0.31197734080683825</v>
      </c>
      <c r="Q207" s="318">
        <f t="shared" si="52"/>
        <v>0.30994249394971357</v>
      </c>
      <c r="R207" s="318">
        <f t="shared" si="52"/>
        <v>0.32583152257019948</v>
      </c>
      <c r="S207" s="318">
        <f t="shared" si="52"/>
        <v>0.33920573451396285</v>
      </c>
      <c r="T207" s="318">
        <f t="shared" si="52"/>
        <v>0.33849660140483723</v>
      </c>
      <c r="U207" s="318">
        <f t="shared" si="52"/>
        <v>0.34616684322788299</v>
      </c>
      <c r="V207" s="318">
        <f t="shared" si="52"/>
        <v>0.36543607496928388</v>
      </c>
      <c r="W207" s="318">
        <f t="shared" si="52"/>
        <v>0.34849445007037627</v>
      </c>
      <c r="X207" s="318">
        <f t="shared" si="52"/>
        <v>0.37643733151090675</v>
      </c>
      <c r="Y207" s="318">
        <f t="shared" si="52"/>
        <v>0.37532017142050711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0.14419791138847127</v>
      </c>
      <c r="C209" s="269">
        <f t="shared" si="54"/>
        <v>0.14799089618766945</v>
      </c>
      <c r="D209" s="269">
        <f t="shared" si="54"/>
        <v>0.1424201781536078</v>
      </c>
      <c r="E209" s="269">
        <f t="shared" si="54"/>
        <v>0.14896033656105331</v>
      </c>
      <c r="F209" s="269">
        <f t="shared" si="54"/>
        <v>0.13838632755772545</v>
      </c>
      <c r="G209" s="269">
        <f t="shared" si="54"/>
        <v>0.13601243474025568</v>
      </c>
      <c r="H209" s="269">
        <f t="shared" si="54"/>
        <v>0.13730011199223319</v>
      </c>
      <c r="I209" s="269">
        <f t="shared" si="54"/>
        <v>0.14144038928919281</v>
      </c>
      <c r="J209" s="269">
        <f t="shared" si="54"/>
        <v>0.14620648966862679</v>
      </c>
      <c r="K209" s="269">
        <f t="shared" si="54"/>
        <v>0.15631038652915374</v>
      </c>
      <c r="L209" s="269">
        <f t="shared" si="54"/>
        <v>0.16033276367668914</v>
      </c>
      <c r="M209" s="269">
        <f t="shared" si="54"/>
        <v>0.15631249033341432</v>
      </c>
      <c r="N209" s="269">
        <f t="shared" si="54"/>
        <v>0.15242432109349782</v>
      </c>
      <c r="O209" s="269">
        <f t="shared" si="54"/>
        <v>0.15545088834528697</v>
      </c>
      <c r="P209" s="269">
        <f t="shared" si="54"/>
        <v>0.15621213294388464</v>
      </c>
      <c r="Q209" s="269">
        <f t="shared" si="54"/>
        <v>0.15283428556281761</v>
      </c>
      <c r="R209" s="269">
        <f t="shared" si="54"/>
        <v>0.14657068744635973</v>
      </c>
      <c r="S209" s="269">
        <f t="shared" si="54"/>
        <v>0.14740041471718615</v>
      </c>
      <c r="T209" s="269">
        <f t="shared" si="54"/>
        <v>0.15180589774891465</v>
      </c>
      <c r="U209" s="269">
        <f t="shared" si="54"/>
        <v>0.15315662321342019</v>
      </c>
      <c r="V209" s="269">
        <f t="shared" si="54"/>
        <v>0.15458358137212122</v>
      </c>
      <c r="W209" s="269">
        <f t="shared" si="54"/>
        <v>0.16418122853134665</v>
      </c>
      <c r="X209" s="269">
        <f t="shared" si="54"/>
        <v>0.14217564940984062</v>
      </c>
      <c r="Y209" s="269">
        <f t="shared" si="54"/>
        <v>0.15078385418914869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9.1600630800401081E-2</v>
      </c>
      <c r="C210" s="318">
        <f t="shared" si="55"/>
        <v>9.5411525791811724E-2</v>
      </c>
      <c r="D210" s="318">
        <f t="shared" si="55"/>
        <v>8.9687935110570438E-2</v>
      </c>
      <c r="E210" s="318">
        <f t="shared" si="55"/>
        <v>9.7622325120787598E-2</v>
      </c>
      <c r="F210" s="318">
        <f t="shared" si="55"/>
        <v>8.6175574725820353E-2</v>
      </c>
      <c r="G210" s="318">
        <f t="shared" si="55"/>
        <v>8.4838243627177762E-2</v>
      </c>
      <c r="H210" s="318">
        <f t="shared" si="55"/>
        <v>8.6160692746331688E-2</v>
      </c>
      <c r="I210" s="318">
        <f t="shared" si="55"/>
        <v>8.8573003603178629E-2</v>
      </c>
      <c r="J210" s="318">
        <f t="shared" si="55"/>
        <v>9.1416831608197913E-2</v>
      </c>
      <c r="K210" s="318">
        <f t="shared" si="55"/>
        <v>0.10246186662066718</v>
      </c>
      <c r="L210" s="318">
        <f t="shared" si="55"/>
        <v>0.10674201980255717</v>
      </c>
      <c r="M210" s="318">
        <f t="shared" si="55"/>
        <v>0.1025841113837917</v>
      </c>
      <c r="N210" s="318">
        <f t="shared" si="55"/>
        <v>9.931468170929704E-2</v>
      </c>
      <c r="O210" s="318">
        <f t="shared" si="55"/>
        <v>0.10152027899628446</v>
      </c>
      <c r="P210" s="318">
        <f t="shared" si="55"/>
        <v>0.10043041747926787</v>
      </c>
      <c r="Q210" s="318">
        <f t="shared" si="55"/>
        <v>9.6185254787264793E-2</v>
      </c>
      <c r="R210" s="318">
        <f t="shared" si="55"/>
        <v>9.0836566057443696E-2</v>
      </c>
      <c r="S210" s="318">
        <f t="shared" si="55"/>
        <v>9.338527211596373E-2</v>
      </c>
      <c r="T210" s="318">
        <f t="shared" si="55"/>
        <v>9.8403162320946272E-2</v>
      </c>
      <c r="U210" s="318">
        <f t="shared" si="55"/>
        <v>0.10073888345854953</v>
      </c>
      <c r="V210" s="318">
        <f t="shared" si="55"/>
        <v>0.10451839558668538</v>
      </c>
      <c r="W210" s="318">
        <f t="shared" si="55"/>
        <v>0.1137256396324097</v>
      </c>
      <c r="X210" s="318">
        <f t="shared" si="55"/>
        <v>9.1739203743740699E-2</v>
      </c>
      <c r="Y210" s="318">
        <f t="shared" si="55"/>
        <v>0.10124191108764094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5.2597280588070179E-2</v>
      </c>
      <c r="C211" s="318">
        <f t="shared" si="56"/>
        <v>5.2579370395857722E-2</v>
      </c>
      <c r="D211" s="318">
        <f t="shared" si="56"/>
        <v>5.273224304303735E-2</v>
      </c>
      <c r="E211" s="318">
        <f t="shared" si="56"/>
        <v>5.1338011440265729E-2</v>
      </c>
      <c r="F211" s="318">
        <f t="shared" si="56"/>
        <v>5.2210752831905093E-2</v>
      </c>
      <c r="G211" s="318">
        <f t="shared" si="56"/>
        <v>5.1174191113077909E-2</v>
      </c>
      <c r="H211" s="318">
        <f t="shared" si="56"/>
        <v>5.1139419245901506E-2</v>
      </c>
      <c r="I211" s="318">
        <f t="shared" si="56"/>
        <v>5.2867385686014186E-2</v>
      </c>
      <c r="J211" s="318">
        <f t="shared" si="56"/>
        <v>5.4789658060428896E-2</v>
      </c>
      <c r="K211" s="318">
        <f t="shared" si="56"/>
        <v>5.3848519908486568E-2</v>
      </c>
      <c r="L211" s="318">
        <f t="shared" si="56"/>
        <v>5.3590743874131971E-2</v>
      </c>
      <c r="M211" s="318">
        <f t="shared" si="56"/>
        <v>5.372837894962261E-2</v>
      </c>
      <c r="N211" s="318">
        <f t="shared" si="56"/>
        <v>5.3109639384200789E-2</v>
      </c>
      <c r="O211" s="318">
        <f t="shared" si="56"/>
        <v>5.3930609349002498E-2</v>
      </c>
      <c r="P211" s="318">
        <f t="shared" si="56"/>
        <v>5.5781715464616785E-2</v>
      </c>
      <c r="Q211" s="318">
        <f t="shared" si="56"/>
        <v>5.664903077555284E-2</v>
      </c>
      <c r="R211" s="318">
        <f t="shared" si="56"/>
        <v>5.5734121388916008E-2</v>
      </c>
      <c r="S211" s="318">
        <f t="shared" si="56"/>
        <v>5.4015142601222407E-2</v>
      </c>
      <c r="T211" s="318">
        <f t="shared" si="56"/>
        <v>5.3402735427968376E-2</v>
      </c>
      <c r="U211" s="318">
        <f t="shared" si="56"/>
        <v>5.2417739754870664E-2</v>
      </c>
      <c r="V211" s="318">
        <f t="shared" si="56"/>
        <v>5.0065185785435846E-2</v>
      </c>
      <c r="W211" s="318">
        <f t="shared" si="56"/>
        <v>5.0455588898936962E-2</v>
      </c>
      <c r="X211" s="318">
        <f t="shared" si="56"/>
        <v>5.0436445666099936E-2</v>
      </c>
      <c r="Y211" s="318">
        <f t="shared" si="56"/>
        <v>4.9541943101507752E-2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</v>
      </c>
      <c r="C217" s="320">
        <f>IF(C$5=0,0,(C$5-C$16-C$59)/(CHI_fec!C$5-CHI_fec!C$16))</f>
        <v>0</v>
      </c>
      <c r="D217" s="320">
        <f>IF(D$5=0,0,(D$5-D$16-D$59)/(CHI_fec!D$5-CHI_fec!D$16))</f>
        <v>0</v>
      </c>
      <c r="E217" s="320">
        <f>IF(E$5=0,0,(E$5-E$16-E$59)/(CHI_fec!E$5-CHI_fec!E$16))</f>
        <v>0</v>
      </c>
      <c r="F217" s="320">
        <f>IF(F$5=0,0,(F$5-F$16-F$59)/(CHI_fec!F$5-CHI_fec!F$16))</f>
        <v>0</v>
      </c>
      <c r="G217" s="320">
        <f>IF(G$5=0,0,(G$5-G$16-G$59)/(CHI_fec!G$5-CHI_fec!G$16))</f>
        <v>0</v>
      </c>
      <c r="H217" s="320">
        <f>IF(H$5=0,0,(H$5-H$16-H$59)/(CHI_fec!H$5-CHI_fec!H$16))</f>
        <v>0</v>
      </c>
      <c r="I217" s="320">
        <f>IF(I$5=0,0,(I$5-I$16-I$59)/(CHI_fec!I$5-CHI_fec!I$16))</f>
        <v>0</v>
      </c>
      <c r="J217" s="320">
        <f>IF(J$5=0,0,(J$5-J$16-J$59)/(CHI_fec!J$5-CHI_fec!J$16))</f>
        <v>0</v>
      </c>
      <c r="K217" s="320">
        <f>IF(K$5=0,0,(K$5-K$16-K$59)/(CHI_fec!K$5-CHI_fec!K$16))</f>
        <v>0</v>
      </c>
      <c r="L217" s="320">
        <f>IF(L$5=0,0,(L$5-L$16-L$59)/(CHI_fec!L$5-CHI_fec!L$16))</f>
        <v>0</v>
      </c>
      <c r="M217" s="320">
        <f>IF(M$5=0,0,(M$5-M$16-M$59)/(CHI_fec!M$5-CHI_fec!M$16))</f>
        <v>0</v>
      </c>
      <c r="N217" s="320">
        <f>IF(N$5=0,0,(N$5-N$16-N$59)/(CHI_fec!N$5-CHI_fec!N$16))</f>
        <v>0</v>
      </c>
      <c r="O217" s="320">
        <f>IF(O$5=0,0,(O$5-O$16-O$59)/(CHI_fec!O$5-CHI_fec!O$16))</f>
        <v>0</v>
      </c>
      <c r="P217" s="320">
        <f>IF(P$5=0,0,(P$5-P$16-P$59)/(CHI_fec!P$5-CHI_fec!P$16))</f>
        <v>0</v>
      </c>
      <c r="Q217" s="320">
        <f>IF(Q$5=0,0,(Q$5-Q$16-Q$59)/(CHI_fec!Q$5-CHI_fec!Q$16))</f>
        <v>0</v>
      </c>
      <c r="R217" s="320">
        <f>IF(R$5=0,0,(R$5-R$16-R$59)/(CHI_fec!R$5-CHI_fec!R$16))</f>
        <v>0</v>
      </c>
      <c r="S217" s="320">
        <f>IF(S$5=0,0,(S$5-S$16-S$59)/(CHI_fec!S$5-CHI_fec!S$16))</f>
        <v>0</v>
      </c>
      <c r="T217" s="320">
        <f>IF(T$5=0,0,(T$5-T$16-T$59)/(CHI_fec!T$5-CHI_fec!T$16))</f>
        <v>0</v>
      </c>
      <c r="U217" s="320">
        <f>IF(U$5=0,0,(U$5-U$16-U$59)/(CHI_fec!U$5-CHI_fec!U$16))</f>
        <v>0</v>
      </c>
      <c r="V217" s="320">
        <f>IF(V$5=0,0,(V$5-V$16-V$59)/(CHI_fec!V$5-CHI_fec!V$16))</f>
        <v>0</v>
      </c>
      <c r="W217" s="320">
        <f>IF(W$5=0,0,(W$5-W$16-W$59)/(CHI_fec!W$5-CHI_fec!W$16))</f>
        <v>0</v>
      </c>
      <c r="X217" s="320">
        <f>IF(X$5=0,0,(X$5-X$16-X$59)/(CHI_fec!X$5-CHI_fec!X$16))</f>
        <v>0</v>
      </c>
      <c r="Y217" s="320">
        <f>IF(Y$5=0,0,(Y$5-Y$16-Y$59)/(CHI_fec!Y$5-CHI_fec!Y$16))</f>
        <v>0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</v>
      </c>
      <c r="C222" s="275">
        <f>IF(C$10=0,0,C$10/CHI_fec!C$10)</f>
        <v>0</v>
      </c>
      <c r="D222" s="275">
        <f>IF(D$10=0,0,D$10/CHI_fec!D$10)</f>
        <v>0</v>
      </c>
      <c r="E222" s="275">
        <f>IF(E$10=0,0,E$10/CHI_fec!E$10)</f>
        <v>0</v>
      </c>
      <c r="F222" s="275">
        <f>IF(F$10=0,0,F$10/CHI_fec!F$10)</f>
        <v>0</v>
      </c>
      <c r="G222" s="275">
        <f>IF(G$10=0,0,G$10/CHI_fec!G$10)</f>
        <v>0</v>
      </c>
      <c r="H222" s="275">
        <f>IF(H$10=0,0,H$10/CHI_fec!H$10)</f>
        <v>0</v>
      </c>
      <c r="I222" s="275">
        <f>IF(I$10=0,0,I$10/CHI_fec!I$10)</f>
        <v>0</v>
      </c>
      <c r="J222" s="275">
        <f>IF(J$10=0,0,J$10/CHI_fec!J$10)</f>
        <v>0</v>
      </c>
      <c r="K222" s="275">
        <f>IF(K$10=0,0,K$10/CHI_fec!K$10)</f>
        <v>0</v>
      </c>
      <c r="L222" s="275">
        <f>IF(L$10=0,0,L$10/CHI_fec!L$10)</f>
        <v>0</v>
      </c>
      <c r="M222" s="275">
        <f>IF(M$10=0,0,M$10/CHI_fec!M$10)</f>
        <v>0</v>
      </c>
      <c r="N222" s="275">
        <f>IF(N$10=0,0,N$10/CHI_fec!N$10)</f>
        <v>0</v>
      </c>
      <c r="O222" s="275">
        <f>IF(O$10=0,0,O$10/CHI_fec!O$10)</f>
        <v>0</v>
      </c>
      <c r="P222" s="275">
        <f>IF(P$10=0,0,P$10/CHI_fec!P$10)</f>
        <v>0</v>
      </c>
      <c r="Q222" s="275">
        <f>IF(Q$10=0,0,Q$10/CHI_fec!Q$10)</f>
        <v>0</v>
      </c>
      <c r="R222" s="275">
        <f>IF(R$10=0,0,R$10/CHI_fec!R$10)</f>
        <v>0</v>
      </c>
      <c r="S222" s="275">
        <f>IF(S$10=0,0,S$10/CHI_fec!S$10)</f>
        <v>0</v>
      </c>
      <c r="T222" s="275">
        <f>IF(T$10=0,0,T$10/CHI_fec!T$10)</f>
        <v>0</v>
      </c>
      <c r="U222" s="275">
        <f>IF(U$10=0,0,U$10/CHI_fec!U$10)</f>
        <v>0</v>
      </c>
      <c r="V222" s="275">
        <f>IF(V$10=0,0,V$10/CHI_fec!V$10)</f>
        <v>0</v>
      </c>
      <c r="W222" s="275">
        <f>IF(W$10=0,0,W$10/CHI_fec!W$10)</f>
        <v>0</v>
      </c>
      <c r="X222" s="275">
        <f>IF(X$10=0,0,X$10/CHI_fec!X$10)</f>
        <v>0</v>
      </c>
      <c r="Y222" s="275">
        <f>IF(Y$10=0,0,Y$10/CHI_fec!Y$10)</f>
        <v>0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0</v>
      </c>
      <c r="C224" s="276">
        <f>IF(C$25=0,0,C$25/CHI_fec!C$25)</f>
        <v>0</v>
      </c>
      <c r="D224" s="276">
        <f>IF(D$25=0,0,D$25/CHI_fec!D$25)</f>
        <v>0</v>
      </c>
      <c r="E224" s="276">
        <f>IF(E$25=0,0,E$25/CHI_fec!E$25)</f>
        <v>0</v>
      </c>
      <c r="F224" s="276">
        <f>IF(F$25=0,0,F$25/CHI_fec!F$25)</f>
        <v>0</v>
      </c>
      <c r="G224" s="276">
        <f>IF(G$25=0,0,G$25/CHI_fec!G$25)</f>
        <v>0</v>
      </c>
      <c r="H224" s="276">
        <f>IF(H$25=0,0,H$25/CHI_fec!H$25)</f>
        <v>0</v>
      </c>
      <c r="I224" s="276">
        <f>IF(I$25=0,0,I$25/CHI_fec!I$25)</f>
        <v>0</v>
      </c>
      <c r="J224" s="276">
        <f>IF(J$25=0,0,J$25/CHI_fec!J$25)</f>
        <v>0</v>
      </c>
      <c r="K224" s="276">
        <f>IF(K$25=0,0,K$25/CHI_fec!K$25)</f>
        <v>0</v>
      </c>
      <c r="L224" s="276">
        <f>IF(L$25=0,0,L$25/CHI_fec!L$25)</f>
        <v>0</v>
      </c>
      <c r="M224" s="276">
        <f>IF(M$25=0,0,M$25/CHI_fec!M$25)</f>
        <v>0</v>
      </c>
      <c r="N224" s="276">
        <f>IF(N$25=0,0,N$25/CHI_fec!N$25)</f>
        <v>0</v>
      </c>
      <c r="O224" s="276">
        <f>IF(O$25=0,0,O$25/CHI_fec!O$25)</f>
        <v>0</v>
      </c>
      <c r="P224" s="276">
        <f>IF(P$25=0,0,P$25/CHI_fec!P$25)</f>
        <v>0</v>
      </c>
      <c r="Q224" s="276">
        <f>IF(Q$25=0,0,Q$25/CHI_fec!Q$25)</f>
        <v>0</v>
      </c>
      <c r="R224" s="276">
        <f>IF(R$25=0,0,R$25/CHI_fec!R$25)</f>
        <v>0</v>
      </c>
      <c r="S224" s="276">
        <f>IF(S$25=0,0,S$25/CHI_fec!S$25)</f>
        <v>0</v>
      </c>
      <c r="T224" s="276">
        <f>IF(T$25=0,0,T$25/CHI_fec!T$25)</f>
        <v>0</v>
      </c>
      <c r="U224" s="276">
        <f>IF(U$25=0,0,U$25/CHI_fec!U$25)</f>
        <v>0</v>
      </c>
      <c r="V224" s="276">
        <f>IF(V$25=0,0,V$25/CHI_fec!V$25)</f>
        <v>0</v>
      </c>
      <c r="W224" s="276">
        <f>IF(W$25=0,0,W$25/CHI_fec!W$25)</f>
        <v>0</v>
      </c>
      <c r="X224" s="276">
        <f>IF(X$25=0,0,X$25/CHI_fec!X$25)</f>
        <v>0</v>
      </c>
      <c r="Y224" s="276">
        <f>IF(Y$25=0,0,Y$25/CHI_fec!Y$25)</f>
        <v>0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0</v>
      </c>
      <c r="C225" s="276">
        <f>IF(C$36=0,0,C$36/CHI_fec!C$36)</f>
        <v>0</v>
      </c>
      <c r="D225" s="276">
        <f>IF(D$36=0,0,D$36/CHI_fec!D$36)</f>
        <v>0</v>
      </c>
      <c r="E225" s="276">
        <f>IF(E$36=0,0,E$36/CHI_fec!E$36)</f>
        <v>0</v>
      </c>
      <c r="F225" s="276">
        <f>IF(F$36=0,0,F$36/CHI_fec!F$36)</f>
        <v>0</v>
      </c>
      <c r="G225" s="276">
        <f>IF(G$36=0,0,G$36/CHI_fec!G$36)</f>
        <v>0</v>
      </c>
      <c r="H225" s="276">
        <f>IF(H$36=0,0,H$36/CHI_fec!H$36)</f>
        <v>0</v>
      </c>
      <c r="I225" s="276">
        <f>IF(I$36=0,0,I$36/CHI_fec!I$36)</f>
        <v>0</v>
      </c>
      <c r="J225" s="276">
        <f>IF(J$36=0,0,J$36/CHI_fec!J$36)</f>
        <v>0</v>
      </c>
      <c r="K225" s="276">
        <f>IF(K$36=0,0,K$36/CHI_fec!K$36)</f>
        <v>0</v>
      </c>
      <c r="L225" s="276">
        <f>IF(L$36=0,0,L$36/CHI_fec!L$36)</f>
        <v>0</v>
      </c>
      <c r="M225" s="276">
        <f>IF(M$36=0,0,M$36/CHI_fec!M$36)</f>
        <v>0</v>
      </c>
      <c r="N225" s="276">
        <f>IF(N$36=0,0,N$36/CHI_fec!N$36)</f>
        <v>0</v>
      </c>
      <c r="O225" s="276">
        <f>IF(O$36=0,0,O$36/CHI_fec!O$36)</f>
        <v>0</v>
      </c>
      <c r="P225" s="276">
        <f>IF(P$36=0,0,P$36/CHI_fec!P$36)</f>
        <v>0</v>
      </c>
      <c r="Q225" s="276">
        <f>IF(Q$36=0,0,Q$36/CHI_fec!Q$36)</f>
        <v>0</v>
      </c>
      <c r="R225" s="276">
        <f>IF(R$36=0,0,R$36/CHI_fec!R$36)</f>
        <v>0</v>
      </c>
      <c r="S225" s="276">
        <f>IF(S$36=0,0,S$36/CHI_fec!S$36)</f>
        <v>0</v>
      </c>
      <c r="T225" s="276">
        <f>IF(T$36=0,0,T$36/CHI_fec!T$36)</f>
        <v>0</v>
      </c>
      <c r="U225" s="276">
        <f>IF(U$36=0,0,U$36/CHI_fec!U$36)</f>
        <v>0</v>
      </c>
      <c r="V225" s="276">
        <f>IF(V$36=0,0,V$36/CHI_fec!V$36)</f>
        <v>0</v>
      </c>
      <c r="W225" s="276">
        <f>IF(W$36=0,0,W$36/CHI_fec!W$36)</f>
        <v>0</v>
      </c>
      <c r="X225" s="276">
        <f>IF(X$36=0,0,X$36/CHI_fec!X$36)</f>
        <v>0</v>
      </c>
      <c r="Y225" s="276">
        <f>IF(Y$36=0,0,Y$36/CHI_fec!Y$36)</f>
        <v>0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</v>
      </c>
      <c r="C226" s="276">
        <f>IF(C$44=0,0,C$44/CHI_fec!C$44)</f>
        <v>0</v>
      </c>
      <c r="D226" s="276">
        <f>IF(D$44=0,0,D$44/CHI_fec!D$44)</f>
        <v>0</v>
      </c>
      <c r="E226" s="276">
        <f>IF(E$44=0,0,E$44/CHI_fec!E$44)</f>
        <v>0</v>
      </c>
      <c r="F226" s="276">
        <f>IF(F$44=0,0,F$44/CHI_fec!F$44)</f>
        <v>0</v>
      </c>
      <c r="G226" s="276">
        <f>IF(G$44=0,0,G$44/CHI_fec!G$44)</f>
        <v>0</v>
      </c>
      <c r="H226" s="276">
        <f>IF(H$44=0,0,H$44/CHI_fec!H$44)</f>
        <v>0</v>
      </c>
      <c r="I226" s="276">
        <f>IF(I$44=0,0,I$44/CHI_fec!I$44)</f>
        <v>0</v>
      </c>
      <c r="J226" s="276">
        <f>IF(J$44=0,0,J$44/CHI_fec!J$44)</f>
        <v>0</v>
      </c>
      <c r="K226" s="276">
        <f>IF(K$44=0,0,K$44/CHI_fec!K$44)</f>
        <v>0</v>
      </c>
      <c r="L226" s="276">
        <f>IF(L$44=0,0,L$44/CHI_fec!L$44)</f>
        <v>0</v>
      </c>
      <c r="M226" s="276">
        <f>IF(M$44=0,0,M$44/CHI_fec!M$44)</f>
        <v>0</v>
      </c>
      <c r="N226" s="276">
        <f>IF(N$44=0,0,N$44/CHI_fec!N$44)</f>
        <v>0</v>
      </c>
      <c r="O226" s="276">
        <f>IF(O$44=0,0,O$44/CHI_fec!O$44)</f>
        <v>0</v>
      </c>
      <c r="P226" s="276">
        <f>IF(P$44=0,0,P$44/CHI_fec!P$44)</f>
        <v>0</v>
      </c>
      <c r="Q226" s="276">
        <f>IF(Q$44=0,0,Q$44/CHI_fec!Q$44)</f>
        <v>0</v>
      </c>
      <c r="R226" s="276">
        <f>IF(R$44=0,0,R$44/CHI_fec!R$44)</f>
        <v>0</v>
      </c>
      <c r="S226" s="276">
        <f>IF(S$44=0,0,S$44/CHI_fec!S$44)</f>
        <v>0</v>
      </c>
      <c r="T226" s="276">
        <f>IF(T$44=0,0,T$44/CHI_fec!T$44)</f>
        <v>0</v>
      </c>
      <c r="U226" s="276">
        <f>IF(U$44=0,0,U$44/CHI_fec!U$44)</f>
        <v>0</v>
      </c>
      <c r="V226" s="276">
        <f>IF(V$44=0,0,V$44/CHI_fec!V$44)</f>
        <v>0</v>
      </c>
      <c r="W226" s="276">
        <f>IF(W$44=0,0,W$44/CHI_fec!W$44)</f>
        <v>0</v>
      </c>
      <c r="X226" s="276">
        <f>IF(X$44=0,0,X$44/CHI_fec!X$44)</f>
        <v>0</v>
      </c>
      <c r="Y226" s="276">
        <f>IF(Y$44=0,0,Y$44/CHI_fec!Y$44)</f>
        <v>0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1.3247415479017839</v>
      </c>
      <c r="C229" s="320">
        <f>IF(C$61=0,0,(C$61-C$108)/CHI_fec!C$61)</f>
        <v>1.3549149719282718</v>
      </c>
      <c r="D229" s="320">
        <f>IF(D$61=0,0,(D$61-D$108)/CHI_fec!D$61)</f>
        <v>1.2829716026636748</v>
      </c>
      <c r="E229" s="320">
        <f>IF(E$61=0,0,(E$61-E$108)/CHI_fec!E$61)</f>
        <v>1.3195455215971932</v>
      </c>
      <c r="F229" s="320">
        <f>IF(F$61=0,0,(F$61-F$108)/CHI_fec!F$61)</f>
        <v>1.2904166237689347</v>
      </c>
      <c r="G229" s="320">
        <f>IF(G$61=0,0,(G$61-G$108)/CHI_fec!G$61)</f>
        <v>1.1577757545143121</v>
      </c>
      <c r="H229" s="320">
        <f>IF(H$61=0,0,(H$61-H$108)/CHI_fec!H$61)</f>
        <v>1.1088212840697285</v>
      </c>
      <c r="I229" s="320">
        <f>IF(I$61=0,0,(I$61-I$108)/CHI_fec!I$61)</f>
        <v>1.0695693522466558</v>
      </c>
      <c r="J229" s="320">
        <f>IF(J$61=0,0,(J$61-J$108)/CHI_fec!J$61)</f>
        <v>1.1865909862692301</v>
      </c>
      <c r="K229" s="320">
        <f>IF(K$61=0,0,(K$61-K$108)/CHI_fec!K$61)</f>
        <v>1.2248526874991734</v>
      </c>
      <c r="L229" s="320">
        <f>IF(L$61=0,0,(L$61-L$108)/CHI_fec!L$61)</f>
        <v>1.3006078464165729</v>
      </c>
      <c r="M229" s="320">
        <f>IF(M$61=0,0,(M$61-M$108)/CHI_fec!M$61)</f>
        <v>1.3298063807923823</v>
      </c>
      <c r="N229" s="320">
        <f>IF(N$61=0,0,(N$61-N$108)/CHI_fec!N$61)</f>
        <v>1.2609988815707247</v>
      </c>
      <c r="O229" s="320">
        <f>IF(O$61=0,0,(O$61-O$108)/CHI_fec!O$61)</f>
        <v>1.3121415359952167</v>
      </c>
      <c r="P229" s="320">
        <f>IF(P$61=0,0,(P$61-P$108)/CHI_fec!P$61)</f>
        <v>1.3929705204009315</v>
      </c>
      <c r="Q229" s="320">
        <f>IF(Q$61=0,0,(Q$61-Q$108)/CHI_fec!Q$61)</f>
        <v>1.3740711202645925</v>
      </c>
      <c r="R229" s="320">
        <f>IF(R$61=0,0,(R$61-R$108)/CHI_fec!R$61)</f>
        <v>1.1384750474491785</v>
      </c>
      <c r="S229" s="320">
        <f>IF(S$61=0,0,(S$61-S$108)/CHI_fec!S$61)</f>
        <v>1.0788227591747825</v>
      </c>
      <c r="T229" s="320">
        <f>IF(T$61=0,0,(T$61-T$108)/CHI_fec!T$61)</f>
        <v>0.99797864232352429</v>
      </c>
      <c r="U229" s="320">
        <f>IF(U$61=0,0,(U$61-U$108)/CHI_fec!U$61)</f>
        <v>0.95437394906602369</v>
      </c>
      <c r="V229" s="320">
        <f>IF(V$61=0,0,(V$61-V$108)/CHI_fec!V$61)</f>
        <v>0.8367558179561897</v>
      </c>
      <c r="W229" s="320">
        <f>IF(W$61=0,0,(W$61-W$108)/CHI_fec!W$61)</f>
        <v>0.90226073617738045</v>
      </c>
      <c r="X229" s="320">
        <f>IF(X$61=0,0,(X$61-X$108)/CHI_fec!X$61)</f>
        <v>0.70576944491151949</v>
      </c>
      <c r="Y229" s="320">
        <f>IF(Y$61=0,0,(Y$61-Y$108)/CHI_fec!Y$61)</f>
        <v>0.68116145812292539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1.0099070578852987</v>
      </c>
      <c r="C234" s="275">
        <f>IF(C$66=0,0,C$66/CHI_fec!C$66)</f>
        <v>1.0930165452617522</v>
      </c>
      <c r="D234" s="275">
        <f>IF(D$66=0,0,D$66/CHI_fec!D$66)</f>
        <v>0.950034510683892</v>
      </c>
      <c r="E234" s="275">
        <f>IF(E$66=0,0,E$66/CHI_fec!E$66)</f>
        <v>1.0610411032304159</v>
      </c>
      <c r="F234" s="275">
        <f>IF(F$66=0,0,F$66/CHI_fec!F$66)</f>
        <v>0.93709467264909485</v>
      </c>
      <c r="G234" s="275">
        <f>IF(G$66=0,0,G$66/CHI_fec!G$66)</f>
        <v>0.8087329307447978</v>
      </c>
      <c r="H234" s="275">
        <f>IF(H$66=0,0,H$66/CHI_fec!H$66)</f>
        <v>0.75920653099901303</v>
      </c>
      <c r="I234" s="275">
        <f>IF(I$66=0,0,I$66/CHI_fec!I$66)</f>
        <v>0.7115387173736879</v>
      </c>
      <c r="J234" s="275">
        <f>IF(J$66=0,0,J$66/CHI_fec!J$66)</f>
        <v>0.78455582668281443</v>
      </c>
      <c r="K234" s="275">
        <f>IF(K$66=0,0,K$66/CHI_fec!K$66)</f>
        <v>0.8385335204319353</v>
      </c>
      <c r="L234" s="275">
        <f>IF(L$66=0,0,L$66/CHI_fec!L$66)</f>
        <v>0.93182714889086815</v>
      </c>
      <c r="M234" s="275">
        <f>IF(M$66=0,0,M$66/CHI_fec!M$66)</f>
        <v>0.87221037143744284</v>
      </c>
      <c r="N234" s="275">
        <f>IF(N$66=0,0,N$66/CHI_fec!N$66)</f>
        <v>0.73423691037843153</v>
      </c>
      <c r="O234" s="275">
        <f>IF(O$66=0,0,O$66/CHI_fec!O$66)</f>
        <v>0.72940160913576524</v>
      </c>
      <c r="P234" s="275">
        <f>IF(P$66=0,0,P$66/CHI_fec!P$66)</f>
        <v>0.72817678322887081</v>
      </c>
      <c r="Q234" s="275">
        <f>IF(Q$66=0,0,Q$66/CHI_fec!Q$66)</f>
        <v>0.65399188293312804</v>
      </c>
      <c r="R234" s="275">
        <f>IF(R$66=0,0,R$66/CHI_fec!R$66)</f>
        <v>0.51534962593535616</v>
      </c>
      <c r="S234" s="275">
        <f>IF(S$66=0,0,S$66/CHI_fec!S$66)</f>
        <v>0.51462183334676748</v>
      </c>
      <c r="T234" s="275">
        <f>IF(T$66=0,0,T$66/CHI_fec!T$66)</f>
        <v>0.49515130204723962</v>
      </c>
      <c r="U234" s="275">
        <f>IF(U$66=0,0,U$66/CHI_fec!U$66)</f>
        <v>0.46035574415120301</v>
      </c>
      <c r="V234" s="275">
        <f>IF(V$66=0,0,V$66/CHI_fec!V$66)</f>
        <v>0.40002438167347876</v>
      </c>
      <c r="W234" s="275">
        <f>IF(W$66=0,0,W$66/CHI_fec!W$66)</f>
        <v>0.48168344145100611</v>
      </c>
      <c r="X234" s="275">
        <f>IF(X$66=0,0,X$66/CHI_fec!X$66)</f>
        <v>0.29897701075206456</v>
      </c>
      <c r="Y234" s="275">
        <f>IF(Y$66=0,0,Y$66/CHI_fec!Y$66)</f>
        <v>0.28786049202744368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1.9048370793978546</v>
      </c>
      <c r="C235" s="276">
        <f>IF(C$72=0,0,C$72/CHI_fec!C$72)</f>
        <v>1.9399798458556221</v>
      </c>
      <c r="D235" s="276">
        <f>IF(D$72=0,0,D$72/CHI_fec!D$72)</f>
        <v>1.88007410243731</v>
      </c>
      <c r="E235" s="276">
        <f>IF(E$72=0,0,E$72/CHI_fec!E$72)</f>
        <v>1.8284751466839304</v>
      </c>
      <c r="F235" s="276">
        <f>IF(F$72=0,0,F$72/CHI_fec!F$72)</f>
        <v>1.840040883625522</v>
      </c>
      <c r="G235" s="276">
        <f>IF(G$72=0,0,G$72/CHI_fec!G$72)</f>
        <v>1.6513874341324604</v>
      </c>
      <c r="H235" s="276">
        <f>IF(H$72=0,0,H$72/CHI_fec!H$72)</f>
        <v>1.6013931391577589</v>
      </c>
      <c r="I235" s="276">
        <f>IF(I$72=0,0,I$72/CHI_fec!I$72)</f>
        <v>1.6717995292128844</v>
      </c>
      <c r="J235" s="276">
        <f>IF(J$72=0,0,J$72/CHI_fec!J$72)</f>
        <v>1.9316272469780915</v>
      </c>
      <c r="K235" s="276">
        <f>IF(K$72=0,0,K$72/CHI_fec!K$72)</f>
        <v>1.9205952090649729</v>
      </c>
      <c r="L235" s="276">
        <f>IF(L$72=0,0,L$72/CHI_fec!L$72)</f>
        <v>1.9777005118022917</v>
      </c>
      <c r="M235" s="276">
        <f>IF(M$72=0,0,M$72/CHI_fec!M$72)</f>
        <v>2.0158964961334402</v>
      </c>
      <c r="N235" s="276">
        <f>IF(N$72=0,0,N$72/CHI_fec!N$72)</f>
        <v>1.8942393800901438</v>
      </c>
      <c r="O235" s="276">
        <f>IF(O$72=0,0,O$72/CHI_fec!O$72)</f>
        <v>1.99273272346955</v>
      </c>
      <c r="P235" s="276">
        <f>IF(P$72=0,0,P$72/CHI_fec!P$72)</f>
        <v>2.1990372462337113</v>
      </c>
      <c r="Q235" s="276">
        <f>IF(Q$72=0,0,Q$72/CHI_fec!Q$72)</f>
        <v>2.2294544530294975</v>
      </c>
      <c r="R235" s="276">
        <f>IF(R$72=0,0,R$72/CHI_fec!R$72)</f>
        <v>1.8998745249875986</v>
      </c>
      <c r="S235" s="276">
        <f>IF(S$72=0,0,S$72/CHI_fec!S$72)</f>
        <v>1.7147397179701713</v>
      </c>
      <c r="T235" s="276">
        <f>IF(T$72=0,0,T$72/CHI_fec!T$72)</f>
        <v>1.5822580586727784</v>
      </c>
      <c r="U235" s="276">
        <f>IF(U$72=0,0,U$72/CHI_fec!U$72)</f>
        <v>1.4693173614201787</v>
      </c>
      <c r="V235" s="276">
        <f>IF(V$72=0,0,V$72/CHI_fec!V$72)</f>
        <v>1.2066845616425932</v>
      </c>
      <c r="W235" s="276">
        <f>IF(W$72=0,0,W$72/CHI_fec!W$72)</f>
        <v>1.2797430726216699</v>
      </c>
      <c r="X235" s="276">
        <f>IF(X$72=0,0,X$72/CHI_fec!X$72)</f>
        <v>1.022969151378023</v>
      </c>
      <c r="Y235" s="276">
        <f>IF(Y$72=0,0,Y$72/CHI_fec!Y$72)</f>
        <v>0.93893746526980126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2.5350166034945252</v>
      </c>
      <c r="C236" s="276">
        <f>IF(C$85=0,0,C$85/CHI_fec!C$85)</f>
        <v>2.5269755953412871</v>
      </c>
      <c r="D236" s="276">
        <f>IF(D$85=0,0,D$85/CHI_fec!D$85)</f>
        <v>2.490307817544076</v>
      </c>
      <c r="E236" s="276">
        <f>IF(E$85=0,0,E$85/CHI_fec!E$85)</f>
        <v>2.5448636997825336</v>
      </c>
      <c r="F236" s="276">
        <f>IF(F$85=0,0,F$85/CHI_fec!F$85)</f>
        <v>2.5645906112337546</v>
      </c>
      <c r="G236" s="276">
        <f>IF(G$85=0,0,G$85/CHI_fec!G$85)</f>
        <v>2.4581851531524683</v>
      </c>
      <c r="H236" s="276">
        <f>IF(H$85=0,0,H$85/CHI_fec!H$85)</f>
        <v>2.3753651825691731</v>
      </c>
      <c r="I236" s="276">
        <f>IF(I$85=0,0,I$85/CHI_fec!I$85)</f>
        <v>2.2095366301657307</v>
      </c>
      <c r="J236" s="276">
        <f>IF(J$85=0,0,J$85/CHI_fec!J$85)</f>
        <v>2.2480546491480538</v>
      </c>
      <c r="K236" s="276">
        <f>IF(K$85=0,0,K$85/CHI_fec!K$85)</f>
        <v>2.2600003684864429</v>
      </c>
      <c r="L236" s="276">
        <f>IF(L$85=0,0,L$85/CHI_fec!L$85)</f>
        <v>2.3172255808483246</v>
      </c>
      <c r="M236" s="276">
        <f>IF(M$85=0,0,M$85/CHI_fec!M$85)</f>
        <v>2.4083236904649117</v>
      </c>
      <c r="N236" s="276">
        <f>IF(N$85=0,0,N$85/CHI_fec!N$85)</f>
        <v>2.4097468221404221</v>
      </c>
      <c r="O236" s="276">
        <f>IF(O$85=0,0,O$85/CHI_fec!O$85)</f>
        <v>2.3990825124199744</v>
      </c>
      <c r="P236" s="276">
        <f>IF(P$85=0,0,P$85/CHI_fec!P$85)</f>
        <v>2.3818409790561303</v>
      </c>
      <c r="Q236" s="276">
        <f>IF(Q$85=0,0,Q$85/CHI_fec!Q$85)</f>
        <v>2.3486118690655338</v>
      </c>
      <c r="R236" s="276">
        <f>IF(R$85=0,0,R$85/CHI_fec!R$85)</f>
        <v>2.1588032964065103</v>
      </c>
      <c r="S236" s="276">
        <f>IF(S$85=0,0,S$85/CHI_fec!S$85)</f>
        <v>2.1350817258627166</v>
      </c>
      <c r="T236" s="276">
        <f>IF(T$85=0,0,T$85/CHI_fec!T$85)</f>
        <v>1.9930621602809584</v>
      </c>
      <c r="U236" s="276">
        <f>IF(U$85=0,0,U$85/CHI_fec!U$85)</f>
        <v>1.9518697685239434</v>
      </c>
      <c r="V236" s="276">
        <f>IF(V$85=0,0,V$85/CHI_fec!V$85)</f>
        <v>1.824107751720474</v>
      </c>
      <c r="W236" s="276">
        <f>IF(W$85=0,0,W$85/CHI_fec!W$85)</f>
        <v>1.8107994676935872</v>
      </c>
      <c r="X236" s="276">
        <f>IF(X$85=0,0,X$85/CHI_fec!X$85)</f>
        <v>1.5885254037030669</v>
      </c>
      <c r="Y236" s="276">
        <f>IF(Y$85=0,0,Y$85/CHI_fec!Y$85)</f>
        <v>1.503433817118927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1.332534179035137</v>
      </c>
      <c r="C237" s="276">
        <f>IF(C$93=0,0,C$93/CHI_fec!C$93)</f>
        <v>1.4036263027496589</v>
      </c>
      <c r="D237" s="276">
        <f>IF(D$93=0,0,D$93/CHI_fec!D$93)</f>
        <v>1.2696544022497358</v>
      </c>
      <c r="E237" s="276">
        <f>IF(E$93=0,0,E$93/CHI_fec!E$93)</f>
        <v>1.3859445208833185</v>
      </c>
      <c r="F237" s="276">
        <f>IF(F$93=0,0,F$93/CHI_fec!F$93)</f>
        <v>1.2406892566530132</v>
      </c>
      <c r="G237" s="276">
        <f>IF(G$93=0,0,G$93/CHI_fec!G$93)</f>
        <v>1.0919734891477562</v>
      </c>
      <c r="H237" s="276">
        <f>IF(H$93=0,0,H$93/CHI_fec!H$93)</f>
        <v>1.0557258008838466</v>
      </c>
      <c r="I237" s="276">
        <f>IF(I$93=0,0,I$93/CHI_fec!I$93)</f>
        <v>1.0415035274119031</v>
      </c>
      <c r="J237" s="276">
        <f>IF(J$93=0,0,J$93/CHI_fec!J$93)</f>
        <v>1.1945940262899435</v>
      </c>
      <c r="K237" s="276">
        <f>IF(K$93=0,0,K$93/CHI_fec!K$93)</f>
        <v>1.3422176736504723</v>
      </c>
      <c r="L237" s="276">
        <f>IF(L$93=0,0,L$93/CHI_fec!L$93)</f>
        <v>1.4667435786102856</v>
      </c>
      <c r="M237" s="276">
        <f>IF(M$93=0,0,M$93/CHI_fec!M$93)</f>
        <v>1.4556921325024612</v>
      </c>
      <c r="N237" s="276">
        <f>IF(N$93=0,0,N$93/CHI_fec!N$93)</f>
        <v>1.347219171673236</v>
      </c>
      <c r="O237" s="276">
        <f>IF(O$93=0,0,O$93/CHI_fec!O$93)</f>
        <v>1.4276064899398118</v>
      </c>
      <c r="P237" s="276">
        <f>IF(P$93=0,0,P$93/CHI_fec!P$93)</f>
        <v>1.5085880972537611</v>
      </c>
      <c r="Q237" s="276">
        <f>IF(Q$93=0,0,Q$93/CHI_fec!Q$93)</f>
        <v>1.4476909832470901</v>
      </c>
      <c r="R237" s="276">
        <f>IF(R$93=0,0,R$93/CHI_fec!R$93)</f>
        <v>1.1469462080551853</v>
      </c>
      <c r="S237" s="276">
        <f>IF(S$93=0,0,S$93/CHI_fec!S$93)</f>
        <v>1.1032413743499361</v>
      </c>
      <c r="T237" s="276">
        <f>IF(T$93=0,0,T$93/CHI_fec!T$93)</f>
        <v>1.0603684977902847</v>
      </c>
      <c r="U237" s="276">
        <f>IF(U$93=0,0,U$93/CHI_fec!U$93)</f>
        <v>1.0309331475266106</v>
      </c>
      <c r="V237" s="276">
        <f>IF(V$93=0,0,V$93/CHI_fec!V$93)</f>
        <v>0.92558656468555678</v>
      </c>
      <c r="W237" s="276">
        <f>IF(W$93=0,0,W$93/CHI_fec!W$93)</f>
        <v>1.0681767954554857</v>
      </c>
      <c r="X237" s="276">
        <f>IF(X$93=0,0,X$93/CHI_fec!X$93)</f>
        <v>0.70708668567586985</v>
      </c>
      <c r="Y237" s="276">
        <f>IF(Y$93=0,0,Y$93/CHI_fec!Y$93)</f>
        <v>0.73835968552444642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1.1416652362242377</v>
      </c>
      <c r="C240" s="320">
        <f>IF(C$110=0,0,C$110/CHI_fec!C$110)</f>
        <v>1.1748611569609153</v>
      </c>
      <c r="D240" s="320">
        <f>IF(D$110=0,0,D$110/CHI_fec!D$110)</f>
        <v>1.0991756241787443</v>
      </c>
      <c r="E240" s="320">
        <f>IF(E$110=0,0,E$110/CHI_fec!E$110)</f>
        <v>1.1487323465167467</v>
      </c>
      <c r="F240" s="320">
        <f>IF(F$110=0,0,F$110/CHI_fec!F$110)</f>
        <v>1.1052824256934441</v>
      </c>
      <c r="G240" s="320">
        <f>IF(G$110=0,0,G$110/CHI_fec!G$110)</f>
        <v>0.98467629422127978</v>
      </c>
      <c r="H240" s="320">
        <f>IF(H$110=0,0,H$110/CHI_fec!H$110)</f>
        <v>0.94118438110103286</v>
      </c>
      <c r="I240" s="320">
        <f>IF(I$110=0,0,I$110/CHI_fec!I$110)</f>
        <v>0.90100109082317958</v>
      </c>
      <c r="J240" s="320">
        <f>IF(J$110=0,0,J$110/CHI_fec!J$110)</f>
        <v>1.0020027362147805</v>
      </c>
      <c r="K240" s="320">
        <f>IF(K$110=0,0,K$110/CHI_fec!K$110)</f>
        <v>1.0509383521073725</v>
      </c>
      <c r="L240" s="320">
        <f>IF(L$110=0,0,L$110/CHI_fec!L$110)</f>
        <v>1.1280822402102959</v>
      </c>
      <c r="M240" s="320">
        <f>IF(M$110=0,0,M$110/CHI_fec!M$110)</f>
        <v>1.1643787760960678</v>
      </c>
      <c r="N240" s="320">
        <f>IF(N$110=0,0,N$110/CHI_fec!N$110)</f>
        <v>1.0534670966424262</v>
      </c>
      <c r="O240" s="320">
        <f>IF(O$110=0,0,O$110/CHI_fec!O$110)</f>
        <v>1.0094357008978441</v>
      </c>
      <c r="P240" s="320">
        <f>IF(P$110=0,0,P$110/CHI_fec!P$110)</f>
        <v>0.97732237154940316</v>
      </c>
      <c r="Q240" s="320">
        <f>IF(Q$110=0,0,Q$110/CHI_fec!Q$110)</f>
        <v>0.90420159191269289</v>
      </c>
      <c r="R240" s="320">
        <f>IF(R$110=0,0,R$110/CHI_fec!R$110)</f>
        <v>0.8465049650937182</v>
      </c>
      <c r="S240" s="320">
        <f>IF(S$110=0,0,S$110/CHI_fec!S$110)</f>
        <v>0.80722116277977762</v>
      </c>
      <c r="T240" s="320">
        <f>IF(T$110=0,0,T$110/CHI_fec!T$110)</f>
        <v>0.74558198056513514</v>
      </c>
      <c r="U240" s="320">
        <f>IF(U$110=0,0,U$110/CHI_fec!U$110)</f>
        <v>0.73848406074511408</v>
      </c>
      <c r="V240" s="320">
        <f>IF(V$110=0,0,V$110/CHI_fec!V$110)</f>
        <v>0.67326691393273153</v>
      </c>
      <c r="W240" s="320">
        <f>IF(W$110=0,0,W$110/CHI_fec!W$110)</f>
        <v>0.75826672114686477</v>
      </c>
      <c r="X240" s="320">
        <f>IF(X$110=0,0,X$110/CHI_fec!X$110)</f>
        <v>0.57925747194325883</v>
      </c>
      <c r="Y240" s="320">
        <f>IF(Y$110=0,0,Y$110/CHI_fec!Y$110)</f>
        <v>0.56878170685799068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1.0099070578852984</v>
      </c>
      <c r="C245" s="275">
        <f>IF(C$115=0,0,C$115/CHI_fec!C$115)</f>
        <v>1.093016545261752</v>
      </c>
      <c r="D245" s="275">
        <f>IF(D$115=0,0,D$115/CHI_fec!D$115)</f>
        <v>0.950034510683892</v>
      </c>
      <c r="E245" s="275">
        <f>IF(E$115=0,0,E$115/CHI_fec!E$115)</f>
        <v>1.0610411032304161</v>
      </c>
      <c r="F245" s="275">
        <f>IF(F$115=0,0,F$115/CHI_fec!F$115)</f>
        <v>0.93709467264909496</v>
      </c>
      <c r="G245" s="275">
        <f>IF(G$115=0,0,G$115/CHI_fec!G$115)</f>
        <v>0.80873293074479813</v>
      </c>
      <c r="H245" s="275">
        <f>IF(H$115=0,0,H$115/CHI_fec!H$115)</f>
        <v>0.75920653099901292</v>
      </c>
      <c r="I245" s="275">
        <f>IF(I$115=0,0,I$115/CHI_fec!I$115)</f>
        <v>0.7115387173736879</v>
      </c>
      <c r="J245" s="275">
        <f>IF(J$115=0,0,J$115/CHI_fec!J$115)</f>
        <v>0.78455582668281398</v>
      </c>
      <c r="K245" s="275">
        <f>IF(K$115=0,0,K$115/CHI_fec!K$115)</f>
        <v>0.83853352043193519</v>
      </c>
      <c r="L245" s="275">
        <f>IF(L$115=0,0,L$115/CHI_fec!L$115)</f>
        <v>0.93182714889086782</v>
      </c>
      <c r="M245" s="275">
        <f>IF(M$115=0,0,M$115/CHI_fec!M$115)</f>
        <v>0.87221037143744251</v>
      </c>
      <c r="N245" s="275">
        <f>IF(N$115=0,0,N$115/CHI_fec!N$115)</f>
        <v>0.73423691037843175</v>
      </c>
      <c r="O245" s="275">
        <f>IF(O$115=0,0,O$115/CHI_fec!O$115)</f>
        <v>0.72940160913576524</v>
      </c>
      <c r="P245" s="275">
        <f>IF(P$115=0,0,P$115/CHI_fec!P$115)</f>
        <v>0.72817678322887092</v>
      </c>
      <c r="Q245" s="275">
        <f>IF(Q$115=0,0,Q$115/CHI_fec!Q$115)</f>
        <v>0.65399188293312804</v>
      </c>
      <c r="R245" s="275">
        <f>IF(R$115=0,0,R$115/CHI_fec!R$115)</f>
        <v>0.51534962593535616</v>
      </c>
      <c r="S245" s="275">
        <f>IF(S$115=0,0,S$115/CHI_fec!S$115)</f>
        <v>0.51462183334676748</v>
      </c>
      <c r="T245" s="275">
        <f>IF(T$115=0,0,T$115/CHI_fec!T$115)</f>
        <v>0.49515130204723956</v>
      </c>
      <c r="U245" s="275">
        <f>IF(U$115=0,0,U$115/CHI_fec!U$115)</f>
        <v>0.46035574415120278</v>
      </c>
      <c r="V245" s="275">
        <f>IF(V$115=0,0,V$115/CHI_fec!V$115)</f>
        <v>0.4000243816734787</v>
      </c>
      <c r="W245" s="275">
        <f>IF(W$115=0,0,W$115/CHI_fec!W$115)</f>
        <v>0.48168344145100617</v>
      </c>
      <c r="X245" s="275">
        <f>IF(X$115=0,0,X$115/CHI_fec!X$115)</f>
        <v>0.29897701075206456</v>
      </c>
      <c r="Y245" s="275">
        <f>IF(Y$115=0,0,Y$115/CHI_fec!Y$115)</f>
        <v>0.28786049202744368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1.9039989022917694</v>
      </c>
      <c r="C246" s="276">
        <f>IF(C$121=0,0,C$121/CHI_fec!C$121)</f>
        <v>1.9391472882923142</v>
      </c>
      <c r="D246" s="276">
        <f>IF(D$121=0,0,D$121/CHI_fec!D$121)</f>
        <v>1.8792093529498608</v>
      </c>
      <c r="E246" s="276">
        <f>IF(E$121=0,0,E$121/CHI_fec!E$121)</f>
        <v>1.8277080537461841</v>
      </c>
      <c r="F246" s="276">
        <f>IF(F$121=0,0,F$121/CHI_fec!F$121)</f>
        <v>1.8392189134118584</v>
      </c>
      <c r="G246" s="276">
        <f>IF(G$121=0,0,G$121/CHI_fec!G$121)</f>
        <v>1.6506032496792371</v>
      </c>
      <c r="H246" s="276">
        <f>IF(H$121=0,0,H$121/CHI_fec!H$121)</f>
        <v>1.6006107871872619</v>
      </c>
      <c r="I246" s="276">
        <f>IF(I$121=0,0,I$121/CHI_fec!I$121)</f>
        <v>1.6709028514996365</v>
      </c>
      <c r="J246" s="276">
        <f>IF(J$121=0,0,J$121/CHI_fec!J$121)</f>
        <v>1.9305979949065979</v>
      </c>
      <c r="K246" s="276">
        <f>IF(K$121=0,0,K$121/CHI_fec!K$121)</f>
        <v>1.9196452607005619</v>
      </c>
      <c r="L246" s="276">
        <f>IF(L$121=0,0,L$121/CHI_fec!L$121)</f>
        <v>1.9767957001864322</v>
      </c>
      <c r="M246" s="276">
        <f>IF(M$121=0,0,M$121/CHI_fec!M$121)</f>
        <v>2.0149747737387873</v>
      </c>
      <c r="N246" s="276">
        <f>IF(N$121=0,0,N$121/CHI_fec!N$121)</f>
        <v>1.8933539225742333</v>
      </c>
      <c r="O246" s="276">
        <f>IF(O$121=0,0,O$121/CHI_fec!O$121)</f>
        <v>1.9918238694083419</v>
      </c>
      <c r="P246" s="276">
        <f>IF(P$121=0,0,P$121/CHI_fec!P$121)</f>
        <v>2.1980319817102965</v>
      </c>
      <c r="Q246" s="276">
        <f>IF(Q$121=0,0,Q$121/CHI_fec!Q$121)</f>
        <v>2.2283952619651939</v>
      </c>
      <c r="R246" s="276">
        <f>IF(R$121=0,0,R$121/CHI_fec!R$121)</f>
        <v>1.8988483578675537</v>
      </c>
      <c r="S246" s="276">
        <f>IF(S$121=0,0,S$121/CHI_fec!S$121)</f>
        <v>1.7138482025945765</v>
      </c>
      <c r="T246" s="276">
        <f>IF(T$121=0,0,T$121/CHI_fec!T$121)</f>
        <v>1.5814280218555044</v>
      </c>
      <c r="U246" s="276">
        <f>IF(U$121=0,0,U$121/CHI_fec!U$121)</f>
        <v>1.4685676171628654</v>
      </c>
      <c r="V246" s="276">
        <f>IF(V$121=0,0,V$121/CHI_fec!V$121)</f>
        <v>1.2060962567361553</v>
      </c>
      <c r="W246" s="276">
        <f>IF(W$121=0,0,W$121/CHI_fec!W$121)</f>
        <v>1.2791751747699927</v>
      </c>
      <c r="X246" s="276">
        <f>IF(X$121=0,0,X$121/CHI_fec!X$121)</f>
        <v>1.0224613513138703</v>
      </c>
      <c r="Y246" s="276">
        <f>IF(Y$121=0,0,Y$121/CHI_fec!Y$121)</f>
        <v>0.93851494834894389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2.5350166034945252</v>
      </c>
      <c r="C247" s="276">
        <f>IF(C$134=0,0,C$134/CHI_fec!C$134)</f>
        <v>2.5269755953412854</v>
      </c>
      <c r="D247" s="276">
        <f>IF(D$134=0,0,D$134/CHI_fec!D$134)</f>
        <v>2.4903078175440765</v>
      </c>
      <c r="E247" s="276">
        <f>IF(E$134=0,0,E$134/CHI_fec!E$134)</f>
        <v>2.5448636997825358</v>
      </c>
      <c r="F247" s="276">
        <f>IF(F$134=0,0,F$134/CHI_fec!F$134)</f>
        <v>2.5645906112337546</v>
      </c>
      <c r="G247" s="276">
        <f>IF(G$134=0,0,G$134/CHI_fec!G$134)</f>
        <v>2.4581851531524679</v>
      </c>
      <c r="H247" s="276">
        <f>IF(H$134=0,0,H$134/CHI_fec!H$134)</f>
        <v>2.3753651825691731</v>
      </c>
      <c r="I247" s="276">
        <f>IF(I$134=0,0,I$134/CHI_fec!I$134)</f>
        <v>2.2095366301657302</v>
      </c>
      <c r="J247" s="276">
        <f>IF(J$134=0,0,J$134/CHI_fec!J$134)</f>
        <v>2.2480546491480542</v>
      </c>
      <c r="K247" s="276">
        <f>IF(K$134=0,0,K$134/CHI_fec!K$134)</f>
        <v>2.2600003684864411</v>
      </c>
      <c r="L247" s="276">
        <f>IF(L$134=0,0,L$134/CHI_fec!L$134)</f>
        <v>2.317225580848326</v>
      </c>
      <c r="M247" s="276">
        <f>IF(M$134=0,0,M$134/CHI_fec!M$134)</f>
        <v>2.4083236904649121</v>
      </c>
      <c r="N247" s="276">
        <f>IF(N$134=0,0,N$134/CHI_fec!N$134)</f>
        <v>2.4097468221404204</v>
      </c>
      <c r="O247" s="276">
        <f>IF(O$134=0,0,O$134/CHI_fec!O$134)</f>
        <v>2.3990825124199731</v>
      </c>
      <c r="P247" s="276">
        <f>IF(P$134=0,0,P$134/CHI_fec!P$134)</f>
        <v>2.3818409790561295</v>
      </c>
      <c r="Q247" s="276">
        <f>IF(Q$134=0,0,Q$134/CHI_fec!Q$134)</f>
        <v>2.3486118690655342</v>
      </c>
      <c r="R247" s="276">
        <f>IF(R$134=0,0,R$134/CHI_fec!R$134)</f>
        <v>2.1588032964065107</v>
      </c>
      <c r="S247" s="276">
        <f>IF(S$134=0,0,S$134/CHI_fec!S$134)</f>
        <v>2.1350817258627171</v>
      </c>
      <c r="T247" s="276">
        <f>IF(T$134=0,0,T$134/CHI_fec!T$134)</f>
        <v>1.993062160280958</v>
      </c>
      <c r="U247" s="276">
        <f>IF(U$134=0,0,U$134/CHI_fec!U$134)</f>
        <v>1.9518697685239432</v>
      </c>
      <c r="V247" s="276">
        <f>IF(V$134=0,0,V$134/CHI_fec!V$134)</f>
        <v>1.824107751720474</v>
      </c>
      <c r="W247" s="276">
        <f>IF(W$134=0,0,W$134/CHI_fec!W$134)</f>
        <v>1.8107994676935881</v>
      </c>
      <c r="X247" s="276">
        <f>IF(X$134=0,0,X$134/CHI_fec!X$134)</f>
        <v>1.5885254037030669</v>
      </c>
      <c r="Y247" s="276">
        <f>IF(Y$134=0,0,Y$134/CHI_fec!Y$134)</f>
        <v>1.5034338171189268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1.3642609980694718</v>
      </c>
      <c r="C248" s="276">
        <f>IF(C$142=0,0,C$142/CHI_fec!C$142)</f>
        <v>1.433514229241672</v>
      </c>
      <c r="D248" s="276">
        <f>IF(D$142=0,0,D$142/CHI_fec!D$142)</f>
        <v>1.3028859475627947</v>
      </c>
      <c r="E248" s="276">
        <f>IF(E$142=0,0,E$142/CHI_fec!E$142)</f>
        <v>1.4109357944382201</v>
      </c>
      <c r="F248" s="276">
        <f>IF(F$142=0,0,F$142/CHI_fec!F$142)</f>
        <v>1.2739023700607983</v>
      </c>
      <c r="G248" s="276">
        <f>IF(G$142=0,0,G$142/CHI_fec!G$142)</f>
        <v>1.1223213943850179</v>
      </c>
      <c r="H248" s="276">
        <f>IF(H$142=0,0,H$142/CHI_fec!H$142)</f>
        <v>1.084940035653615</v>
      </c>
      <c r="I248" s="276">
        <f>IF(I$142=0,0,I$142/CHI_fec!I$142)</f>
        <v>1.0735978935734054</v>
      </c>
      <c r="J248" s="276">
        <f>IF(J$142=0,0,J$142/CHI_fec!J$142)</f>
        <v>1.2319604217622488</v>
      </c>
      <c r="K248" s="276">
        <f>IF(K$142=0,0,K$142/CHI_fec!K$142)</f>
        <v>1.3724408768758569</v>
      </c>
      <c r="L248" s="276">
        <f>IF(L$142=0,0,L$142/CHI_fec!L$142)</f>
        <v>1.494142997415522</v>
      </c>
      <c r="M248" s="276">
        <f>IF(M$142=0,0,M$142/CHI_fec!M$142)</f>
        <v>1.4858209513434046</v>
      </c>
      <c r="N248" s="276">
        <f>IF(N$142=0,0,N$142/CHI_fec!N$142)</f>
        <v>1.3766221427767131</v>
      </c>
      <c r="O248" s="276">
        <f>IF(O$142=0,0,O$142/CHI_fec!O$142)</f>
        <v>1.4580575919834728</v>
      </c>
      <c r="P248" s="276">
        <f>IF(P$142=0,0,P$142/CHI_fec!P$142)</f>
        <v>1.5453530262965003</v>
      </c>
      <c r="Q248" s="276">
        <f>IF(Q$142=0,0,Q$142/CHI_fec!Q$142)</f>
        <v>1.4887370971481999</v>
      </c>
      <c r="R248" s="276">
        <f>IF(R$142=0,0,R$142/CHI_fec!R$142)</f>
        <v>1.1848166169696868</v>
      </c>
      <c r="S248" s="276">
        <f>IF(S$142=0,0,S$142/CHI_fec!S$142)</f>
        <v>1.1347016096995646</v>
      </c>
      <c r="T248" s="276">
        <f>IF(T$142=0,0,T$142/CHI_fec!T$142)</f>
        <v>1.0871392876155306</v>
      </c>
      <c r="U248" s="276">
        <f>IF(U$142=0,0,U$142/CHI_fec!U$142)</f>
        <v>1.0537770505208883</v>
      </c>
      <c r="V248" s="276">
        <f>IF(V$142=0,0,V$142/CHI_fec!V$142)</f>
        <v>0.94066773759164479</v>
      </c>
      <c r="W248" s="276">
        <f>IF(W$142=0,0,W$142/CHI_fec!W$142)</f>
        <v>1.0798528946760457</v>
      </c>
      <c r="X248" s="276">
        <f>IF(X$142=0,0,X$142/CHI_fec!X$142)</f>
        <v>0.72391802644001446</v>
      </c>
      <c r="Y248" s="276">
        <f>IF(Y$142=0,0,Y$142/CHI_fec!Y$142)</f>
        <v>0.74954054361498668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DK: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1921.3914028991803</v>
      </c>
      <c r="C3" s="203">
        <f t="shared" si="0"/>
        <v>1618.002802426297</v>
      </c>
      <c r="D3" s="203">
        <f t="shared" si="0"/>
        <v>1675.3768341163714</v>
      </c>
      <c r="E3" s="203">
        <f t="shared" si="0"/>
        <v>1586.0907750342935</v>
      </c>
      <c r="F3" s="203">
        <f t="shared" si="0"/>
        <v>1545.1769345348923</v>
      </c>
      <c r="G3" s="203">
        <f t="shared" si="0"/>
        <v>1608.0140959829534</v>
      </c>
      <c r="H3" s="203">
        <f t="shared" si="0"/>
        <v>1741.4112668533987</v>
      </c>
      <c r="I3" s="203">
        <f t="shared" si="0"/>
        <v>1847.3954920019387</v>
      </c>
      <c r="J3" s="203">
        <f t="shared" si="0"/>
        <v>1697.2256209726277</v>
      </c>
      <c r="K3" s="203">
        <f t="shared" si="0"/>
        <v>1257.0737083811712</v>
      </c>
      <c r="L3" s="203">
        <f t="shared" si="0"/>
        <v>1019.6767603620774</v>
      </c>
      <c r="M3" s="203">
        <f t="shared" si="0"/>
        <v>1237.0096638123759</v>
      </c>
      <c r="N3" s="203">
        <f t="shared" si="0"/>
        <v>1190.7384758536311</v>
      </c>
      <c r="O3" s="203">
        <f t="shared" si="0"/>
        <v>1174.7691028071677</v>
      </c>
      <c r="P3" s="203">
        <f t="shared" si="0"/>
        <v>1274.7487302145619</v>
      </c>
      <c r="Q3" s="203">
        <f t="shared" si="0"/>
        <v>1300.1616180000003</v>
      </c>
      <c r="R3" s="203">
        <f t="shared" si="0"/>
        <v>1498.7166413441769</v>
      </c>
      <c r="S3" s="203">
        <f t="shared" si="0"/>
        <v>1600.0126456053656</v>
      </c>
      <c r="T3" s="203">
        <f t="shared" si="0"/>
        <v>1649.5123806548611</v>
      </c>
      <c r="U3" s="203">
        <f t="shared" si="0"/>
        <v>1686.7001563314232</v>
      </c>
      <c r="V3" s="203">
        <f t="shared" si="0"/>
        <v>1629.430488089351</v>
      </c>
      <c r="W3" s="203">
        <f t="shared" si="0"/>
        <v>1588.5971992844625</v>
      </c>
      <c r="X3" s="203">
        <f t="shared" si="0"/>
        <v>1487.8268309818884</v>
      </c>
      <c r="Y3" s="203">
        <f t="shared" si="0"/>
        <v>1612.6</v>
      </c>
      <c r="DA3" s="112"/>
    </row>
    <row r="4" spans="1:105" ht="12" customHeight="1" x14ac:dyDescent="0.25">
      <c r="A4" s="50" t="s">
        <v>51</v>
      </c>
      <c r="B4" s="241">
        <v>714.49638636598161</v>
      </c>
      <c r="C4" s="241">
        <v>675.9741868675236</v>
      </c>
      <c r="D4" s="241">
        <v>702.15580479019036</v>
      </c>
      <c r="E4" s="241">
        <v>629.07359076208468</v>
      </c>
      <c r="F4" s="241">
        <v>640.99184299861952</v>
      </c>
      <c r="G4" s="241">
        <v>621.30349932094703</v>
      </c>
      <c r="H4" s="241">
        <v>859.94512815594317</v>
      </c>
      <c r="I4" s="241">
        <v>831.23681606831792</v>
      </c>
      <c r="J4" s="241">
        <v>910.87318890415781</v>
      </c>
      <c r="K4" s="241">
        <v>605.95691051154517</v>
      </c>
      <c r="L4" s="241">
        <v>476.26091430261903</v>
      </c>
      <c r="M4" s="241">
        <v>598.48378843523119</v>
      </c>
      <c r="N4" s="241">
        <v>613.87407962388227</v>
      </c>
      <c r="O4" s="241">
        <v>594.80980116116837</v>
      </c>
      <c r="P4" s="241">
        <v>647.34282505951114</v>
      </c>
      <c r="Q4" s="241">
        <v>705.71521355322966</v>
      </c>
      <c r="R4" s="241">
        <v>835.22992318224021</v>
      </c>
      <c r="S4" s="241">
        <v>928.09177927959865</v>
      </c>
      <c r="T4" s="241">
        <v>978.96159855808673</v>
      </c>
      <c r="U4" s="241">
        <v>1031.2029621585921</v>
      </c>
      <c r="V4" s="241">
        <v>985.7689475684042</v>
      </c>
      <c r="W4" s="241">
        <v>969.40157213708756</v>
      </c>
      <c r="X4" s="241">
        <v>919.2329812504953</v>
      </c>
      <c r="Y4" s="241">
        <v>986.53117921180126</v>
      </c>
      <c r="DA4" s="83" t="s">
        <v>1404</v>
      </c>
    </row>
    <row r="5" spans="1:105" ht="12" customHeight="1" x14ac:dyDescent="0.25">
      <c r="A5" s="144" t="s">
        <v>52</v>
      </c>
      <c r="B5" s="282">
        <v>1032.839203032227</v>
      </c>
      <c r="C5" s="282">
        <v>776.121915346577</v>
      </c>
      <c r="D5" s="282">
        <v>806.72008673492405</v>
      </c>
      <c r="E5" s="282">
        <v>808.69919554071794</v>
      </c>
      <c r="F5" s="282">
        <v>763.70823389641214</v>
      </c>
      <c r="G5" s="282">
        <v>854.51867668060902</v>
      </c>
      <c r="H5" s="282">
        <v>702.29633952826657</v>
      </c>
      <c r="I5" s="282">
        <v>820.3450220684947</v>
      </c>
      <c r="J5" s="282">
        <v>565.00514103002752</v>
      </c>
      <c r="K5" s="282">
        <v>488.67628294281877</v>
      </c>
      <c r="L5" s="282">
        <v>403.91339597037518</v>
      </c>
      <c r="M5" s="282">
        <v>488.99633309987519</v>
      </c>
      <c r="N5" s="282">
        <v>441.80330325892493</v>
      </c>
      <c r="O5" s="282">
        <v>434.19576427321317</v>
      </c>
      <c r="P5" s="282">
        <v>463.90100923216079</v>
      </c>
      <c r="Q5" s="282">
        <v>458.44738027122298</v>
      </c>
      <c r="R5" s="282">
        <v>519.35666720282575</v>
      </c>
      <c r="S5" s="282">
        <v>528.75473885665178</v>
      </c>
      <c r="T5" s="282">
        <v>528.4259487476412</v>
      </c>
      <c r="U5" s="282">
        <v>534.78385681402551</v>
      </c>
      <c r="V5" s="282">
        <v>530.69289733552716</v>
      </c>
      <c r="W5" s="282">
        <v>504.4990986467576</v>
      </c>
      <c r="X5" s="282">
        <v>460.80720692220439</v>
      </c>
      <c r="Y5" s="282">
        <v>520.42592815480054</v>
      </c>
      <c r="DA5" s="94" t="s">
        <v>1405</v>
      </c>
    </row>
    <row r="6" spans="1:105" ht="12" customHeight="1" x14ac:dyDescent="0.25">
      <c r="A6" s="49" t="s">
        <v>60</v>
      </c>
      <c r="B6" s="242">
        <v>174.05581350097179</v>
      </c>
      <c r="C6" s="242">
        <v>165.90670021219651</v>
      </c>
      <c r="D6" s="242">
        <v>166.500942591257</v>
      </c>
      <c r="E6" s="242">
        <v>148.317988731491</v>
      </c>
      <c r="F6" s="242">
        <v>140.4768576398607</v>
      </c>
      <c r="G6" s="242">
        <v>132.1919199813974</v>
      </c>
      <c r="H6" s="242">
        <v>179.16979916918891</v>
      </c>
      <c r="I6" s="242">
        <v>195.81365386512601</v>
      </c>
      <c r="J6" s="242">
        <v>221.34729103844231</v>
      </c>
      <c r="K6" s="242">
        <v>162.4405149268072</v>
      </c>
      <c r="L6" s="242">
        <v>139.5024500890832</v>
      </c>
      <c r="M6" s="242">
        <v>149.5295422772698</v>
      </c>
      <c r="N6" s="242">
        <v>135.06109297082381</v>
      </c>
      <c r="O6" s="242">
        <v>145.76353737278629</v>
      </c>
      <c r="P6" s="242">
        <v>163.50489592289011</v>
      </c>
      <c r="Q6" s="242">
        <v>135.99902417554759</v>
      </c>
      <c r="R6" s="242">
        <v>144.13005095911109</v>
      </c>
      <c r="S6" s="242">
        <v>143.1661274691152</v>
      </c>
      <c r="T6" s="242">
        <v>142.12483334913321</v>
      </c>
      <c r="U6" s="242">
        <v>120.7133373588056</v>
      </c>
      <c r="V6" s="242">
        <v>112.96864318541969</v>
      </c>
      <c r="W6" s="242">
        <v>114.69652850061711</v>
      </c>
      <c r="X6" s="242">
        <v>107.78664280918851</v>
      </c>
      <c r="Y6" s="242">
        <v>105.64289263339811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2009</v>
      </c>
      <c r="C9" s="241">
        <v>2047</v>
      </c>
      <c r="D9" s="241">
        <v>2028</v>
      </c>
      <c r="E9" s="241">
        <v>1953</v>
      </c>
      <c r="F9" s="241">
        <v>2150</v>
      </c>
      <c r="G9" s="241">
        <v>2120</v>
      </c>
      <c r="H9" s="241">
        <v>2937</v>
      </c>
      <c r="I9" s="241">
        <v>2871</v>
      </c>
      <c r="J9" s="241">
        <v>2494</v>
      </c>
      <c r="K9" s="241">
        <v>1575</v>
      </c>
      <c r="L9" s="241">
        <v>1553</v>
      </c>
      <c r="M9" s="241">
        <v>1811</v>
      </c>
      <c r="N9" s="241">
        <v>1798</v>
      </c>
      <c r="O9" s="241">
        <v>1830</v>
      </c>
      <c r="P9" s="241">
        <v>1876.095</v>
      </c>
      <c r="Q9" s="241">
        <v>2027.8430000000001</v>
      </c>
      <c r="R9" s="241">
        <v>2259.902</v>
      </c>
      <c r="S9" s="241">
        <v>2359.1309999999999</v>
      </c>
      <c r="T9" s="241">
        <v>2372.2460000000001</v>
      </c>
      <c r="U9" s="241">
        <v>2440.6</v>
      </c>
      <c r="V9" s="241">
        <v>2497.6799999999998</v>
      </c>
      <c r="W9" s="241">
        <v>2509.2269999999999</v>
      </c>
      <c r="X9" s="241">
        <v>2519.076</v>
      </c>
      <c r="Y9" s="241">
        <v>2037.34035059761</v>
      </c>
      <c r="DA9" s="83" t="s">
        <v>1408</v>
      </c>
    </row>
    <row r="10" spans="1:105" ht="12" customHeight="1" x14ac:dyDescent="0.25">
      <c r="A10" s="144" t="s">
        <v>1409</v>
      </c>
      <c r="B10" s="282">
        <v>6003.9408000000003</v>
      </c>
      <c r="C10" s="282">
        <v>4858.9392000000007</v>
      </c>
      <c r="D10" s="282">
        <v>4817.0496000000012</v>
      </c>
      <c r="E10" s="282">
        <v>5190.5286000000006</v>
      </c>
      <c r="F10" s="282">
        <v>5295.8688000000002</v>
      </c>
      <c r="G10" s="282">
        <v>6028.0577999999996</v>
      </c>
      <c r="H10" s="282">
        <v>4958.8091999999988</v>
      </c>
      <c r="I10" s="282">
        <v>5857.7219999999988</v>
      </c>
      <c r="J10" s="282">
        <v>3198.2669999999998</v>
      </c>
      <c r="K10" s="282">
        <v>3167.328</v>
      </c>
      <c r="L10" s="282">
        <v>3248.2080000000001</v>
      </c>
      <c r="M10" s="282">
        <v>3696.791400000001</v>
      </c>
      <c r="N10" s="282">
        <v>3604.0259999999998</v>
      </c>
      <c r="O10" s="282">
        <v>3609.24</v>
      </c>
      <c r="P10" s="282">
        <v>3679.2420000000002</v>
      </c>
      <c r="Q10" s="282">
        <v>3942.5279999999998</v>
      </c>
      <c r="R10" s="282">
        <v>4716.7380000000003</v>
      </c>
      <c r="S10" s="282">
        <v>5719.1880000000001</v>
      </c>
      <c r="T10" s="282">
        <v>6324.8459999999995</v>
      </c>
      <c r="U10" s="282">
        <v>6361.3559999999998</v>
      </c>
      <c r="V10" s="282">
        <v>5916.36</v>
      </c>
      <c r="W10" s="282">
        <v>5828.4768000000004</v>
      </c>
      <c r="X10" s="282">
        <v>5564.5019999999986</v>
      </c>
      <c r="Y10" s="282">
        <v>4708.8240000000014</v>
      </c>
      <c r="DA10" s="94" t="s">
        <v>1410</v>
      </c>
    </row>
    <row r="11" spans="1:105" ht="12" customHeight="1" x14ac:dyDescent="0.25">
      <c r="A11" s="49" t="s">
        <v>1411</v>
      </c>
      <c r="B11" s="242">
        <v>222.989</v>
      </c>
      <c r="C11" s="242">
        <v>228.911</v>
      </c>
      <c r="D11" s="242">
        <v>219.11199999999999</v>
      </c>
      <c r="E11" s="242">
        <v>209.80199999999999</v>
      </c>
      <c r="F11" s="242">
        <v>214.68700000000001</v>
      </c>
      <c r="G11" s="242">
        <v>205.51900000000001</v>
      </c>
      <c r="H11" s="242">
        <v>278.81299999999999</v>
      </c>
      <c r="I11" s="242">
        <v>308.15300000000002</v>
      </c>
      <c r="J11" s="242">
        <v>276.13900000000001</v>
      </c>
      <c r="K11" s="242">
        <v>185.15299999999999</v>
      </c>
      <c r="L11" s="242">
        <v>197.839</v>
      </c>
      <c r="M11" s="242">
        <v>216.27</v>
      </c>
      <c r="N11" s="242">
        <v>236.31200000000001</v>
      </c>
      <c r="O11" s="242">
        <v>267.822</v>
      </c>
      <c r="P11" s="242">
        <v>271.67899999999997</v>
      </c>
      <c r="Q11" s="242">
        <v>228.649</v>
      </c>
      <c r="R11" s="242">
        <v>232.65754000000001</v>
      </c>
      <c r="S11" s="242">
        <v>222.78800000000001</v>
      </c>
      <c r="T11" s="242">
        <v>234.66200000000001</v>
      </c>
      <c r="U11" s="242">
        <v>202.61799999999999</v>
      </c>
      <c r="V11" s="242">
        <v>182.5</v>
      </c>
      <c r="W11" s="242">
        <v>206.59800000000001</v>
      </c>
      <c r="X11" s="242">
        <v>203.27</v>
      </c>
      <c r="Y11" s="242">
        <v>164.751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2225</v>
      </c>
      <c r="C14" s="241">
        <v>2225</v>
      </c>
      <c r="D14" s="241">
        <v>2225</v>
      </c>
      <c r="E14" s="241">
        <v>2225</v>
      </c>
      <c r="F14" s="241">
        <v>2225</v>
      </c>
      <c r="G14" s="241">
        <v>2225</v>
      </c>
      <c r="H14" s="241">
        <v>3067.246374622242</v>
      </c>
      <c r="I14" s="241">
        <v>3067.246374622242</v>
      </c>
      <c r="J14" s="241">
        <v>3067.246374622242</v>
      </c>
      <c r="K14" s="241">
        <v>3067.246374622242</v>
      </c>
      <c r="L14" s="241">
        <v>2856.684780966682</v>
      </c>
      <c r="M14" s="241">
        <v>2856.684780966682</v>
      </c>
      <c r="N14" s="241">
        <v>2856.684780966682</v>
      </c>
      <c r="O14" s="241">
        <v>2856.684780966682</v>
      </c>
      <c r="P14" s="241">
        <v>2646.123187311121</v>
      </c>
      <c r="Q14" s="241">
        <v>2646.123187311121</v>
      </c>
      <c r="R14" s="241">
        <v>2646.123187311121</v>
      </c>
      <c r="S14" s="241">
        <v>2646.123187311121</v>
      </c>
      <c r="T14" s="241">
        <v>2646.123187311121</v>
      </c>
      <c r="U14" s="241">
        <v>2646.123187311121</v>
      </c>
      <c r="V14" s="241">
        <v>2646.123187311121</v>
      </c>
      <c r="W14" s="241">
        <v>2646.123187311121</v>
      </c>
      <c r="X14" s="241">
        <v>2646.123187311121</v>
      </c>
      <c r="Y14" s="241">
        <v>2646.123187311121</v>
      </c>
      <c r="DA14" s="83" t="s">
        <v>1413</v>
      </c>
    </row>
    <row r="15" spans="1:105" ht="12" customHeight="1" x14ac:dyDescent="0.25">
      <c r="A15" s="107" t="s">
        <v>1409</v>
      </c>
      <c r="B15" s="282">
        <v>6671.0453333333326</v>
      </c>
      <c r="C15" s="282">
        <v>6671.0453333333326</v>
      </c>
      <c r="D15" s="282">
        <v>6118.7949883241808</v>
      </c>
      <c r="E15" s="282">
        <v>6118.7949883241808</v>
      </c>
      <c r="F15" s="282">
        <v>6118.7949883241808</v>
      </c>
      <c r="G15" s="282">
        <v>6671.0453333333326</v>
      </c>
      <c r="H15" s="282">
        <v>6671.0453333333326</v>
      </c>
      <c r="I15" s="282">
        <v>6671.0453333333326</v>
      </c>
      <c r="J15" s="282">
        <v>6671.0453333333326</v>
      </c>
      <c r="K15" s="282">
        <v>6671.0453333333326</v>
      </c>
      <c r="L15" s="282">
        <v>6118.7949883241808</v>
      </c>
      <c r="M15" s="282">
        <v>6118.7949883241808</v>
      </c>
      <c r="N15" s="282">
        <v>5566.5446433150282</v>
      </c>
      <c r="O15" s="282">
        <v>5566.5446433150282</v>
      </c>
      <c r="P15" s="282">
        <v>5566.5446433150282</v>
      </c>
      <c r="Q15" s="282">
        <v>5014.2942983058756</v>
      </c>
      <c r="R15" s="282">
        <v>5014.2942983058756</v>
      </c>
      <c r="S15" s="282">
        <v>6118.7949883241808</v>
      </c>
      <c r="T15" s="282">
        <v>6671.0453333333326</v>
      </c>
      <c r="U15" s="282">
        <v>7223.2956783424861</v>
      </c>
      <c r="V15" s="282">
        <v>7223.2956783424861</v>
      </c>
      <c r="W15" s="282">
        <v>7223.2956783424861</v>
      </c>
      <c r="X15" s="282">
        <v>7223.2956783424861</v>
      </c>
      <c r="Y15" s="282">
        <v>7223.2956783424861</v>
      </c>
      <c r="DA15" s="94" t="s">
        <v>1414</v>
      </c>
    </row>
    <row r="16" spans="1:105" ht="12" customHeight="1" x14ac:dyDescent="0.25">
      <c r="A16" s="49" t="s">
        <v>1411</v>
      </c>
      <c r="B16" s="242">
        <v>247.76555555555561</v>
      </c>
      <c r="C16" s="242">
        <v>257.784067618824</v>
      </c>
      <c r="D16" s="242">
        <v>251.43554218498059</v>
      </c>
      <c r="E16" s="242">
        <v>267.80257968209241</v>
      </c>
      <c r="F16" s="242">
        <v>277.82109174536089</v>
      </c>
      <c r="G16" s="242">
        <v>286.00461049391691</v>
      </c>
      <c r="H16" s="242">
        <v>358.66483140591379</v>
      </c>
      <c r="I16" s="242">
        <v>394.07744520455611</v>
      </c>
      <c r="J16" s="242">
        <v>379.54540102215668</v>
      </c>
      <c r="K16" s="242">
        <v>371.36188227360071</v>
      </c>
      <c r="L16" s="242">
        <v>356.82983809120128</v>
      </c>
      <c r="M16" s="242">
        <v>334.114275160246</v>
      </c>
      <c r="N16" s="242">
        <v>325.93075641169003</v>
      </c>
      <c r="O16" s="242">
        <v>311.39871222929071</v>
      </c>
      <c r="P16" s="242">
        <v>317.74723766313411</v>
      </c>
      <c r="Q16" s="242">
        <v>303.21519348073468</v>
      </c>
      <c r="R16" s="242">
        <v>303.21519348073468</v>
      </c>
      <c r="S16" s="242">
        <v>303.21519348073468</v>
      </c>
      <c r="T16" s="242">
        <v>303.21519348073468</v>
      </c>
      <c r="U16" s="242">
        <v>303.21519348073468</v>
      </c>
      <c r="V16" s="242">
        <v>303.21519348073468</v>
      </c>
      <c r="W16" s="242">
        <v>303.21519348073468</v>
      </c>
      <c r="X16" s="242">
        <v>303.21519348073468</v>
      </c>
      <c r="Y16" s="242">
        <v>303.21519348073468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210.56159365556061</v>
      </c>
      <c r="D18" s="241">
        <v>0</v>
      </c>
      <c r="E18" s="241">
        <v>0</v>
      </c>
      <c r="F18" s="241">
        <v>0</v>
      </c>
      <c r="G18" s="241">
        <v>210.56159365556061</v>
      </c>
      <c r="H18" s="241">
        <v>842.24637462224246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210.56159365556061</v>
      </c>
      <c r="U18" s="241">
        <v>0</v>
      </c>
      <c r="V18" s="241">
        <v>0</v>
      </c>
      <c r="W18" s="241">
        <v>0</v>
      </c>
      <c r="X18" s="241">
        <v>210.56159365556061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0</v>
      </c>
      <c r="F19" s="282">
        <v>0</v>
      </c>
      <c r="G19" s="282">
        <v>1104.500690018305</v>
      </c>
      <c r="H19" s="282">
        <v>0</v>
      </c>
      <c r="I19" s="282">
        <v>552.25034500915262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1656.7510350274581</v>
      </c>
      <c r="T19" s="282">
        <v>552.25034500915262</v>
      </c>
      <c r="U19" s="282">
        <v>552.25034500915262</v>
      </c>
      <c r="V19" s="282">
        <v>552.25034500915262</v>
      </c>
      <c r="W19" s="282">
        <v>0</v>
      </c>
      <c r="X19" s="282">
        <v>552.25034500915262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24.550556245667838</v>
      </c>
      <c r="D20" s="242">
        <v>8.1835187485559473</v>
      </c>
      <c r="E20" s="242">
        <v>24.550556245667838</v>
      </c>
      <c r="F20" s="242">
        <v>24.550556245667838</v>
      </c>
      <c r="G20" s="242">
        <v>16.367037497111891</v>
      </c>
      <c r="H20" s="242">
        <v>87.192265094396404</v>
      </c>
      <c r="I20" s="242">
        <v>43.596132547198202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14.5320441823994</v>
      </c>
      <c r="Q20" s="242">
        <v>0</v>
      </c>
      <c r="R20" s="242">
        <v>8.1835187485559473</v>
      </c>
      <c r="S20" s="242">
        <v>14.5320441823994</v>
      </c>
      <c r="T20" s="242">
        <v>8.1835187485559473</v>
      </c>
      <c r="U20" s="242">
        <v>14.5320441823994</v>
      </c>
      <c r="V20" s="242">
        <v>22.71556293095535</v>
      </c>
      <c r="W20" s="242">
        <v>0</v>
      </c>
      <c r="X20" s="242">
        <v>22.71556293095535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210.5615936555605</v>
      </c>
      <c r="D22" s="241">
        <f t="shared" si="1"/>
        <v>0</v>
      </c>
      <c r="E22" s="241">
        <f t="shared" si="1"/>
        <v>0</v>
      </c>
      <c r="F22" s="241">
        <f t="shared" si="1"/>
        <v>0</v>
      </c>
      <c r="G22" s="241">
        <f t="shared" si="1"/>
        <v>210.5615936555605</v>
      </c>
      <c r="H22" s="241">
        <f t="shared" si="1"/>
        <v>0</v>
      </c>
      <c r="I22" s="241">
        <f t="shared" si="1"/>
        <v>0</v>
      </c>
      <c r="J22" s="241">
        <f t="shared" si="1"/>
        <v>0</v>
      </c>
      <c r="K22" s="241">
        <f t="shared" si="1"/>
        <v>0</v>
      </c>
      <c r="L22" s="241">
        <f t="shared" si="1"/>
        <v>210.56159365556005</v>
      </c>
      <c r="M22" s="241">
        <f t="shared" si="1"/>
        <v>0</v>
      </c>
      <c r="N22" s="241">
        <f t="shared" si="1"/>
        <v>0</v>
      </c>
      <c r="O22" s="241">
        <f t="shared" si="1"/>
        <v>0</v>
      </c>
      <c r="P22" s="241">
        <f t="shared" si="1"/>
        <v>210.56159365556096</v>
      </c>
      <c r="Q22" s="241">
        <f t="shared" si="1"/>
        <v>0</v>
      </c>
      <c r="R22" s="241">
        <f t="shared" si="1"/>
        <v>0</v>
      </c>
      <c r="S22" s="241">
        <f t="shared" si="1"/>
        <v>0</v>
      </c>
      <c r="T22" s="241">
        <f t="shared" si="1"/>
        <v>210.5615936555605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210.5615936555605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552.25034500915172</v>
      </c>
      <c r="E23" s="282">
        <f t="shared" si="2"/>
        <v>0</v>
      </c>
      <c r="F23" s="282">
        <f t="shared" si="2"/>
        <v>0</v>
      </c>
      <c r="G23" s="282">
        <f t="shared" si="2"/>
        <v>552.25034500915353</v>
      </c>
      <c r="H23" s="282">
        <f t="shared" si="2"/>
        <v>0</v>
      </c>
      <c r="I23" s="282">
        <f t="shared" si="2"/>
        <v>552.25034500915262</v>
      </c>
      <c r="J23" s="282">
        <f t="shared" si="2"/>
        <v>0</v>
      </c>
      <c r="K23" s="282">
        <f t="shared" si="2"/>
        <v>0</v>
      </c>
      <c r="L23" s="282">
        <f t="shared" si="2"/>
        <v>552.25034500915172</v>
      </c>
      <c r="M23" s="282">
        <f t="shared" si="2"/>
        <v>0</v>
      </c>
      <c r="N23" s="282">
        <f t="shared" si="2"/>
        <v>552.25034500915262</v>
      </c>
      <c r="O23" s="282">
        <f t="shared" si="2"/>
        <v>0</v>
      </c>
      <c r="P23" s="282">
        <f t="shared" si="2"/>
        <v>0</v>
      </c>
      <c r="Q23" s="282">
        <f t="shared" si="2"/>
        <v>552.25034500915262</v>
      </c>
      <c r="R23" s="282">
        <f t="shared" si="2"/>
        <v>0</v>
      </c>
      <c r="S23" s="282">
        <f t="shared" si="2"/>
        <v>552.25034500915262</v>
      </c>
      <c r="T23" s="282">
        <f t="shared" si="2"/>
        <v>0</v>
      </c>
      <c r="U23" s="282">
        <f t="shared" si="2"/>
        <v>0</v>
      </c>
      <c r="V23" s="282">
        <f t="shared" si="2"/>
        <v>552.25034500915262</v>
      </c>
      <c r="W23" s="282">
        <f t="shared" si="2"/>
        <v>0</v>
      </c>
      <c r="X23" s="282">
        <f t="shared" si="2"/>
        <v>552.25034500915262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14.532044182399432</v>
      </c>
      <c r="D24" s="242">
        <f t="shared" si="3"/>
        <v>14.532044182399375</v>
      </c>
      <c r="E24" s="242">
        <f t="shared" si="3"/>
        <v>8.1835187485560255</v>
      </c>
      <c r="F24" s="242">
        <f t="shared" si="3"/>
        <v>14.532044182399375</v>
      </c>
      <c r="G24" s="242">
        <f t="shared" si="3"/>
        <v>8.1835187485558549</v>
      </c>
      <c r="H24" s="242">
        <f t="shared" si="3"/>
        <v>14.532044182399545</v>
      </c>
      <c r="I24" s="242">
        <f t="shared" si="3"/>
        <v>8.1835187485558549</v>
      </c>
      <c r="J24" s="242">
        <f t="shared" si="3"/>
        <v>14.532044182399432</v>
      </c>
      <c r="K24" s="242">
        <f t="shared" si="3"/>
        <v>8.1835187485559686</v>
      </c>
      <c r="L24" s="242">
        <f t="shared" si="3"/>
        <v>14.532044182399432</v>
      </c>
      <c r="M24" s="242">
        <f t="shared" si="3"/>
        <v>22.715562930955286</v>
      </c>
      <c r="N24" s="242">
        <f t="shared" si="3"/>
        <v>8.1835187485559686</v>
      </c>
      <c r="O24" s="242">
        <f t="shared" si="3"/>
        <v>14.532044182399318</v>
      </c>
      <c r="P24" s="242">
        <f t="shared" si="3"/>
        <v>8.1835187485559686</v>
      </c>
      <c r="Q24" s="242">
        <f t="shared" si="3"/>
        <v>14.532044182399432</v>
      </c>
      <c r="R24" s="242">
        <f t="shared" si="3"/>
        <v>8.1835187485559686</v>
      </c>
      <c r="S24" s="242">
        <f t="shared" si="3"/>
        <v>14.532044182399375</v>
      </c>
      <c r="T24" s="242">
        <f t="shared" si="3"/>
        <v>8.1835187485559686</v>
      </c>
      <c r="U24" s="242">
        <f t="shared" si="3"/>
        <v>14.532044182399375</v>
      </c>
      <c r="V24" s="242">
        <f t="shared" si="3"/>
        <v>22.715562930955343</v>
      </c>
      <c r="W24" s="242">
        <f t="shared" si="3"/>
        <v>0</v>
      </c>
      <c r="X24" s="242">
        <f t="shared" si="3"/>
        <v>22.715562930955343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216</v>
      </c>
      <c r="C26" s="241">
        <f t="shared" si="4"/>
        <v>178</v>
      </c>
      <c r="D26" s="241">
        <f t="shared" si="4"/>
        <v>197</v>
      </c>
      <c r="E26" s="241">
        <f t="shared" si="4"/>
        <v>272</v>
      </c>
      <c r="F26" s="241">
        <f t="shared" si="4"/>
        <v>75</v>
      </c>
      <c r="G26" s="241">
        <f t="shared" si="4"/>
        <v>105</v>
      </c>
      <c r="H26" s="241">
        <f t="shared" si="4"/>
        <v>130.246374622242</v>
      </c>
      <c r="I26" s="241">
        <f t="shared" si="4"/>
        <v>196.246374622242</v>
      </c>
      <c r="J26" s="241">
        <f t="shared" si="4"/>
        <v>573.246374622242</v>
      </c>
      <c r="K26" s="241">
        <f t="shared" si="4"/>
        <v>1492.246374622242</v>
      </c>
      <c r="L26" s="241">
        <f t="shared" si="4"/>
        <v>1303.684780966682</v>
      </c>
      <c r="M26" s="241">
        <f t="shared" si="4"/>
        <v>1045.684780966682</v>
      </c>
      <c r="N26" s="241">
        <f t="shared" si="4"/>
        <v>1058.684780966682</v>
      </c>
      <c r="O26" s="241">
        <f t="shared" si="4"/>
        <v>1026.684780966682</v>
      </c>
      <c r="P26" s="241">
        <f t="shared" si="4"/>
        <v>770.02818731112097</v>
      </c>
      <c r="Q26" s="241">
        <f t="shared" si="4"/>
        <v>618.28018731112093</v>
      </c>
      <c r="R26" s="241">
        <f t="shared" si="4"/>
        <v>386.22118731112096</v>
      </c>
      <c r="S26" s="241">
        <f t="shared" si="4"/>
        <v>286.99218731112114</v>
      </c>
      <c r="T26" s="241">
        <f t="shared" si="4"/>
        <v>273.87718731112091</v>
      </c>
      <c r="U26" s="241">
        <f t="shared" si="4"/>
        <v>205.52318731112109</v>
      </c>
      <c r="V26" s="241">
        <f t="shared" si="4"/>
        <v>148.44318731112116</v>
      </c>
      <c r="W26" s="241">
        <f t="shared" si="4"/>
        <v>136.89618731112114</v>
      </c>
      <c r="X26" s="241">
        <f t="shared" si="4"/>
        <v>127.04718731112098</v>
      </c>
      <c r="Y26" s="241">
        <f t="shared" si="4"/>
        <v>608.78283671351096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667.10453333333226</v>
      </c>
      <c r="C27" s="282">
        <f t="shared" si="5"/>
        <v>1812.1061333333319</v>
      </c>
      <c r="D27" s="282">
        <f t="shared" si="5"/>
        <v>1301.7453883241797</v>
      </c>
      <c r="E27" s="282">
        <f t="shared" si="5"/>
        <v>928.2663883241803</v>
      </c>
      <c r="F27" s="282">
        <f t="shared" si="5"/>
        <v>822.92618832418066</v>
      </c>
      <c r="G27" s="282">
        <f t="shared" si="5"/>
        <v>642.98753333333298</v>
      </c>
      <c r="H27" s="282">
        <f t="shared" si="5"/>
        <v>1712.2361333333338</v>
      </c>
      <c r="I27" s="282">
        <f t="shared" si="5"/>
        <v>813.32333333333372</v>
      </c>
      <c r="J27" s="282">
        <f t="shared" si="5"/>
        <v>3472.7783333333327</v>
      </c>
      <c r="K27" s="282">
        <f t="shared" si="5"/>
        <v>3503.7173333333326</v>
      </c>
      <c r="L27" s="282">
        <f t="shared" si="5"/>
        <v>2870.5869883241808</v>
      </c>
      <c r="M27" s="282">
        <f t="shared" si="5"/>
        <v>2422.0035883241799</v>
      </c>
      <c r="N27" s="282">
        <f t="shared" si="5"/>
        <v>1962.5186433150284</v>
      </c>
      <c r="O27" s="282">
        <f t="shared" si="5"/>
        <v>1957.3046433150284</v>
      </c>
      <c r="P27" s="282">
        <f t="shared" si="5"/>
        <v>1887.302643315028</v>
      </c>
      <c r="Q27" s="282">
        <f t="shared" si="5"/>
        <v>1071.7662983058758</v>
      </c>
      <c r="R27" s="282">
        <f t="shared" si="5"/>
        <v>297.55629830587532</v>
      </c>
      <c r="S27" s="282">
        <f t="shared" si="5"/>
        <v>399.60698832418075</v>
      </c>
      <c r="T27" s="282">
        <f t="shared" si="5"/>
        <v>346.19933333333302</v>
      </c>
      <c r="U27" s="282">
        <f t="shared" si="5"/>
        <v>861.93967834248633</v>
      </c>
      <c r="V27" s="282">
        <f t="shared" si="5"/>
        <v>1306.9356783424864</v>
      </c>
      <c r="W27" s="282">
        <f t="shared" si="5"/>
        <v>1394.8188783424857</v>
      </c>
      <c r="X27" s="282">
        <f t="shared" si="5"/>
        <v>1658.7936783424875</v>
      </c>
      <c r="Y27" s="282">
        <f t="shared" si="5"/>
        <v>2514.4716783424847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24.776555555555603</v>
      </c>
      <c r="C28" s="242">
        <f t="shared" si="6"/>
        <v>28.873067618823995</v>
      </c>
      <c r="D28" s="242">
        <f t="shared" si="6"/>
        <v>32.323542184980596</v>
      </c>
      <c r="E28" s="242">
        <f t="shared" si="6"/>
        <v>58.000579682092422</v>
      </c>
      <c r="F28" s="242">
        <f t="shared" si="6"/>
        <v>63.134091745360877</v>
      </c>
      <c r="G28" s="242">
        <f t="shared" si="6"/>
        <v>80.485610493916909</v>
      </c>
      <c r="H28" s="242">
        <f t="shared" si="6"/>
        <v>79.851831405913799</v>
      </c>
      <c r="I28" s="242">
        <f t="shared" si="6"/>
        <v>85.924445204556093</v>
      </c>
      <c r="J28" s="242">
        <f t="shared" si="6"/>
        <v>103.40640102215667</v>
      </c>
      <c r="K28" s="242">
        <f t="shared" si="6"/>
        <v>186.20888227360072</v>
      </c>
      <c r="L28" s="242">
        <f t="shared" si="6"/>
        <v>158.99083809120128</v>
      </c>
      <c r="M28" s="242">
        <f t="shared" si="6"/>
        <v>117.84427516024599</v>
      </c>
      <c r="N28" s="242">
        <f t="shared" si="6"/>
        <v>89.618756411690015</v>
      </c>
      <c r="O28" s="242">
        <f t="shared" si="6"/>
        <v>43.576712229290706</v>
      </c>
      <c r="P28" s="242">
        <f t="shared" si="6"/>
        <v>46.068237663134141</v>
      </c>
      <c r="Q28" s="242">
        <f t="shared" si="6"/>
        <v>74.566193480734682</v>
      </c>
      <c r="R28" s="242">
        <f t="shared" si="6"/>
        <v>70.557653480734672</v>
      </c>
      <c r="S28" s="242">
        <f t="shared" si="6"/>
        <v>80.427193480734672</v>
      </c>
      <c r="T28" s="242">
        <f t="shared" si="6"/>
        <v>68.553193480734677</v>
      </c>
      <c r="U28" s="242">
        <f t="shared" si="6"/>
        <v>100.59719348073469</v>
      </c>
      <c r="V28" s="242">
        <f t="shared" si="6"/>
        <v>120.71519348073468</v>
      </c>
      <c r="W28" s="242">
        <f t="shared" si="6"/>
        <v>96.61719348073467</v>
      </c>
      <c r="X28" s="242">
        <f t="shared" si="6"/>
        <v>99.945193480734673</v>
      </c>
      <c r="Y28" s="242">
        <f t="shared" si="6"/>
        <v>138.46419348073468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604.92310499963958</v>
      </c>
      <c r="C31" s="210">
        <v>596.70509645928632</v>
      </c>
      <c r="D31" s="210">
        <v>565.63892571081203</v>
      </c>
      <c r="E31" s="210">
        <v>594.08371109210384</v>
      </c>
      <c r="F31" s="210">
        <v>628.63426637728537</v>
      </c>
      <c r="G31" s="210">
        <v>614.04280932254812</v>
      </c>
      <c r="H31" s="210">
        <v>650.97674092345824</v>
      </c>
      <c r="I31" s="210">
        <v>676.42807047433723</v>
      </c>
      <c r="J31" s="210">
        <v>507.4230748500882</v>
      </c>
      <c r="K31" s="210">
        <v>402.89535696556521</v>
      </c>
      <c r="L31" s="210">
        <v>395.29716321575938</v>
      </c>
      <c r="M31" s="210">
        <v>454.01269987478651</v>
      </c>
      <c r="N31" s="210">
        <v>467.62354751919531</v>
      </c>
      <c r="O31" s="210">
        <v>439.90539741632011</v>
      </c>
      <c r="P31" s="210">
        <v>443.01854061158781</v>
      </c>
      <c r="Q31" s="210">
        <v>444.92638677950492</v>
      </c>
      <c r="R31" s="210">
        <v>502.44553131415688</v>
      </c>
      <c r="S31" s="210">
        <v>547.21730434561744</v>
      </c>
      <c r="T31" s="210">
        <v>573.73071424533896</v>
      </c>
      <c r="U31" s="210">
        <v>558.86395561080292</v>
      </c>
      <c r="V31" s="210">
        <v>585.7838744997116</v>
      </c>
      <c r="W31" s="210">
        <v>591.38988664966666</v>
      </c>
      <c r="X31" s="210">
        <v>568.61577146229877</v>
      </c>
      <c r="Y31" s="210">
        <v>467.33346684934878</v>
      </c>
      <c r="DA31" s="109" t="s">
        <v>1419</v>
      </c>
    </row>
    <row r="32" spans="1:105" ht="12" customHeight="1" x14ac:dyDescent="0.25">
      <c r="A32" s="24" t="s">
        <v>28</v>
      </c>
      <c r="B32" s="213">
        <v>166.77171109200339</v>
      </c>
      <c r="C32" s="213">
        <v>138.85537403267409</v>
      </c>
      <c r="D32" s="213">
        <v>120.4332760103182</v>
      </c>
      <c r="E32" s="213">
        <v>138.58796216680989</v>
      </c>
      <c r="F32" s="213">
        <v>155.31186586414441</v>
      </c>
      <c r="G32" s="213">
        <v>151.94660361135001</v>
      </c>
      <c r="H32" s="213">
        <v>165.93817712811691</v>
      </c>
      <c r="I32" s="213">
        <v>166.90550300945819</v>
      </c>
      <c r="J32" s="213">
        <v>106.0662080825451</v>
      </c>
      <c r="K32" s="213">
        <v>54.410318142734297</v>
      </c>
      <c r="L32" s="213">
        <v>59.528030954428203</v>
      </c>
      <c r="M32" s="213">
        <v>59.298796216680991</v>
      </c>
      <c r="N32" s="213">
        <v>40.71195184866724</v>
      </c>
      <c r="O32" s="213">
        <v>48.632846087704209</v>
      </c>
      <c r="P32" s="213">
        <v>57.473516766981938</v>
      </c>
      <c r="Q32" s="213">
        <v>56.928976784178843</v>
      </c>
      <c r="R32" s="213">
        <v>64.953912295786751</v>
      </c>
      <c r="S32" s="213">
        <v>73.097678417884779</v>
      </c>
      <c r="T32" s="213">
        <v>88.654256233877888</v>
      </c>
      <c r="U32" s="213">
        <v>70.523473774720543</v>
      </c>
      <c r="V32" s="213">
        <v>82.812381771281167</v>
      </c>
      <c r="W32" s="213">
        <v>97.141358555460016</v>
      </c>
      <c r="X32" s="213">
        <v>73.651332760103173</v>
      </c>
      <c r="Y32" s="213">
        <v>60.447549441100598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224.10791057609623</v>
      </c>
      <c r="C33" s="204">
        <f t="shared" si="7"/>
        <v>238.60705073086837</v>
      </c>
      <c r="D33" s="204">
        <f t="shared" si="7"/>
        <v>236.7129836629407</v>
      </c>
      <c r="E33" s="204">
        <f t="shared" si="7"/>
        <v>239.5946689595873</v>
      </c>
      <c r="F33" s="204">
        <f t="shared" si="7"/>
        <v>253.05606190885635</v>
      </c>
      <c r="G33" s="204">
        <f t="shared" si="7"/>
        <v>243.53207222699913</v>
      </c>
      <c r="H33" s="204">
        <f t="shared" si="7"/>
        <v>266.33473774720545</v>
      </c>
      <c r="I33" s="204">
        <f t="shared" si="7"/>
        <v>273.83086844368012</v>
      </c>
      <c r="J33" s="204">
        <f t="shared" si="7"/>
        <v>191.2821152192605</v>
      </c>
      <c r="K33" s="204">
        <f t="shared" si="7"/>
        <v>161.11349957007735</v>
      </c>
      <c r="L33" s="204">
        <f t="shared" si="7"/>
        <v>148.52863284608765</v>
      </c>
      <c r="M33" s="204">
        <f t="shared" si="7"/>
        <v>189.85150472914876</v>
      </c>
      <c r="N33" s="204">
        <f t="shared" si="7"/>
        <v>204.4139294926913</v>
      </c>
      <c r="O33" s="204">
        <f t="shared" si="7"/>
        <v>175.43705932932068</v>
      </c>
      <c r="P33" s="204">
        <f t="shared" si="7"/>
        <v>172.13860705073085</v>
      </c>
      <c r="Q33" s="204">
        <f t="shared" si="7"/>
        <v>172.05786758383488</v>
      </c>
      <c r="R33" s="204">
        <f t="shared" si="7"/>
        <v>199.87850386930359</v>
      </c>
      <c r="S33" s="204">
        <f t="shared" si="7"/>
        <v>207.00765262252787</v>
      </c>
      <c r="T33" s="204">
        <f t="shared" si="7"/>
        <v>181.09105760963024</v>
      </c>
      <c r="U33" s="204">
        <f t="shared" si="7"/>
        <v>200.71470335339637</v>
      </c>
      <c r="V33" s="204">
        <f t="shared" si="7"/>
        <v>204.90447119518495</v>
      </c>
      <c r="W33" s="204">
        <f t="shared" si="7"/>
        <v>192.04522785898533</v>
      </c>
      <c r="X33" s="204">
        <f t="shared" si="7"/>
        <v>210.82295786758391</v>
      </c>
      <c r="Y33" s="204">
        <f t="shared" si="7"/>
        <v>121.62975064488391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14.28297506448839</v>
      </c>
      <c r="C35" s="204">
        <v>8.7895098882201186</v>
      </c>
      <c r="D35" s="204">
        <v>8.7895098882201186</v>
      </c>
      <c r="E35" s="204">
        <v>9.8882201203783318</v>
      </c>
      <c r="F35" s="204">
        <v>9.8882201203783318</v>
      </c>
      <c r="G35" s="204">
        <v>10.98693035253654</v>
      </c>
      <c r="H35" s="204">
        <v>10.98693035253654</v>
      </c>
      <c r="I35" s="204">
        <v>6.592175408426483</v>
      </c>
      <c r="J35" s="204">
        <v>4.3947549441100593</v>
      </c>
      <c r="K35" s="204">
        <v>4.3947549441100593</v>
      </c>
      <c r="L35" s="204">
        <v>4.3947549441100593</v>
      </c>
      <c r="M35" s="204">
        <v>4.3947549441100593</v>
      </c>
      <c r="N35" s="204">
        <v>5.4934651762682716</v>
      </c>
      <c r="O35" s="204">
        <v>4.3947549441100593</v>
      </c>
      <c r="P35" s="204">
        <v>4.3947549441100593</v>
      </c>
      <c r="Q35" s="204">
        <v>4.692519346517626</v>
      </c>
      <c r="R35" s="204">
        <v>4.976010318142734</v>
      </c>
      <c r="S35" s="204">
        <v>5.3055889939810834</v>
      </c>
      <c r="T35" s="204">
        <v>4.1047291487532238</v>
      </c>
      <c r="U35" s="204">
        <v>4.0366294067067923</v>
      </c>
      <c r="V35" s="204">
        <v>3.87841788478074</v>
      </c>
      <c r="W35" s="204">
        <v>4.4639724849527083</v>
      </c>
      <c r="X35" s="204">
        <v>6.6943250214961303</v>
      </c>
      <c r="Y35" s="204">
        <v>7.4809974204643161</v>
      </c>
      <c r="DA35" s="71" t="s">
        <v>1422</v>
      </c>
    </row>
    <row r="36" spans="1:105" ht="12" customHeight="1" x14ac:dyDescent="0.25">
      <c r="A36" s="18" t="s">
        <v>71</v>
      </c>
      <c r="B36" s="204">
        <v>19.377558039552881</v>
      </c>
      <c r="C36" s="204">
        <v>21.41728288907996</v>
      </c>
      <c r="D36" s="204">
        <v>19.377558039552881</v>
      </c>
      <c r="E36" s="204">
        <v>23.45709372312983</v>
      </c>
      <c r="F36" s="204">
        <v>24.476956147893379</v>
      </c>
      <c r="G36" s="204">
        <v>26.516680997420458</v>
      </c>
      <c r="H36" s="204">
        <v>24.476956147893379</v>
      </c>
      <c r="I36" s="204">
        <v>20.397420464316419</v>
      </c>
      <c r="J36" s="204">
        <v>14.27824591573517</v>
      </c>
      <c r="K36" s="204">
        <v>11.218572656921751</v>
      </c>
      <c r="L36" s="204">
        <v>12.238435081685299</v>
      </c>
      <c r="M36" s="204">
        <v>23.45709372312983</v>
      </c>
      <c r="N36" s="204">
        <v>32.635941530524512</v>
      </c>
      <c r="O36" s="204">
        <v>22.437145313843509</v>
      </c>
      <c r="P36" s="204">
        <v>7.1391229578675839</v>
      </c>
      <c r="Q36" s="204">
        <v>7.1850386930352528</v>
      </c>
      <c r="R36" s="204">
        <v>11.35623387790198</v>
      </c>
      <c r="S36" s="204">
        <v>10.049785038693029</v>
      </c>
      <c r="T36" s="204">
        <v>10.865692175408419</v>
      </c>
      <c r="U36" s="204">
        <v>10.380223559759241</v>
      </c>
      <c r="V36" s="204">
        <v>10.822871883061049</v>
      </c>
      <c r="W36" s="204">
        <v>21.585554600171971</v>
      </c>
      <c r="X36" s="204">
        <v>29.5579535683577</v>
      </c>
      <c r="Y36" s="204">
        <v>22.02613929492691</v>
      </c>
      <c r="DA36" s="71" t="s">
        <v>1423</v>
      </c>
    </row>
    <row r="37" spans="1:105" ht="12" customHeight="1" x14ac:dyDescent="0.25">
      <c r="A37" s="18" t="s">
        <v>32</v>
      </c>
      <c r="B37" s="204">
        <v>28.156319862424759</v>
      </c>
      <c r="C37" s="204">
        <v>21.360017196904561</v>
      </c>
      <c r="D37" s="204">
        <v>23.3018056749785</v>
      </c>
      <c r="E37" s="204">
        <v>16.505417024935511</v>
      </c>
      <c r="F37" s="204">
        <v>18.44729148753224</v>
      </c>
      <c r="G37" s="204">
        <v>15.53456577815993</v>
      </c>
      <c r="H37" s="204">
        <v>29.127257093723131</v>
      </c>
      <c r="I37" s="204">
        <v>30.098194325021488</v>
      </c>
      <c r="J37" s="204">
        <v>10.614273430782459</v>
      </c>
      <c r="K37" s="204">
        <v>6.7546001719690452</v>
      </c>
      <c r="L37" s="204">
        <v>9.6493551160791053</v>
      </c>
      <c r="M37" s="204">
        <v>6.7546001719690452</v>
      </c>
      <c r="N37" s="204">
        <v>5.7895958727429058</v>
      </c>
      <c r="O37" s="204">
        <v>3.8597592433362</v>
      </c>
      <c r="P37" s="204">
        <v>3.8597592433362</v>
      </c>
      <c r="Q37" s="204">
        <v>3.261478933791917</v>
      </c>
      <c r="R37" s="204">
        <v>2.617884780739467</v>
      </c>
      <c r="S37" s="204">
        <v>2.8214961306964739</v>
      </c>
      <c r="T37" s="204">
        <v>1.6476354256233881</v>
      </c>
      <c r="U37" s="204">
        <v>2.0087704213241619</v>
      </c>
      <c r="V37" s="204">
        <v>2.2301805674978499</v>
      </c>
      <c r="W37" s="204">
        <v>1.570937231298366</v>
      </c>
      <c r="X37" s="204">
        <v>1.213671539122958</v>
      </c>
      <c r="Y37" s="204">
        <v>0.70877042132416168</v>
      </c>
      <c r="DA37" s="71" t="s">
        <v>1424</v>
      </c>
    </row>
    <row r="38" spans="1:105" ht="12" customHeight="1" x14ac:dyDescent="0.25">
      <c r="A38" s="18" t="s">
        <v>33</v>
      </c>
      <c r="B38" s="204">
        <v>162.2910576096302</v>
      </c>
      <c r="C38" s="204">
        <v>187.04024075666371</v>
      </c>
      <c r="D38" s="204">
        <v>185.2441100601892</v>
      </c>
      <c r="E38" s="204">
        <v>189.7439380911436</v>
      </c>
      <c r="F38" s="204">
        <v>200.24359415305241</v>
      </c>
      <c r="G38" s="204">
        <v>190.49389509888221</v>
      </c>
      <c r="H38" s="204">
        <v>201.74359415305241</v>
      </c>
      <c r="I38" s="204">
        <v>216.74307824591571</v>
      </c>
      <c r="J38" s="204">
        <v>161.99484092863281</v>
      </c>
      <c r="K38" s="204">
        <v>138.74557179707651</v>
      </c>
      <c r="L38" s="204">
        <v>122.2460877042132</v>
      </c>
      <c r="M38" s="204">
        <v>155.24505588993981</v>
      </c>
      <c r="N38" s="204">
        <v>160.49492691315561</v>
      </c>
      <c r="O38" s="204">
        <v>144.74539982803091</v>
      </c>
      <c r="P38" s="204">
        <v>156.74496990541701</v>
      </c>
      <c r="Q38" s="204">
        <v>156.91883061049009</v>
      </c>
      <c r="R38" s="204">
        <v>180.9283748925194</v>
      </c>
      <c r="S38" s="204">
        <v>188.83078245915729</v>
      </c>
      <c r="T38" s="204">
        <v>164.4730008598452</v>
      </c>
      <c r="U38" s="204">
        <v>184.28907996560619</v>
      </c>
      <c r="V38" s="204">
        <v>187.97300085984531</v>
      </c>
      <c r="W38" s="204">
        <v>164.42476354256229</v>
      </c>
      <c r="X38" s="204">
        <v>173.35700773860711</v>
      </c>
      <c r="Y38" s="204">
        <v>91.413843508168526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129.9652622527945</v>
      </c>
      <c r="C39" s="204">
        <f t="shared" si="8"/>
        <v>125.6022355975924</v>
      </c>
      <c r="D39" s="204">
        <f t="shared" si="8"/>
        <v>115.2208082545142</v>
      </c>
      <c r="E39" s="204">
        <f t="shared" si="8"/>
        <v>115.5840928632846</v>
      </c>
      <c r="F39" s="204">
        <f t="shared" si="8"/>
        <v>111.4786758383491</v>
      </c>
      <c r="G39" s="204">
        <f t="shared" si="8"/>
        <v>105.93404987102321</v>
      </c>
      <c r="H39" s="204">
        <f t="shared" si="8"/>
        <v>112.8322441960447</v>
      </c>
      <c r="I39" s="204">
        <f t="shared" si="8"/>
        <v>123.0223559759243</v>
      </c>
      <c r="J39" s="204">
        <f t="shared" si="8"/>
        <v>98.754256233877896</v>
      </c>
      <c r="K39" s="204">
        <f t="shared" si="8"/>
        <v>90.241444539982794</v>
      </c>
      <c r="L39" s="204">
        <f t="shared" si="8"/>
        <v>92.348151332760096</v>
      </c>
      <c r="M39" s="204">
        <f t="shared" si="8"/>
        <v>104.0426483233018</v>
      </c>
      <c r="N39" s="204">
        <f t="shared" si="8"/>
        <v>112.168271711092</v>
      </c>
      <c r="O39" s="204">
        <f t="shared" si="8"/>
        <v>107.39346517626829</v>
      </c>
      <c r="P39" s="204">
        <f t="shared" si="8"/>
        <v>104.6746980199967</v>
      </c>
      <c r="Q39" s="204">
        <f t="shared" si="8"/>
        <v>100.1670090649875</v>
      </c>
      <c r="R39" s="204">
        <f t="shared" si="8"/>
        <v>105.9392470797364</v>
      </c>
      <c r="S39" s="204">
        <f t="shared" si="8"/>
        <v>112.98435179179531</v>
      </c>
      <c r="T39" s="204">
        <f t="shared" si="8"/>
        <v>122.9245054758583</v>
      </c>
      <c r="U39" s="204">
        <f t="shared" si="8"/>
        <v>109.50700657795051</v>
      </c>
      <c r="V39" s="204">
        <f t="shared" si="8"/>
        <v>103.99450888994799</v>
      </c>
      <c r="W39" s="204">
        <f t="shared" si="8"/>
        <v>104.24700026394081</v>
      </c>
      <c r="X39" s="204">
        <f t="shared" si="8"/>
        <v>83.170591746154287</v>
      </c>
      <c r="Y39" s="204">
        <f t="shared" si="8"/>
        <v>81.515883878926957</v>
      </c>
      <c r="DA39" s="71"/>
    </row>
    <row r="40" spans="1:105" ht="12" customHeight="1" x14ac:dyDescent="0.25">
      <c r="A40" s="18" t="s">
        <v>73</v>
      </c>
      <c r="B40" s="204">
        <v>129.9652622527945</v>
      </c>
      <c r="C40" s="204">
        <v>125.6022355975924</v>
      </c>
      <c r="D40" s="204">
        <v>115.2208082545142</v>
      </c>
      <c r="E40" s="204">
        <v>115.5840928632846</v>
      </c>
      <c r="F40" s="204">
        <v>111.4786758383491</v>
      </c>
      <c r="G40" s="204">
        <v>105.93404987102321</v>
      </c>
      <c r="H40" s="204">
        <v>112.8322441960447</v>
      </c>
      <c r="I40" s="204">
        <v>123.0223559759243</v>
      </c>
      <c r="J40" s="204">
        <v>98.754256233877896</v>
      </c>
      <c r="K40" s="204">
        <v>90.241444539982794</v>
      </c>
      <c r="L40" s="204">
        <v>92.348151332760096</v>
      </c>
      <c r="M40" s="204">
        <v>104.0426483233018</v>
      </c>
      <c r="N40" s="204">
        <v>112.168271711092</v>
      </c>
      <c r="O40" s="204">
        <v>107.39346517626829</v>
      </c>
      <c r="P40" s="204">
        <v>104.6746980199967</v>
      </c>
      <c r="Q40" s="204">
        <v>100.1670090649875</v>
      </c>
      <c r="R40" s="204">
        <v>105.9392470797364</v>
      </c>
      <c r="S40" s="204">
        <v>112.98435179179531</v>
      </c>
      <c r="T40" s="204">
        <v>122.9245054758583</v>
      </c>
      <c r="U40" s="204">
        <v>109.50700657795051</v>
      </c>
      <c r="V40" s="204">
        <v>103.99450888994799</v>
      </c>
      <c r="W40" s="204">
        <v>104.24700026394081</v>
      </c>
      <c r="X40" s="204">
        <v>83.170591746154287</v>
      </c>
      <c r="Y40" s="204">
        <v>81.515883878926957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4.64761058863375</v>
      </c>
      <c r="C42" s="204">
        <f t="shared" si="9"/>
        <v>16.206558196173802</v>
      </c>
      <c r="D42" s="204">
        <f t="shared" si="9"/>
        <v>14.390602409006252</v>
      </c>
      <c r="E42" s="204">
        <f t="shared" si="9"/>
        <v>23.050349097262956</v>
      </c>
      <c r="F42" s="204">
        <f t="shared" si="9"/>
        <v>28.740887185539947</v>
      </c>
      <c r="G42" s="204">
        <f t="shared" si="9"/>
        <v>29.210737095548875</v>
      </c>
      <c r="H42" s="204">
        <f t="shared" si="9"/>
        <v>20.751719427327689</v>
      </c>
      <c r="I42" s="204">
        <f t="shared" si="9"/>
        <v>25.815430749487845</v>
      </c>
      <c r="J42" s="204">
        <f t="shared" si="9"/>
        <v>39.771828074507901</v>
      </c>
      <c r="K42" s="204">
        <f t="shared" si="9"/>
        <v>37.886758513286665</v>
      </c>
      <c r="L42" s="204">
        <f t="shared" si="9"/>
        <v>36.126741891597838</v>
      </c>
      <c r="M42" s="204">
        <f t="shared" si="9"/>
        <v>39.584410966790031</v>
      </c>
      <c r="N42" s="204">
        <f t="shared" si="9"/>
        <v>42.764648121086935</v>
      </c>
      <c r="O42" s="204">
        <f t="shared" si="9"/>
        <v>43.055612377627142</v>
      </c>
      <c r="P42" s="204">
        <f t="shared" si="9"/>
        <v>44.348399771298759</v>
      </c>
      <c r="Q42" s="204">
        <f t="shared" si="9"/>
        <v>50.513547963872625</v>
      </c>
      <c r="R42" s="204">
        <f t="shared" si="9"/>
        <v>60.006714157034367</v>
      </c>
      <c r="S42" s="204">
        <f t="shared" si="9"/>
        <v>81.684457282970868</v>
      </c>
      <c r="T42" s="204">
        <f t="shared" si="9"/>
        <v>105.23802304291146</v>
      </c>
      <c r="U42" s="204">
        <f t="shared" si="9"/>
        <v>107.26709520654114</v>
      </c>
      <c r="V42" s="204">
        <f t="shared" si="9"/>
        <v>116.51567687373604</v>
      </c>
      <c r="W42" s="204">
        <f t="shared" si="9"/>
        <v>116.16266282596668</v>
      </c>
      <c r="X42" s="204">
        <f t="shared" si="9"/>
        <v>121.49565263101974</v>
      </c>
      <c r="Y42" s="204">
        <f t="shared" si="9"/>
        <v>127.15765175804012</v>
      </c>
      <c r="DA42" s="71"/>
    </row>
    <row r="43" spans="1:105" ht="12" customHeight="1" x14ac:dyDescent="0.25">
      <c r="A43" s="18" t="s">
        <v>38</v>
      </c>
      <c r="B43" s="204">
        <v>0.26276870163370591</v>
      </c>
      <c r="C43" s="204">
        <v>11.8944969905417</v>
      </c>
      <c r="D43" s="204">
        <v>9.9599312123817718</v>
      </c>
      <c r="E43" s="204">
        <v>18.39122957867583</v>
      </c>
      <c r="F43" s="204">
        <v>23.860791057609621</v>
      </c>
      <c r="G43" s="204">
        <v>24.027944969905409</v>
      </c>
      <c r="H43" s="204">
        <v>14.68899398108341</v>
      </c>
      <c r="I43" s="204">
        <v>19.083748925193461</v>
      </c>
      <c r="J43" s="204">
        <v>34.107222699914011</v>
      </c>
      <c r="K43" s="204">
        <v>32.411349957007737</v>
      </c>
      <c r="L43" s="204">
        <v>30.59785038693035</v>
      </c>
      <c r="M43" s="204">
        <v>32.881341358555453</v>
      </c>
      <c r="N43" s="204">
        <v>35.073688736027513</v>
      </c>
      <c r="O43" s="204">
        <v>35.028202923473771</v>
      </c>
      <c r="P43" s="204">
        <v>35.407910576096299</v>
      </c>
      <c r="Q43" s="204">
        <v>40.374204643164227</v>
      </c>
      <c r="R43" s="204">
        <v>46.13379191745485</v>
      </c>
      <c r="S43" s="204">
        <v>64.457351676698195</v>
      </c>
      <c r="T43" s="204">
        <v>83.438607050730866</v>
      </c>
      <c r="U43" s="204">
        <v>81.617798796216675</v>
      </c>
      <c r="V43" s="204">
        <v>79.728374892519341</v>
      </c>
      <c r="W43" s="204">
        <v>71.512209802235589</v>
      </c>
      <c r="X43" s="204">
        <v>63.602407566638</v>
      </c>
      <c r="Y43" s="204">
        <v>63.352880481513317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0.36554273666706982</v>
      </c>
      <c r="Q44" s="204">
        <v>1.0443408920201731</v>
      </c>
      <c r="R44" s="204">
        <v>3.3087322839780668</v>
      </c>
      <c r="S44" s="204">
        <v>6.1016327309905547</v>
      </c>
      <c r="T44" s="204">
        <v>9.4364575507969501</v>
      </c>
      <c r="U44" s="204">
        <v>12.36831586400988</v>
      </c>
      <c r="V44" s="204">
        <v>21.495860843500001</v>
      </c>
      <c r="W44" s="204">
        <v>28.88636173090007</v>
      </c>
      <c r="X44" s="204">
        <v>40.411265519537913</v>
      </c>
      <c r="Y44" s="204">
        <v>47.027882243171042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4.3848418870000438</v>
      </c>
      <c r="C48" s="204">
        <v>4.3120612056321033</v>
      </c>
      <c r="D48" s="204">
        <v>4.4306711966244796</v>
      </c>
      <c r="E48" s="204">
        <v>4.6591195185871257</v>
      </c>
      <c r="F48" s="204">
        <v>4.880096127930325</v>
      </c>
      <c r="G48" s="204">
        <v>5.1827921256434673</v>
      </c>
      <c r="H48" s="204">
        <v>6.0627254462442792</v>
      </c>
      <c r="I48" s="204">
        <v>6.7316818242943821</v>
      </c>
      <c r="J48" s="204">
        <v>5.6646053745938927</v>
      </c>
      <c r="K48" s="204">
        <v>5.475408556278925</v>
      </c>
      <c r="L48" s="204">
        <v>5.5288915046674907</v>
      </c>
      <c r="M48" s="204">
        <v>6.7030696082345802</v>
      </c>
      <c r="N48" s="204">
        <v>7.6909593850594238</v>
      </c>
      <c r="O48" s="204">
        <v>8.0274094541533678</v>
      </c>
      <c r="P48" s="204">
        <v>8.5749464585353898</v>
      </c>
      <c r="Q48" s="204">
        <v>9.0950024286882289</v>
      </c>
      <c r="R48" s="204">
        <v>10.564189955601449</v>
      </c>
      <c r="S48" s="204">
        <v>11.12547287528211</v>
      </c>
      <c r="T48" s="204">
        <v>12.36295844138365</v>
      </c>
      <c r="U48" s="204">
        <v>13.2809805463146</v>
      </c>
      <c r="V48" s="204">
        <v>15.291441137716699</v>
      </c>
      <c r="W48" s="204">
        <v>15.76409129283102</v>
      </c>
      <c r="X48" s="204">
        <v>17.481979544843831</v>
      </c>
      <c r="Y48" s="204">
        <v>16.776889033355751</v>
      </c>
      <c r="DA48" s="71" t="s">
        <v>1433</v>
      </c>
    </row>
    <row r="49" spans="1:105" ht="12" customHeight="1" x14ac:dyDescent="0.25">
      <c r="A49" s="14" t="s">
        <v>39</v>
      </c>
      <c r="B49" s="204">
        <v>3.2483233018056752</v>
      </c>
      <c r="C49" s="204">
        <v>3.0572656921754078</v>
      </c>
      <c r="D49" s="204">
        <v>3.128890799656062</v>
      </c>
      <c r="E49" s="204">
        <v>2.4601031814273431</v>
      </c>
      <c r="F49" s="204">
        <v>2.3167669819432501</v>
      </c>
      <c r="G49" s="204">
        <v>2.07798796216681</v>
      </c>
      <c r="H49" s="204">
        <v>2.3167669819432501</v>
      </c>
      <c r="I49" s="204">
        <v>3.1049871023215818</v>
      </c>
      <c r="J49" s="204">
        <v>2.2451418744625968</v>
      </c>
      <c r="K49" s="204">
        <v>2.1496130696474629</v>
      </c>
      <c r="L49" s="204">
        <v>2.101805674978503</v>
      </c>
      <c r="M49" s="204">
        <v>2.07798796216681</v>
      </c>
      <c r="N49" s="204">
        <v>2.3884780739466889</v>
      </c>
      <c r="O49" s="204">
        <v>2.101805674978503</v>
      </c>
      <c r="P49" s="204">
        <v>1.5286328460877039</v>
      </c>
      <c r="Q49" s="204">
        <v>1.2678417884780739</v>
      </c>
      <c r="R49" s="204">
        <v>1.960017196904557</v>
      </c>
      <c r="S49" s="204">
        <v>1.6795356835769559</v>
      </c>
      <c r="T49" s="204">
        <v>1.4015477214101459</v>
      </c>
      <c r="U49" s="204">
        <v>1.322785898538263</v>
      </c>
      <c r="V49" s="204">
        <v>1.39183147033534</v>
      </c>
      <c r="W49" s="204">
        <v>1.468615649183147</v>
      </c>
      <c r="X49" s="204">
        <v>1.549785038693035</v>
      </c>
      <c r="Y49" s="204">
        <v>1.549785038693035</v>
      </c>
      <c r="DA49" s="71" t="s">
        <v>1434</v>
      </c>
    </row>
    <row r="50" spans="1:105" ht="12" customHeight="1" x14ac:dyDescent="0.25">
      <c r="A50" s="21" t="s">
        <v>40</v>
      </c>
      <c r="B50" s="207">
        <v>76.182287188306105</v>
      </c>
      <c r="C50" s="207">
        <v>74.376612209802232</v>
      </c>
      <c r="D50" s="207">
        <v>75.752364574376614</v>
      </c>
      <c r="E50" s="207">
        <v>74.806534823731724</v>
      </c>
      <c r="F50" s="207">
        <v>77.730008598452272</v>
      </c>
      <c r="G50" s="207">
        <v>81.341358555460005</v>
      </c>
      <c r="H50" s="207">
        <v>82.803095442820293</v>
      </c>
      <c r="I50" s="207">
        <v>83.748925193465169</v>
      </c>
      <c r="J50" s="207">
        <v>69.303525365434211</v>
      </c>
      <c r="K50" s="207">
        <v>57.093723129836633</v>
      </c>
      <c r="L50" s="207">
        <v>56.663800515907127</v>
      </c>
      <c r="M50" s="207">
        <v>59.157351676698191</v>
      </c>
      <c r="N50" s="207">
        <v>65.176268271711081</v>
      </c>
      <c r="O50" s="207">
        <v>63.284608770421322</v>
      </c>
      <c r="P50" s="207">
        <v>62.85468615649183</v>
      </c>
      <c r="Q50" s="207">
        <v>63.991143594153037</v>
      </c>
      <c r="R50" s="207">
        <v>69.707136715391215</v>
      </c>
      <c r="S50" s="207">
        <v>70.763628546861554</v>
      </c>
      <c r="T50" s="207">
        <v>74.421324161650901</v>
      </c>
      <c r="U50" s="207">
        <v>69.528890799656054</v>
      </c>
      <c r="V50" s="207">
        <v>76.165004299226126</v>
      </c>
      <c r="W50" s="207">
        <v>80.325021496130688</v>
      </c>
      <c r="X50" s="207">
        <v>77.925451418744629</v>
      </c>
      <c r="Y50" s="207">
        <v>75.0328460877042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604.92310499963924</v>
      </c>
      <c r="C51" s="284">
        <f t="shared" si="10"/>
        <v>596.70509645928632</v>
      </c>
      <c r="D51" s="284">
        <f t="shared" si="10"/>
        <v>565.63892571081215</v>
      </c>
      <c r="E51" s="284">
        <f t="shared" si="10"/>
        <v>594.08371109210395</v>
      </c>
      <c r="F51" s="284">
        <f t="shared" si="10"/>
        <v>628.63426637728537</v>
      </c>
      <c r="G51" s="284">
        <f t="shared" si="10"/>
        <v>614.04280932254835</v>
      </c>
      <c r="H51" s="284">
        <f t="shared" si="10"/>
        <v>650.97674092345812</v>
      </c>
      <c r="I51" s="284">
        <f t="shared" si="10"/>
        <v>676.42807047433723</v>
      </c>
      <c r="J51" s="284">
        <f t="shared" si="10"/>
        <v>507.42307485008826</v>
      </c>
      <c r="K51" s="284">
        <f t="shared" si="10"/>
        <v>402.89535696556521</v>
      </c>
      <c r="L51" s="284">
        <f t="shared" si="10"/>
        <v>395.29716321575933</v>
      </c>
      <c r="M51" s="284">
        <f t="shared" si="10"/>
        <v>454.01269987478639</v>
      </c>
      <c r="N51" s="284">
        <f t="shared" si="10"/>
        <v>467.62354751919531</v>
      </c>
      <c r="O51" s="284">
        <f t="shared" si="10"/>
        <v>439.90539741631994</v>
      </c>
      <c r="P51" s="284">
        <f t="shared" si="10"/>
        <v>443.01854061158781</v>
      </c>
      <c r="Q51" s="284">
        <f t="shared" si="10"/>
        <v>444.92638677950487</v>
      </c>
      <c r="R51" s="284">
        <f t="shared" si="10"/>
        <v>502.44553131415694</v>
      </c>
      <c r="S51" s="284">
        <f t="shared" si="10"/>
        <v>547.21730434561755</v>
      </c>
      <c r="T51" s="284">
        <f t="shared" si="10"/>
        <v>573.73071424533919</v>
      </c>
      <c r="U51" s="284">
        <f t="shared" si="10"/>
        <v>558.86395561080292</v>
      </c>
      <c r="V51" s="284">
        <f t="shared" si="10"/>
        <v>585.78387449971149</v>
      </c>
      <c r="W51" s="284">
        <f t="shared" si="10"/>
        <v>591.38988664966644</v>
      </c>
      <c r="X51" s="284">
        <f t="shared" si="10"/>
        <v>568.61577146229899</v>
      </c>
      <c r="Y51" s="284">
        <f t="shared" si="10"/>
        <v>467.33346684934861</v>
      </c>
      <c r="DA51" s="118"/>
    </row>
    <row r="52" spans="1:105" ht="12" customHeight="1" x14ac:dyDescent="0.25">
      <c r="A52" s="51" t="s">
        <v>51</v>
      </c>
      <c r="B52" s="241">
        <f>NMM_fec!B5</f>
        <v>169.81072499999991</v>
      </c>
      <c r="C52" s="241">
        <f>NMM_fec!C5</f>
        <v>189.66118763925161</v>
      </c>
      <c r="D52" s="241">
        <f>NMM_fec!D5</f>
        <v>181.2979654795715</v>
      </c>
      <c r="E52" s="241">
        <f>NMM_fec!E5</f>
        <v>179.4803053729012</v>
      </c>
      <c r="F52" s="241">
        <f>NMM_fec!F5</f>
        <v>201.3433286114473</v>
      </c>
      <c r="G52" s="241">
        <f>NMM_fec!G5</f>
        <v>184.07387159866309</v>
      </c>
      <c r="H52" s="241">
        <f>NMM_fec!H5</f>
        <v>239.72302967064229</v>
      </c>
      <c r="I52" s="241">
        <f>NMM_fec!I5</f>
        <v>227.33158682817529</v>
      </c>
      <c r="J52" s="241">
        <f>NMM_fec!J5</f>
        <v>213.6645895131239</v>
      </c>
      <c r="K52" s="241">
        <f>NMM_fec!K5</f>
        <v>135.7948669026799</v>
      </c>
      <c r="L52" s="241">
        <f>NMM_fec!L5</f>
        <v>128.9738896325579</v>
      </c>
      <c r="M52" s="241">
        <f>NMM_fec!M5</f>
        <v>151.2186748331363</v>
      </c>
      <c r="N52" s="241">
        <f>NMM_fec!N5</f>
        <v>155.19983688760101</v>
      </c>
      <c r="O52" s="241">
        <f>NMM_fec!O5</f>
        <v>145.0019858474059</v>
      </c>
      <c r="P52" s="241">
        <f>NMM_fec!P5</f>
        <v>146.9224128757335</v>
      </c>
      <c r="Q52" s="241">
        <f>NMM_fec!Q5</f>
        <v>153.5043169212162</v>
      </c>
      <c r="R52" s="241">
        <f>NMM_fec!R5</f>
        <v>168.634959978479</v>
      </c>
      <c r="S52" s="241">
        <f>NMM_fec!S5</f>
        <v>185.74314998019469</v>
      </c>
      <c r="T52" s="241">
        <f>NMM_fec!T5</f>
        <v>180.7131155648197</v>
      </c>
      <c r="U52" s="241">
        <f>NMM_fec!U5</f>
        <v>186.0976839033269</v>
      </c>
      <c r="V52" s="241">
        <f>NMM_fec!V5</f>
        <v>214.25185293585349</v>
      </c>
      <c r="W52" s="241">
        <f>NMM_fec!W5</f>
        <v>216.6205188312293</v>
      </c>
      <c r="X52" s="241">
        <f>NMM_fec!X5</f>
        <v>213.13753169159389</v>
      </c>
      <c r="Y52" s="241">
        <f>NMM_fec!Y5</f>
        <v>170.86134017940699</v>
      </c>
      <c r="DA52" s="83"/>
    </row>
    <row r="53" spans="1:105" ht="12" customHeight="1" x14ac:dyDescent="0.25">
      <c r="A53" s="99" t="s">
        <v>52</v>
      </c>
      <c r="B53" s="282">
        <f>NMM_fec!B48</f>
        <v>372.36306204668409</v>
      </c>
      <c r="C53" s="282">
        <f>NMM_fec!C48</f>
        <v>338.5192668673925</v>
      </c>
      <c r="D53" s="282">
        <f>NMM_fec!D48</f>
        <v>323.80787143505512</v>
      </c>
      <c r="E53" s="282">
        <f>NMM_fec!E48</f>
        <v>358.68023751214002</v>
      </c>
      <c r="F53" s="282">
        <f>NMM_fec!F48</f>
        <v>372.92139946822113</v>
      </c>
      <c r="G53" s="282">
        <f>NMM_fec!G48</f>
        <v>382.95678505611693</v>
      </c>
      <c r="H53" s="282">
        <f>NMM_fec!H48</f>
        <v>336.58114468726802</v>
      </c>
      <c r="I53" s="282">
        <f>NMM_fec!I48</f>
        <v>371.56871352460331</v>
      </c>
      <c r="J53" s="282">
        <f>NMM_fec!J48</f>
        <v>219.50004406803609</v>
      </c>
      <c r="K53" s="282">
        <f>NMM_fec!K48</f>
        <v>218.7658996291664</v>
      </c>
      <c r="L53" s="282">
        <f>NMM_fec!L48</f>
        <v>216.10159117114401</v>
      </c>
      <c r="M53" s="282">
        <f>NMM_fec!M48</f>
        <v>247.2838273361188</v>
      </c>
      <c r="N53" s="282">
        <f>NMM_fec!N48</f>
        <v>249.21448415501669</v>
      </c>
      <c r="O53" s="282">
        <f>NMM_fec!O48</f>
        <v>229.098588421095</v>
      </c>
      <c r="P53" s="282">
        <f>NMM_fec!P48</f>
        <v>230.82102826349259</v>
      </c>
      <c r="Q53" s="282">
        <f>NMM_fec!Q48</f>
        <v>239.0808785005519</v>
      </c>
      <c r="R53" s="282">
        <f>NMM_fec!R48</f>
        <v>281.95743541279739</v>
      </c>
      <c r="S53" s="282">
        <f>NMM_fec!S48</f>
        <v>310.54894952903231</v>
      </c>
      <c r="T53" s="282">
        <f>NMM_fec!T48</f>
        <v>338.69185489483482</v>
      </c>
      <c r="U53" s="282">
        <f>NMM_fec!U48</f>
        <v>327.45814589538742</v>
      </c>
      <c r="V53" s="282">
        <f>NMM_fec!V48</f>
        <v>328.15593783652309</v>
      </c>
      <c r="W53" s="282">
        <f>NMM_fec!W48</f>
        <v>325.35133743412331</v>
      </c>
      <c r="X53" s="282">
        <f>NMM_fec!X48</f>
        <v>307.58875238850783</v>
      </c>
      <c r="Y53" s="282">
        <f>NMM_fec!Y48</f>
        <v>257.9990852062611</v>
      </c>
      <c r="DA53" s="94"/>
    </row>
    <row r="54" spans="1:105" ht="12" customHeight="1" x14ac:dyDescent="0.25">
      <c r="A54" s="52" t="s">
        <v>53</v>
      </c>
      <c r="B54" s="242">
        <f>NMM_fec!B99</f>
        <v>62.74931795295528</v>
      </c>
      <c r="C54" s="242">
        <f>NMM_fec!C99</f>
        <v>68.524641952642199</v>
      </c>
      <c r="D54" s="242">
        <f>NMM_fec!D99</f>
        <v>60.533088796185602</v>
      </c>
      <c r="E54" s="242">
        <f>NMM_fec!E99</f>
        <v>55.923168207062773</v>
      </c>
      <c r="F54" s="242">
        <f>NMM_fec!F99</f>
        <v>54.369538297616963</v>
      </c>
      <c r="G54" s="242">
        <f>NMM_fec!G99</f>
        <v>47.012152667768298</v>
      </c>
      <c r="H54" s="242">
        <f>NMM_fec!H99</f>
        <v>74.672566565547726</v>
      </c>
      <c r="I54" s="242">
        <f>NMM_fec!I99</f>
        <v>77.527770121558646</v>
      </c>
      <c r="J54" s="242">
        <f>NMM_fec!J99</f>
        <v>74.25844126892828</v>
      </c>
      <c r="K54" s="242">
        <f>NMM_fec!K99</f>
        <v>48.334590433718922</v>
      </c>
      <c r="L54" s="242">
        <f>NMM_fec!L99</f>
        <v>50.221682412057397</v>
      </c>
      <c r="M54" s="242">
        <f>NMM_fec!M99</f>
        <v>55.51019770553129</v>
      </c>
      <c r="N54" s="242">
        <f>NMM_fec!N99</f>
        <v>63.209226476577633</v>
      </c>
      <c r="O54" s="242">
        <f>NMM_fec!O99</f>
        <v>65.804823147819036</v>
      </c>
      <c r="P54" s="242">
        <f>NMM_fec!P99</f>
        <v>65.275099472361731</v>
      </c>
      <c r="Q54" s="242">
        <f>NMM_fec!Q99</f>
        <v>52.341191357736768</v>
      </c>
      <c r="R54" s="242">
        <f>NMM_fec!R99</f>
        <v>51.853135922880547</v>
      </c>
      <c r="S54" s="242">
        <f>NMM_fec!S99</f>
        <v>50.925204836390542</v>
      </c>
      <c r="T54" s="242">
        <f>NMM_fec!T99</f>
        <v>54.325743785684558</v>
      </c>
      <c r="U54" s="242">
        <f>NMM_fec!U99</f>
        <v>45.308125812088647</v>
      </c>
      <c r="V54" s="242">
        <f>NMM_fec!V99</f>
        <v>43.376083727334958</v>
      </c>
      <c r="W54" s="242">
        <f>NMM_fec!W99</f>
        <v>49.418030384313838</v>
      </c>
      <c r="X54" s="242">
        <f>NMM_fec!X99</f>
        <v>47.889487382197252</v>
      </c>
      <c r="Y54" s="242">
        <f>NMM_fec!Y99</f>
        <v>38.473041463680502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3456.8773319500488</v>
      </c>
      <c r="C56" s="203">
        <f t="shared" si="11"/>
        <v>3421.9959560032385</v>
      </c>
      <c r="D56" s="203">
        <f t="shared" si="11"/>
        <v>3356.3562381313095</v>
      </c>
      <c r="E56" s="203">
        <f t="shared" si="11"/>
        <v>3325.5306662601711</v>
      </c>
      <c r="F56" s="203">
        <f t="shared" si="11"/>
        <v>3562.4493489024057</v>
      </c>
      <c r="G56" s="203">
        <f t="shared" si="11"/>
        <v>3401.3935379729578</v>
      </c>
      <c r="H56" s="203">
        <f t="shared" si="11"/>
        <v>3598.567612959102</v>
      </c>
      <c r="I56" s="203">
        <f t="shared" si="11"/>
        <v>3673.3171141411376</v>
      </c>
      <c r="J56" s="203">
        <f t="shared" si="11"/>
        <v>2801.4904713023552</v>
      </c>
      <c r="K56" s="203">
        <f t="shared" si="11"/>
        <v>2006.3402005155931</v>
      </c>
      <c r="L56" s="203">
        <f t="shared" si="11"/>
        <v>1892.2056079621907</v>
      </c>
      <c r="M56" s="203">
        <f t="shared" si="11"/>
        <v>2272.9293999053943</v>
      </c>
      <c r="N56" s="203">
        <f t="shared" si="11"/>
        <v>2273.8217371072433</v>
      </c>
      <c r="O56" s="203">
        <f t="shared" si="11"/>
        <v>2188.037244180533</v>
      </c>
      <c r="P56" s="203">
        <f t="shared" si="11"/>
        <v>2245.9783294376057</v>
      </c>
      <c r="Q56" s="203">
        <f t="shared" si="11"/>
        <v>2270.4076421140335</v>
      </c>
      <c r="R56" s="203">
        <f t="shared" si="11"/>
        <v>2617.457796474444</v>
      </c>
      <c r="S56" s="203">
        <f t="shared" si="11"/>
        <v>2827.646895934372</v>
      </c>
      <c r="T56" s="203">
        <f t="shared" si="11"/>
        <v>2805.0295594771969</v>
      </c>
      <c r="U56" s="203">
        <f t="shared" si="11"/>
        <v>2730.1520283207938</v>
      </c>
      <c r="V56" s="203">
        <f t="shared" si="11"/>
        <v>2879.6140529955228</v>
      </c>
      <c r="W56" s="203">
        <f t="shared" si="11"/>
        <v>2855.5858967704421</v>
      </c>
      <c r="X56" s="203">
        <f t="shared" si="11"/>
        <v>2637.1727646860627</v>
      </c>
      <c r="Y56" s="203">
        <f t="shared" si="11"/>
        <v>2122.3428954506917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1824.5288019500488</v>
      </c>
      <c r="C57" s="213">
        <f>(NMM_emi!C5-NMM_emi!C46)+(NMM_emi!C48-NMM_emi!C97)+(NMM_emi!C99-NMM_emi!C128)</f>
        <v>1793.0952960032387</v>
      </c>
      <c r="D57" s="213">
        <f>(NMM_emi!D5-NMM_emi!D46)+(NMM_emi!D48-NMM_emi!D97)+(NMM_emi!D99-NMM_emi!D128)</f>
        <v>1686.8202281313092</v>
      </c>
      <c r="E57" s="213">
        <f>(NMM_emi!E5-NMM_emi!E46)+(NMM_emi!E48-NMM_emi!E97)+(NMM_emi!E99-NMM_emi!E128)</f>
        <v>1783.020056260171</v>
      </c>
      <c r="F57" s="213">
        <f>(NMM_emi!F5-NMM_emi!F46)+(NMM_emi!F48-NMM_emi!F97)+(NMM_emi!F99-NMM_emi!F128)</f>
        <v>1901.6662989024057</v>
      </c>
      <c r="G57" s="213">
        <f>(NMM_emi!G5-NMM_emi!G46)+(NMM_emi!G48-NMM_emi!G97)+(NMM_emi!G99-NMM_emi!G128)</f>
        <v>1834.4932179729576</v>
      </c>
      <c r="H57" s="213">
        <f>(NMM_emi!H5-NMM_emi!H46)+(NMM_emi!H48-NMM_emi!H97)+(NMM_emi!H99-NMM_emi!H128)</f>
        <v>1977.4303429591018</v>
      </c>
      <c r="I57" s="213">
        <f>(NMM_emi!I5-NMM_emi!I46)+(NMM_emi!I48-NMM_emi!I97)+(NMM_emi!I99-NMM_emi!I128)</f>
        <v>2052.0013641411374</v>
      </c>
      <c r="J57" s="213">
        <f>(NMM_emi!J5-NMM_emi!J46)+(NMM_emi!J48-NMM_emi!J97)+(NMM_emi!J99-NMM_emi!J128)</f>
        <v>1465.3201913023554</v>
      </c>
      <c r="K57" s="213">
        <f>(NMM_emi!K5-NMM_emi!K46)+(NMM_emi!K48-NMM_emi!K97)+(NMM_emi!K99-NMM_emi!K128)</f>
        <v>1118.7390805155931</v>
      </c>
      <c r="L57" s="213">
        <f>(NMM_emi!L5-NMM_emi!L46)+(NMM_emi!L48-NMM_emi!L97)+(NMM_emi!L99-NMM_emi!L128)</f>
        <v>1085.3424579621908</v>
      </c>
      <c r="M57" s="213">
        <f>(NMM_emi!M5-NMM_emi!M46)+(NMM_emi!M48-NMM_emi!M97)+(NMM_emi!M99-NMM_emi!M128)</f>
        <v>1276.2088699053945</v>
      </c>
      <c r="N57" s="213">
        <f>(NMM_emi!N5-NMM_emi!N46)+(NMM_emi!N48-NMM_emi!N97)+(NMM_emi!N99-NMM_emi!N128)</f>
        <v>1276.0090171072434</v>
      </c>
      <c r="O57" s="213">
        <f>(NMM_emi!O5-NMM_emi!O46)+(NMM_emi!O48-NMM_emi!O97)+(NMM_emi!O99-NMM_emi!O128)</f>
        <v>1194.251734180533</v>
      </c>
      <c r="P57" s="213">
        <f>(NMM_emi!P5-NMM_emi!P46)+(NMM_emi!P48-NMM_emi!P97)+(NMM_emi!P99-NMM_emi!P128)</f>
        <v>1222.4440394376054</v>
      </c>
      <c r="Q57" s="213">
        <f>(NMM_emi!Q5-NMM_emi!Q46)+(NMM_emi!Q48-NMM_emi!Q97)+(NMM_emi!Q99-NMM_emi!Q128)</f>
        <v>1221.7893121140337</v>
      </c>
      <c r="R57" s="213">
        <f>(NMM_emi!R5-NMM_emi!R46)+(NMM_emi!R48-NMM_emi!R97)+(NMM_emi!R99-NMM_emi!R128)</f>
        <v>1386.6319764744442</v>
      </c>
      <c r="S57" s="213">
        <f>(NMM_emi!S5-NMM_emi!S46)+(NMM_emi!S48-NMM_emi!S97)+(NMM_emi!S99-NMM_emi!S128)</f>
        <v>1492.3272859343717</v>
      </c>
      <c r="T57" s="213">
        <f>(NMM_emi!T5-NMM_emi!T46)+(NMM_emi!T48-NMM_emi!T97)+(NMM_emi!T99-NMM_emi!T128)</f>
        <v>1508.7104994771969</v>
      </c>
      <c r="U57" s="213">
        <f>(NMM_emi!U5-NMM_emi!U46)+(NMM_emi!U48-NMM_emi!U97)+(NMM_emi!U99-NMM_emi!U128)</f>
        <v>1479.6946583207941</v>
      </c>
      <c r="V57" s="213">
        <f>(NMM_emi!V5-NMM_emi!V46)+(NMM_emi!V48-NMM_emi!V97)+(NMM_emi!V99-NMM_emi!V128)</f>
        <v>1526.6383129955232</v>
      </c>
      <c r="W57" s="213">
        <f>(NMM_emi!W5-NMM_emi!W46)+(NMM_emi!W48-NMM_emi!W97)+(NMM_emi!W99-NMM_emi!W128)</f>
        <v>1501.6898867704419</v>
      </c>
      <c r="X57" s="213">
        <f>(NMM_emi!X5-NMM_emi!X46)+(NMM_emi!X48-NMM_emi!X97)+(NMM_emi!X99-NMM_emi!X128)</f>
        <v>1420.6930046860627</v>
      </c>
      <c r="Y57" s="213">
        <f>(NMM_emi!Y5-NMM_emi!Y46)+(NMM_emi!Y48-NMM_emi!Y97)+(NMM_emi!Y99-NMM_emi!Y128)</f>
        <v>1010.6096254506912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1632.34853</v>
      </c>
      <c r="C58" s="204">
        <f>NMM_emi!C46+NMM_emi!C97+NMM_emi!C128</f>
        <v>1628.90066</v>
      </c>
      <c r="D58" s="204">
        <f>NMM_emi!D46+NMM_emi!D97+NMM_emi!D128</f>
        <v>1669.53601</v>
      </c>
      <c r="E58" s="204">
        <f>NMM_emi!E46+NMM_emi!E97+NMM_emi!E128</f>
        <v>1542.51061</v>
      </c>
      <c r="F58" s="204">
        <f>NMM_emi!F46+NMM_emi!F97+NMM_emi!F128</f>
        <v>1660.78305</v>
      </c>
      <c r="G58" s="204">
        <f>NMM_emi!G46+NMM_emi!G97+NMM_emi!G128</f>
        <v>1566.9003200000002</v>
      </c>
      <c r="H58" s="204">
        <f>NMM_emi!H46+NMM_emi!H97+NMM_emi!H128</f>
        <v>1621.1372699999999</v>
      </c>
      <c r="I58" s="204">
        <f>NMM_emi!I46+NMM_emi!I97+NMM_emi!I128</f>
        <v>1621.31575</v>
      </c>
      <c r="J58" s="204">
        <f>NMM_emi!J46+NMM_emi!J97+NMM_emi!J128</f>
        <v>1336.1702799999998</v>
      </c>
      <c r="K58" s="204">
        <f>NMM_emi!K46+NMM_emi!K97+NMM_emi!K128</f>
        <v>887.60112000000004</v>
      </c>
      <c r="L58" s="204">
        <f>NMM_emi!L46+NMM_emi!L97+NMM_emi!L128</f>
        <v>806.86315000000002</v>
      </c>
      <c r="M58" s="204">
        <f>NMM_emi!M46+NMM_emi!M97+NMM_emi!M128</f>
        <v>996.72053000000005</v>
      </c>
      <c r="N58" s="204">
        <f>NMM_emi!N46+NMM_emi!N97+NMM_emi!N128</f>
        <v>997.81272000000013</v>
      </c>
      <c r="O58" s="204">
        <f>NMM_emi!O46+NMM_emi!O97+NMM_emi!O128</f>
        <v>993.78551000000004</v>
      </c>
      <c r="P58" s="204">
        <f>NMM_emi!P46+NMM_emi!P97+NMM_emi!P128</f>
        <v>1023.5342900000001</v>
      </c>
      <c r="Q58" s="204">
        <f>NMM_emi!Q46+NMM_emi!Q97+NMM_emi!Q128</f>
        <v>1048.61833</v>
      </c>
      <c r="R58" s="204">
        <f>NMM_emi!R46+NMM_emi!R97+NMM_emi!R128</f>
        <v>1230.82582</v>
      </c>
      <c r="S58" s="204">
        <f>NMM_emi!S46+NMM_emi!S97+NMM_emi!S128</f>
        <v>1335.31961</v>
      </c>
      <c r="T58" s="204">
        <f>NMM_emi!T46+NMM_emi!T97+NMM_emi!T128</f>
        <v>1296.31906</v>
      </c>
      <c r="U58" s="204">
        <f>NMM_emi!U46+NMM_emi!U97+NMM_emi!U128</f>
        <v>1250.4573699999999</v>
      </c>
      <c r="V58" s="204">
        <f>NMM_emi!V46+NMM_emi!V97+NMM_emi!V128</f>
        <v>1352.9757399999999</v>
      </c>
      <c r="W58" s="204">
        <f>NMM_emi!W46+NMM_emi!W97+NMM_emi!W128</f>
        <v>1353.8960100000002</v>
      </c>
      <c r="X58" s="204">
        <f>NMM_emi!X46+NMM_emi!X97+NMM_emi!X128</f>
        <v>1216.4797599999999</v>
      </c>
      <c r="Y58" s="204">
        <f>NMM_emi!Y46+NMM_emi!Y97+NMM_emi!Y128</f>
        <v>1111.7332700000004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3456.8773319500492</v>
      </c>
      <c r="C59" s="210">
        <f t="shared" si="12"/>
        <v>3421.9959560032389</v>
      </c>
      <c r="D59" s="210">
        <f t="shared" si="12"/>
        <v>3356.3562381313091</v>
      </c>
      <c r="E59" s="210">
        <f t="shared" si="12"/>
        <v>3325.5306662601715</v>
      </c>
      <c r="F59" s="210">
        <f t="shared" si="12"/>
        <v>3562.4493489024057</v>
      </c>
      <c r="G59" s="210">
        <f t="shared" si="12"/>
        <v>3401.3935379729578</v>
      </c>
      <c r="H59" s="210">
        <f t="shared" si="12"/>
        <v>3598.5676129591016</v>
      </c>
      <c r="I59" s="210">
        <f t="shared" si="12"/>
        <v>3673.3171141411376</v>
      </c>
      <c r="J59" s="210">
        <f t="shared" si="12"/>
        <v>2801.4904713023552</v>
      </c>
      <c r="K59" s="210">
        <f t="shared" si="12"/>
        <v>2006.3402005155929</v>
      </c>
      <c r="L59" s="210">
        <f t="shared" si="12"/>
        <v>1892.2056079621907</v>
      </c>
      <c r="M59" s="210">
        <f t="shared" si="12"/>
        <v>2272.9293999053948</v>
      </c>
      <c r="N59" s="210">
        <f t="shared" si="12"/>
        <v>2273.8217371072433</v>
      </c>
      <c r="O59" s="210">
        <f t="shared" si="12"/>
        <v>2188.037244180533</v>
      </c>
      <c r="P59" s="210">
        <f t="shared" si="12"/>
        <v>2245.9783294376057</v>
      </c>
      <c r="Q59" s="210">
        <f t="shared" si="12"/>
        <v>2270.4076421140339</v>
      </c>
      <c r="R59" s="210">
        <f t="shared" si="12"/>
        <v>2617.4577964744444</v>
      </c>
      <c r="S59" s="210">
        <f t="shared" si="12"/>
        <v>2827.6468959343715</v>
      </c>
      <c r="T59" s="210">
        <f t="shared" si="12"/>
        <v>2805.0295594771969</v>
      </c>
      <c r="U59" s="210">
        <f t="shared" si="12"/>
        <v>2730.1520283207938</v>
      </c>
      <c r="V59" s="210">
        <f t="shared" si="12"/>
        <v>2879.6140529955233</v>
      </c>
      <c r="W59" s="210">
        <f t="shared" si="12"/>
        <v>2855.5858967704421</v>
      </c>
      <c r="X59" s="210">
        <f t="shared" si="12"/>
        <v>2637.1727646860627</v>
      </c>
      <c r="Y59" s="210">
        <f t="shared" si="12"/>
        <v>2122.3428954506917</v>
      </c>
      <c r="DA59" s="109"/>
    </row>
    <row r="60" spans="1:105" ht="12" customHeight="1" x14ac:dyDescent="0.25">
      <c r="A60" s="51" t="s">
        <v>51</v>
      </c>
      <c r="B60" s="241">
        <f>NMM_emi!B$5</f>
        <v>2021.6172915346756</v>
      </c>
      <c r="C60" s="241">
        <f>NMM_emi!C$5</f>
        <v>2090.7852788007904</v>
      </c>
      <c r="D60" s="241">
        <f>NMM_emi!D$5</f>
        <v>2111.3710012677825</v>
      </c>
      <c r="E60" s="241">
        <f>NMM_emi!E$5</f>
        <v>1989.6230903406449</v>
      </c>
      <c r="F60" s="241">
        <f>NMM_emi!F$5</f>
        <v>2183.8513327905848</v>
      </c>
      <c r="G60" s="241">
        <f>NMM_emi!G$5</f>
        <v>2021.1875476590208</v>
      </c>
      <c r="H60" s="241">
        <f>NMM_emi!H$5</f>
        <v>2251.4882871139775</v>
      </c>
      <c r="I60" s="241">
        <f>NMM_emi!I$5</f>
        <v>2218.8503174566922</v>
      </c>
      <c r="J60" s="241">
        <f>NMM_emi!J$5</f>
        <v>1889.6103512875402</v>
      </c>
      <c r="K60" s="241">
        <f>NMM_emi!K$5</f>
        <v>1220.4967436790264</v>
      </c>
      <c r="L60" s="241">
        <f>NMM_emi!L$5</f>
        <v>1105.5523048725372</v>
      </c>
      <c r="M60" s="241">
        <f>NMM_emi!M$5</f>
        <v>1380.0622417762563</v>
      </c>
      <c r="N60" s="241">
        <f>NMM_emi!N$5</f>
        <v>1402.1931205077235</v>
      </c>
      <c r="O60" s="241">
        <f>NMM_emi!O$5</f>
        <v>1363.7735743819931</v>
      </c>
      <c r="P60" s="241">
        <f>NMM_emi!P$5</f>
        <v>1401.5005800944218</v>
      </c>
      <c r="Q60" s="241">
        <f>NMM_emi!Q$5</f>
        <v>1452.8129607572782</v>
      </c>
      <c r="R60" s="241">
        <f>NMM_emi!R$5</f>
        <v>1668.9082824017119</v>
      </c>
      <c r="S60" s="241">
        <f>NMM_emi!S$5</f>
        <v>1802.4397616967358</v>
      </c>
      <c r="T60" s="241">
        <f>NMM_emi!T$5</f>
        <v>1717.5454611840134</v>
      </c>
      <c r="U60" s="241">
        <f>NMM_emi!U$5</f>
        <v>1704.762880942214</v>
      </c>
      <c r="V60" s="241">
        <f>NMM_emi!V$5</f>
        <v>1884.5726269505196</v>
      </c>
      <c r="W60" s="241">
        <f>NMM_emi!W$5</f>
        <v>1864.2140542113757</v>
      </c>
      <c r="X60" s="241">
        <f>NMM_emi!X$5</f>
        <v>1727.8907313927286</v>
      </c>
      <c r="Y60" s="241">
        <f>NMM_emi!Y$5</f>
        <v>1456.5497645004673</v>
      </c>
      <c r="DA60" s="83"/>
    </row>
    <row r="61" spans="1:105" ht="12" customHeight="1" x14ac:dyDescent="0.25">
      <c r="A61" s="99" t="s">
        <v>52</v>
      </c>
      <c r="B61" s="282">
        <f>NMM_emi!B$48</f>
        <v>1266.2419776677527</v>
      </c>
      <c r="C61" s="282">
        <f>NMM_emi!C$48</f>
        <v>1150.7496525697848</v>
      </c>
      <c r="D61" s="282">
        <f>NMM_emi!D$48</f>
        <v>1089.0576477954414</v>
      </c>
      <c r="E61" s="282">
        <f>NMM_emi!E$48</f>
        <v>1188.2997292565276</v>
      </c>
      <c r="F61" s="282">
        <f>NMM_emi!F$48</f>
        <v>1232.5881893230901</v>
      </c>
      <c r="G61" s="282">
        <f>NMM_emi!G$48</f>
        <v>1255.1094308769025</v>
      </c>
      <c r="H61" s="282">
        <f>NMM_emi!H$48</f>
        <v>1153.0780124153212</v>
      </c>
      <c r="I61" s="282">
        <f>NMM_emi!I$48</f>
        <v>1250.8958993975173</v>
      </c>
      <c r="J61" s="282">
        <f>NMM_emi!J$48</f>
        <v>727.190237356127</v>
      </c>
      <c r="K61" s="282">
        <f>NMM_emi!K$48</f>
        <v>674.77316220066484</v>
      </c>
      <c r="L61" s="282">
        <f>NMM_emi!L$48</f>
        <v>670.44458999908295</v>
      </c>
      <c r="M61" s="282">
        <f>NMM_emi!M$48</f>
        <v>763.38370571397695</v>
      </c>
      <c r="N61" s="282">
        <f>NMM_emi!N$48</f>
        <v>734.10965558304906</v>
      </c>
      <c r="O61" s="282">
        <f>NMM_emi!O$48</f>
        <v>683.58861693688891</v>
      </c>
      <c r="P61" s="282">
        <f>NMM_emi!P$48</f>
        <v>702.58069143183957</v>
      </c>
      <c r="Q61" s="282">
        <f>NMM_emi!Q$48</f>
        <v>702.96516297608957</v>
      </c>
      <c r="R61" s="282">
        <f>NMM_emi!R$48</f>
        <v>834.30169383762245</v>
      </c>
      <c r="S61" s="282">
        <f>NMM_emi!S$48</f>
        <v>911.85139918725292</v>
      </c>
      <c r="T61" s="282">
        <f>NMM_emi!T$48</f>
        <v>964.72119249359503</v>
      </c>
      <c r="U61" s="282">
        <f>NMM_emi!U$48</f>
        <v>925.16913419912862</v>
      </c>
      <c r="V61" s="282">
        <f>NMM_emi!V$48</f>
        <v>901.76147424866645</v>
      </c>
      <c r="W61" s="282">
        <f>NMM_emi!W$48</f>
        <v>885.86271041409736</v>
      </c>
      <c r="X61" s="282">
        <f>NMM_emi!X$48</f>
        <v>814.99153352705287</v>
      </c>
      <c r="Y61" s="282">
        <f>NMM_emi!Y$48</f>
        <v>596.46966979212732</v>
      </c>
      <c r="DA61" s="94"/>
    </row>
    <row r="62" spans="1:105" ht="12" customHeight="1" x14ac:dyDescent="0.25">
      <c r="A62" s="52" t="s">
        <v>53</v>
      </c>
      <c r="B62" s="242">
        <f>NMM_emi!B$99</f>
        <v>169.01806274762049</v>
      </c>
      <c r="C62" s="242">
        <f>NMM_emi!C$99</f>
        <v>180.46102463266374</v>
      </c>
      <c r="D62" s="242">
        <f>NMM_emi!D$99</f>
        <v>155.92758906808527</v>
      </c>
      <c r="E62" s="242">
        <f>NMM_emi!E$99</f>
        <v>147.60784666299858</v>
      </c>
      <c r="F62" s="242">
        <f>NMM_emi!F$99</f>
        <v>146.009826788731</v>
      </c>
      <c r="G62" s="242">
        <f>NMM_emi!G$99</f>
        <v>125.09655943703461</v>
      </c>
      <c r="H62" s="242">
        <f>NMM_emi!H$99</f>
        <v>194.00131342980288</v>
      </c>
      <c r="I62" s="242">
        <f>NMM_emi!I$99</f>
        <v>203.57089728692782</v>
      </c>
      <c r="J62" s="242">
        <f>NMM_emi!J$99</f>
        <v>184.68988265868802</v>
      </c>
      <c r="K62" s="242">
        <f>NMM_emi!K$99</f>
        <v>111.07029463590182</v>
      </c>
      <c r="L62" s="242">
        <f>NMM_emi!L$99</f>
        <v>116.20871309057065</v>
      </c>
      <c r="M62" s="242">
        <f>NMM_emi!M$99</f>
        <v>129.48345241516139</v>
      </c>
      <c r="N62" s="242">
        <f>NMM_emi!N$99</f>
        <v>137.51896101647083</v>
      </c>
      <c r="O62" s="242">
        <f>NMM_emi!O$99</f>
        <v>140.6750528616509</v>
      </c>
      <c r="P62" s="242">
        <f>NMM_emi!P$99</f>
        <v>141.89705791134412</v>
      </c>
      <c r="Q62" s="242">
        <f>NMM_emi!Q$99</f>
        <v>114.62951838066593</v>
      </c>
      <c r="R62" s="242">
        <f>NMM_emi!R$99</f>
        <v>114.24782023510997</v>
      </c>
      <c r="S62" s="242">
        <f>NMM_emi!S$99</f>
        <v>113.35573505038302</v>
      </c>
      <c r="T62" s="242">
        <f>NMM_emi!T$99</f>
        <v>122.76290579958835</v>
      </c>
      <c r="U62" s="242">
        <f>NMM_emi!U$99</f>
        <v>100.22001317945129</v>
      </c>
      <c r="V62" s="242">
        <f>NMM_emi!V$99</f>
        <v>93.279951796336988</v>
      </c>
      <c r="W62" s="242">
        <f>NMM_emi!W$99</f>
        <v>105.50913214496889</v>
      </c>
      <c r="X62" s="242">
        <f>NMM_emi!X$99</f>
        <v>94.290499766281329</v>
      </c>
      <c r="Y62" s="242">
        <f>NMM_emi!Y$99</f>
        <v>69.323461158096762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355.64777818117551</v>
      </c>
      <c r="C65" s="287">
        <f t="shared" si="13"/>
        <v>330.2267644687463</v>
      </c>
      <c r="D65" s="287">
        <f t="shared" si="13"/>
        <v>346.23067297346665</v>
      </c>
      <c r="E65" s="287">
        <f t="shared" si="13"/>
        <v>322.1062932729568</v>
      </c>
      <c r="F65" s="287">
        <f t="shared" si="13"/>
        <v>298.1357409295905</v>
      </c>
      <c r="G65" s="287">
        <f t="shared" si="13"/>
        <v>293.06768835893729</v>
      </c>
      <c r="H65" s="287">
        <f t="shared" si="13"/>
        <v>292.79711547699799</v>
      </c>
      <c r="I65" s="287">
        <f t="shared" si="13"/>
        <v>289.52867156681225</v>
      </c>
      <c r="J65" s="287">
        <f t="shared" si="13"/>
        <v>365.22581752372008</v>
      </c>
      <c r="K65" s="287">
        <f t="shared" si="13"/>
        <v>384.73454635653667</v>
      </c>
      <c r="L65" s="287">
        <f t="shared" si="13"/>
        <v>306.67154816652868</v>
      </c>
      <c r="M65" s="287">
        <f t="shared" si="13"/>
        <v>330.47144585048659</v>
      </c>
      <c r="N65" s="287">
        <f t="shared" si="13"/>
        <v>341.42051147045731</v>
      </c>
      <c r="O65" s="287">
        <f t="shared" si="13"/>
        <v>325.03267823014664</v>
      </c>
      <c r="P65" s="287">
        <f t="shared" si="13"/>
        <v>345.04799866718429</v>
      </c>
      <c r="Q65" s="287">
        <f t="shared" si="13"/>
        <v>348.01274731487086</v>
      </c>
      <c r="R65" s="287">
        <f t="shared" si="13"/>
        <v>369.5867887997976</v>
      </c>
      <c r="S65" s="287">
        <f t="shared" si="13"/>
        <v>393.40408789490647</v>
      </c>
      <c r="T65" s="287">
        <f t="shared" si="13"/>
        <v>412.67288407613995</v>
      </c>
      <c r="U65" s="287">
        <f t="shared" si="13"/>
        <v>422.52026639293297</v>
      </c>
      <c r="V65" s="287">
        <f t="shared" si="13"/>
        <v>394.67383634749223</v>
      </c>
      <c r="W65" s="287">
        <f t="shared" si="13"/>
        <v>386.33474457954088</v>
      </c>
      <c r="X65" s="287">
        <f t="shared" si="13"/>
        <v>364.90879245028543</v>
      </c>
      <c r="Y65" s="287">
        <f t="shared" si="13"/>
        <v>484.2250235324812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172.02687991730815</v>
      </c>
      <c r="C66" s="288">
        <f t="shared" si="14"/>
        <v>159.73073203850274</v>
      </c>
      <c r="D66" s="288">
        <f t="shared" si="14"/>
        <v>167.47182481470065</v>
      </c>
      <c r="E66" s="288">
        <f t="shared" si="14"/>
        <v>155.80285898833461</v>
      </c>
      <c r="F66" s="288">
        <f t="shared" si="14"/>
        <v>144.20829947607692</v>
      </c>
      <c r="G66" s="288">
        <f t="shared" si="14"/>
        <v>141.75688174068421</v>
      </c>
      <c r="H66" s="288">
        <f t="shared" si="14"/>
        <v>141.62600559994658</v>
      </c>
      <c r="I66" s="288">
        <f t="shared" si="14"/>
        <v>140.04505882465827</v>
      </c>
      <c r="J66" s="288">
        <f t="shared" si="14"/>
        <v>176.65977888338514</v>
      </c>
      <c r="K66" s="288">
        <f t="shared" si="14"/>
        <v>154.28660465313942</v>
      </c>
      <c r="L66" s="288">
        <f t="shared" si="14"/>
        <v>124.34960937550032</v>
      </c>
      <c r="M66" s="288">
        <f t="shared" si="14"/>
        <v>132.27587932061166</v>
      </c>
      <c r="N66" s="288">
        <f t="shared" si="14"/>
        <v>122.58604773076691</v>
      </c>
      <c r="O66" s="288">
        <f t="shared" si="14"/>
        <v>120.30116153905342</v>
      </c>
      <c r="P66" s="288">
        <f t="shared" si="14"/>
        <v>126.0860278372993</v>
      </c>
      <c r="Q66" s="288">
        <f t="shared" si="14"/>
        <v>116.28259336933637</v>
      </c>
      <c r="R66" s="288">
        <f t="shared" si="14"/>
        <v>110.10928892018715</v>
      </c>
      <c r="S66" s="288">
        <f t="shared" si="14"/>
        <v>92.452764073615299</v>
      </c>
      <c r="T66" s="288">
        <f t="shared" si="14"/>
        <v>83.547638748459846</v>
      </c>
      <c r="U66" s="288">
        <f t="shared" si="14"/>
        <v>84.067588233393252</v>
      </c>
      <c r="V66" s="288">
        <f t="shared" si="14"/>
        <v>89.699223396738404</v>
      </c>
      <c r="W66" s="288">
        <f t="shared" si="14"/>
        <v>86.557623193551635</v>
      </c>
      <c r="X66" s="288">
        <f t="shared" si="14"/>
        <v>82.811940209960298</v>
      </c>
      <c r="Y66" s="288">
        <f t="shared" si="14"/>
        <v>110.52142279150812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780.55784590707071</v>
      </c>
      <c r="C67" s="289">
        <f t="shared" si="15"/>
        <v>724.76508429999649</v>
      </c>
      <c r="D67" s="289">
        <f t="shared" si="15"/>
        <v>759.88965730428743</v>
      </c>
      <c r="E67" s="289">
        <f t="shared" si="15"/>
        <v>706.94268277466858</v>
      </c>
      <c r="F67" s="289">
        <f t="shared" si="15"/>
        <v>654.33332078728893</v>
      </c>
      <c r="G67" s="289">
        <f t="shared" si="15"/>
        <v>643.21021405026977</v>
      </c>
      <c r="H67" s="289">
        <f t="shared" si="15"/>
        <v>642.61637430531903</v>
      </c>
      <c r="I67" s="289">
        <f t="shared" si="15"/>
        <v>635.44295809265532</v>
      </c>
      <c r="J67" s="289">
        <f t="shared" si="15"/>
        <v>801.57924465013025</v>
      </c>
      <c r="K67" s="289">
        <f t="shared" si="15"/>
        <v>877.33126077788211</v>
      </c>
      <c r="L67" s="289">
        <f t="shared" si="15"/>
        <v>705.1311929856256</v>
      </c>
      <c r="M67" s="289">
        <f t="shared" si="15"/>
        <v>691.40214674836909</v>
      </c>
      <c r="N67" s="289">
        <f t="shared" si="15"/>
        <v>571.53717530562892</v>
      </c>
      <c r="O67" s="289">
        <f t="shared" si="15"/>
        <v>544.2552791510268</v>
      </c>
      <c r="P67" s="289">
        <f t="shared" si="15"/>
        <v>601.83119020200354</v>
      </c>
      <c r="Q67" s="289">
        <f t="shared" si="15"/>
        <v>594.79387259750797</v>
      </c>
      <c r="R67" s="289">
        <f t="shared" si="15"/>
        <v>619.49443357439043</v>
      </c>
      <c r="S67" s="289">
        <f t="shared" si="15"/>
        <v>642.61148477079189</v>
      </c>
      <c r="T67" s="289">
        <f t="shared" si="15"/>
        <v>605.65764098632587</v>
      </c>
      <c r="U67" s="289">
        <f t="shared" si="15"/>
        <v>595.76808259288714</v>
      </c>
      <c r="V67" s="289">
        <f t="shared" si="15"/>
        <v>619.00626402969692</v>
      </c>
      <c r="W67" s="289">
        <f t="shared" si="15"/>
        <v>555.16766135498449</v>
      </c>
      <c r="X67" s="289">
        <f t="shared" si="15"/>
        <v>530.26340733599898</v>
      </c>
      <c r="Y67" s="289">
        <f t="shared" si="15"/>
        <v>641.22762613518648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8.4524999999999947E-2</v>
      </c>
      <c r="C69" s="252">
        <f t="shared" si="16"/>
        <v>9.2653242618100443E-2</v>
      </c>
      <c r="D69" s="252">
        <f t="shared" si="16"/>
        <v>8.9397418875528351E-2</v>
      </c>
      <c r="E69" s="252">
        <f t="shared" si="16"/>
        <v>9.1899797937993452E-2</v>
      </c>
      <c r="F69" s="252">
        <f t="shared" si="16"/>
        <v>9.3648059819277818E-2</v>
      </c>
      <c r="G69" s="252">
        <f t="shared" si="16"/>
        <v>8.6827297923897678E-2</v>
      </c>
      <c r="H69" s="252">
        <f t="shared" si="16"/>
        <v>8.1621732948805689E-2</v>
      </c>
      <c r="I69" s="252">
        <f t="shared" si="16"/>
        <v>7.9182022580346664E-2</v>
      </c>
      <c r="J69" s="252">
        <f t="shared" si="16"/>
        <v>8.5671447278718491E-2</v>
      </c>
      <c r="K69" s="252">
        <f t="shared" si="16"/>
        <v>8.621896311281263E-2</v>
      </c>
      <c r="L69" s="252">
        <f t="shared" si="16"/>
        <v>8.3048222557989632E-2</v>
      </c>
      <c r="M69" s="252">
        <f t="shared" si="16"/>
        <v>8.3500096539556215E-2</v>
      </c>
      <c r="N69" s="252">
        <f t="shared" si="16"/>
        <v>8.6318040538154062E-2</v>
      </c>
      <c r="O69" s="252">
        <f t="shared" si="16"/>
        <v>7.923605784011252E-2</v>
      </c>
      <c r="P69" s="252">
        <f t="shared" si="16"/>
        <v>7.8312885475273639E-2</v>
      </c>
      <c r="Q69" s="252">
        <f t="shared" si="16"/>
        <v>7.5698324239705045E-2</v>
      </c>
      <c r="R69" s="252">
        <f t="shared" si="16"/>
        <v>7.4620474683627425E-2</v>
      </c>
      <c r="S69" s="252">
        <f t="shared" si="16"/>
        <v>7.8733715923445829E-2</v>
      </c>
      <c r="T69" s="252">
        <f t="shared" si="16"/>
        <v>7.6178067352551004E-2</v>
      </c>
      <c r="U69" s="252">
        <f t="shared" si="16"/>
        <v>7.6250792388481065E-2</v>
      </c>
      <c r="V69" s="252">
        <f t="shared" si="16"/>
        <v>8.5780345334812103E-2</v>
      </c>
      <c r="W69" s="252">
        <f t="shared" si="16"/>
        <v>8.6329582310101599E-2</v>
      </c>
      <c r="X69" s="252">
        <f t="shared" si="16"/>
        <v>8.4609409041884368E-2</v>
      </c>
      <c r="Y69" s="252">
        <f t="shared" si="16"/>
        <v>8.3864897747344222E-2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6.2019775752399836E-2</v>
      </c>
      <c r="C70" s="291">
        <f t="shared" si="17"/>
        <v>6.9669376984052914E-2</v>
      </c>
      <c r="D70" s="291">
        <f t="shared" si="17"/>
        <v>6.7221203500801616E-2</v>
      </c>
      <c r="E70" s="291">
        <f t="shared" si="17"/>
        <v>6.910283424931711E-2</v>
      </c>
      <c r="F70" s="291">
        <f t="shared" si="17"/>
        <v>7.0417416584833276E-2</v>
      </c>
      <c r="G70" s="291">
        <f t="shared" si="17"/>
        <v>6.3529049946421709E-2</v>
      </c>
      <c r="H70" s="291">
        <f t="shared" si="17"/>
        <v>6.7875397320644668E-2</v>
      </c>
      <c r="I70" s="291">
        <f t="shared" si="17"/>
        <v>6.3432288784719279E-2</v>
      </c>
      <c r="J70" s="291">
        <f t="shared" si="17"/>
        <v>6.8630931710215601E-2</v>
      </c>
      <c r="K70" s="291">
        <f t="shared" si="17"/>
        <v>6.9069543675036621E-2</v>
      </c>
      <c r="L70" s="291">
        <f t="shared" si="17"/>
        <v>6.6529480615509839E-2</v>
      </c>
      <c r="M70" s="291">
        <f t="shared" si="17"/>
        <v>6.6891474411057861E-2</v>
      </c>
      <c r="N70" s="291">
        <f t="shared" si="17"/>
        <v>6.9148914063055233E-2</v>
      </c>
      <c r="O70" s="291">
        <f t="shared" si="17"/>
        <v>6.3475576138216083E-2</v>
      </c>
      <c r="P70" s="291">
        <f t="shared" si="17"/>
        <v>6.27360277642766E-2</v>
      </c>
      <c r="Q70" s="291">
        <f t="shared" si="17"/>
        <v>6.0641516940539653E-2</v>
      </c>
      <c r="R70" s="291">
        <f t="shared" si="17"/>
        <v>5.9778057507709224E-2</v>
      </c>
      <c r="S70" s="291">
        <f t="shared" si="17"/>
        <v>5.4299482641422578E-2</v>
      </c>
      <c r="T70" s="291">
        <f t="shared" si="17"/>
        <v>5.3549423163004262E-2</v>
      </c>
      <c r="U70" s="291">
        <f t="shared" si="17"/>
        <v>5.1476154753072684E-2</v>
      </c>
      <c r="V70" s="291">
        <f t="shared" si="17"/>
        <v>5.5465850258693369E-2</v>
      </c>
      <c r="W70" s="291">
        <f t="shared" si="17"/>
        <v>5.5820988673082356E-2</v>
      </c>
      <c r="X70" s="291">
        <f t="shared" si="17"/>
        <v>5.5276959625229341E-2</v>
      </c>
      <c r="Y70" s="291">
        <f t="shared" si="17"/>
        <v>5.4790556029756264E-2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0.28140095678690552</v>
      </c>
      <c r="C71" s="253">
        <f t="shared" si="18"/>
        <v>0.2993505858287378</v>
      </c>
      <c r="D71" s="253">
        <f t="shared" si="18"/>
        <v>0.27626551168436964</v>
      </c>
      <c r="E71" s="253">
        <f t="shared" si="18"/>
        <v>0.2665521215577677</v>
      </c>
      <c r="F71" s="253">
        <f t="shared" si="18"/>
        <v>0.25325025873768303</v>
      </c>
      <c r="G71" s="253">
        <f t="shared" si="18"/>
        <v>0.22874844986482173</v>
      </c>
      <c r="H71" s="253">
        <f t="shared" si="18"/>
        <v>0.26782311644560236</v>
      </c>
      <c r="I71" s="253">
        <f t="shared" si="18"/>
        <v>0.25158856192072976</v>
      </c>
      <c r="J71" s="253">
        <f t="shared" si="18"/>
        <v>0.26891689065625746</v>
      </c>
      <c r="K71" s="253">
        <f t="shared" si="18"/>
        <v>0.26105215920735242</v>
      </c>
      <c r="L71" s="253">
        <f t="shared" si="18"/>
        <v>0.25385127508760857</v>
      </c>
      <c r="M71" s="253">
        <f t="shared" si="18"/>
        <v>0.25667081752222354</v>
      </c>
      <c r="N71" s="253">
        <f t="shared" si="18"/>
        <v>0.26748208502563403</v>
      </c>
      <c r="O71" s="253">
        <f t="shared" si="18"/>
        <v>0.24570357606103693</v>
      </c>
      <c r="P71" s="253">
        <f t="shared" si="18"/>
        <v>0.24026553201521553</v>
      </c>
      <c r="Q71" s="253">
        <f t="shared" si="18"/>
        <v>0.22891502415377618</v>
      </c>
      <c r="R71" s="253">
        <f t="shared" si="18"/>
        <v>0.2228732235494304</v>
      </c>
      <c r="S71" s="253">
        <f t="shared" si="18"/>
        <v>0.22858145338344318</v>
      </c>
      <c r="T71" s="253">
        <f t="shared" si="18"/>
        <v>0.231506352906242</v>
      </c>
      <c r="U71" s="253">
        <f t="shared" si="18"/>
        <v>0.22361352797919556</v>
      </c>
      <c r="V71" s="253">
        <f t="shared" si="18"/>
        <v>0.23767717110868469</v>
      </c>
      <c r="W71" s="253">
        <f t="shared" si="18"/>
        <v>0.23919897764893094</v>
      </c>
      <c r="X71" s="253">
        <f t="shared" si="18"/>
        <v>0.2355954512825171</v>
      </c>
      <c r="Y71" s="253">
        <f t="shared" si="18"/>
        <v>0.2335223547273188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4.6417174386472006E-2</v>
      </c>
      <c r="C73" s="252">
        <f>IF(NMM_ued!C$5=0,"",NMM_ued!C$5/C$9)</f>
        <v>5.0718179885813099E-2</v>
      </c>
      <c r="D73" s="252">
        <f>IF(NMM_ued!D$5=0,"",NMM_ued!D$5/D$9)</f>
        <v>4.8904951687356354E-2</v>
      </c>
      <c r="E73" s="252">
        <f>IF(NMM_ued!E$5=0,"",NMM_ued!E$5/E$9)</f>
        <v>5.0317790878238247E-2</v>
      </c>
      <c r="F73" s="252">
        <f>IF(NMM_ued!F$5=0,"",NMM_ued!F$5/F$9)</f>
        <v>5.1291958901674185E-2</v>
      </c>
      <c r="G73" s="252">
        <f>IF(NMM_ued!G$5=0,"",NMM_ued!G$5/G$9)</f>
        <v>4.7989469784015283E-2</v>
      </c>
      <c r="H73" s="252">
        <f>IF(NMM_ued!H$5=0,"",NMM_ued!H$5/H$9)</f>
        <v>4.6119927375818243E-2</v>
      </c>
      <c r="I73" s="252">
        <f>IF(NMM_ued!I$5=0,"",NMM_ued!I$5/I$9)</f>
        <v>4.4672753477916334E-2</v>
      </c>
      <c r="J73" s="252">
        <f>IF(NMM_ued!J$5=0,"",NMM_ued!J$5/J$9)</f>
        <v>4.843136042779423E-2</v>
      </c>
      <c r="K73" s="252">
        <f>IF(NMM_ued!K$5=0,"",NMM_ued!K$5/K$9)</f>
        <v>4.8613881914665577E-2</v>
      </c>
      <c r="L73" s="252">
        <f>IF(NMM_ued!L$5=0,"",NMM_ued!L$5/L$9)</f>
        <v>4.6967197554052854E-2</v>
      </c>
      <c r="M73" s="252">
        <f>IF(NMM_ued!M$5=0,"",NMM_ued!M$5/M$9)</f>
        <v>4.7062856235581173E-2</v>
      </c>
      <c r="N73" s="252">
        <f>IF(NMM_ued!N$5=0,"",NMM_ued!N$5/N$9)</f>
        <v>4.8660487212663917E-2</v>
      </c>
      <c r="O73" s="252">
        <f>IF(NMM_ued!O$5=0,"",NMM_ued!O$5/O$9)</f>
        <v>4.4753302139222191E-2</v>
      </c>
      <c r="P73" s="252">
        <f>IF(NMM_ued!P$5=0,"",NMM_ued!P$5/P$9)</f>
        <v>4.4125813748660883E-2</v>
      </c>
      <c r="Q73" s="252">
        <f>IF(NMM_ued!Q$5=0,"",NMM_ued!Q$5/Q$9)</f>
        <v>4.2737965424262017E-2</v>
      </c>
      <c r="R73" s="252">
        <f>IF(NMM_ued!R$5=0,"",NMM_ued!R$5/R$9)</f>
        <v>4.2127699823103923E-2</v>
      </c>
      <c r="S73" s="252">
        <f>IF(NMM_ued!S$5=0,"",NMM_ued!S$5/S$9)</f>
        <v>4.4468741732721667E-2</v>
      </c>
      <c r="T73" s="252">
        <f>IF(NMM_ued!T$5=0,"",NMM_ued!T$5/T$9)</f>
        <v>4.4182135669328305E-2</v>
      </c>
      <c r="U73" s="252">
        <f>IF(NMM_ued!U$5=0,"",NMM_ued!U$5/U$9)</f>
        <v>4.4078801803731381E-2</v>
      </c>
      <c r="V73" s="252">
        <f>IF(NMM_ued!V$5=0,"",NMM_ued!V$5/V$9)</f>
        <v>4.9758569396303493E-2</v>
      </c>
      <c r="W73" s="252">
        <f>IF(NMM_ued!W$5=0,"",NMM_ued!W$5/W$9)</f>
        <v>5.0331555564651624E-2</v>
      </c>
      <c r="X73" s="252">
        <f>IF(NMM_ued!X$5=0,"",NMM_ued!X$5/X$9)</f>
        <v>5.0511813491297602E-2</v>
      </c>
      <c r="Y73" s="252">
        <f>IF(NMM_ued!Y$5=0,"",NMM_ued!Y$5/Y$9)</f>
        <v>5.0791764238076194E-2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2.9281043729243447E-2</v>
      </c>
      <c r="C74" s="291">
        <f>IF(NMM_ued!C$48=0,"",NMM_ued!C$48/C$10)</f>
        <v>3.2829202945096406E-2</v>
      </c>
      <c r="D74" s="291">
        <f>IF(NMM_ued!D$48=0,"",NMM_ued!D$48/D$10)</f>
        <v>3.1696841825305862E-2</v>
      </c>
      <c r="E74" s="291">
        <f>IF(NMM_ued!E$48=0,"",NMM_ued!E$48/E$10)</f>
        <v>3.2592847188462594E-2</v>
      </c>
      <c r="F74" s="291">
        <f>IF(NMM_ued!F$48=0,"",NMM_ued!F$48/F$10)</f>
        <v>3.3205108307176621E-2</v>
      </c>
      <c r="G74" s="291">
        <f>IF(NMM_ued!G$48=0,"",NMM_ued!G$48/G$10)</f>
        <v>3.0418802974839097E-2</v>
      </c>
      <c r="H74" s="291">
        <f>IF(NMM_ued!H$48=0,"",NMM_ued!H$48/H$10)</f>
        <v>3.2461621736828233E-2</v>
      </c>
      <c r="I74" s="291">
        <f>IF(NMM_ued!I$48=0,"",NMM_ued!I$48/I$10)</f>
        <v>3.0556813431064131E-2</v>
      </c>
      <c r="J74" s="291">
        <f>IF(NMM_ued!J$48=0,"",NMM_ued!J$48/J$10)</f>
        <v>3.3279799833882386E-2</v>
      </c>
      <c r="K74" s="291">
        <f>IF(NMM_ued!K$48=0,"",NMM_ued!K$48/K$10)</f>
        <v>3.358031940974724E-2</v>
      </c>
      <c r="L74" s="291">
        <f>IF(NMM_ued!L$48=0,"",NMM_ued!L$48/L$10)</f>
        <v>3.2393278128921885E-2</v>
      </c>
      <c r="M74" s="291">
        <f>IF(NMM_ued!M$48=0,"",NMM_ued!M$48/M$10)</f>
        <v>3.2503245558842805E-2</v>
      </c>
      <c r="N74" s="291">
        <f>IF(NMM_ued!N$48=0,"",NMM_ued!N$48/N$10)</f>
        <v>3.371683397094008E-2</v>
      </c>
      <c r="O74" s="291">
        <f>IF(NMM_ued!O$48=0,"",NMM_ued!O$48/O$10)</f>
        <v>3.1036324826769986E-2</v>
      </c>
      <c r="P74" s="291">
        <f>IF(NMM_ued!P$48=0,"",NMM_ued!P$48/P$10)</f>
        <v>3.0649033464366406E-2</v>
      </c>
      <c r="Q74" s="291">
        <f>IF(NMM_ued!Q$48=0,"",NMM_ued!Q$48/Q$10)</f>
        <v>2.9698346686318249E-2</v>
      </c>
      <c r="R74" s="291">
        <f>IF(NMM_ued!R$48=0,"",NMM_ued!R$48/R$10)</f>
        <v>2.9265815246979392E-2</v>
      </c>
      <c r="S74" s="291">
        <f>IF(NMM_ued!S$48=0,"",NMM_ued!S$48/S$10)</f>
        <v>2.8066268171437467E-2</v>
      </c>
      <c r="T74" s="291">
        <f>IF(NMM_ued!T$48=0,"",NMM_ued!T$48/T$10)</f>
        <v>2.8620468735737221E-2</v>
      </c>
      <c r="U74" s="291">
        <f>IF(NMM_ued!U$48=0,"",NMM_ued!U$48/U$10)</f>
        <v>2.7949360769927309E-2</v>
      </c>
      <c r="V74" s="291">
        <f>IF(NMM_ued!V$48=0,"",NMM_ued!V$48/V$10)</f>
        <v>3.0678051494940083E-2</v>
      </c>
      <c r="W74" s="291">
        <f>IF(NMM_ued!W$48=0,"",NMM_ued!W$48/W$10)</f>
        <v>3.0992703926865008E-2</v>
      </c>
      <c r="X74" s="291">
        <f>IF(NMM_ued!X$48=0,"",NMM_ued!X$48/X$10)</f>
        <v>3.1284472492976376E-2</v>
      </c>
      <c r="Y74" s="291">
        <f>IF(NMM_ued!Y$48=0,"",NMM_ued!Y$48/Y$10)</f>
        <v>3.1499959149733067E-2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9.309707745612672E-2</v>
      </c>
      <c r="C75" s="253">
        <f>IF(NMM_ued!C$99=0,"",NMM_ued!C$99/C$11)</f>
        <v>9.9701670292398792E-2</v>
      </c>
      <c r="D75" s="253">
        <f>IF(NMM_ued!D$99=0,"",NMM_ued!D$99/D$11)</f>
        <v>9.285453404010309E-2</v>
      </c>
      <c r="E75" s="253">
        <f>IF(NMM_ued!E$99=0,"",NMM_ued!E$99/E$11)</f>
        <v>8.9302193467575286E-2</v>
      </c>
      <c r="F75" s="253">
        <f>IF(NMM_ued!F$99=0,"",NMM_ued!F$99/F$11)</f>
        <v>8.4889435401102067E-2</v>
      </c>
      <c r="G75" s="253">
        <f>IF(NMM_ued!G$99=0,"",NMM_ued!G$99/G$11)</f>
        <v>7.740899138606562E-2</v>
      </c>
      <c r="H75" s="253">
        <f>IF(NMM_ued!H$99=0,"",NMM_ued!H$99/H$11)</f>
        <v>9.2026843646826159E-2</v>
      </c>
      <c r="I75" s="253">
        <f>IF(NMM_ued!I$99=0,"",NMM_ued!I$99/I$11)</f>
        <v>8.7064025673696657E-2</v>
      </c>
      <c r="J75" s="253">
        <f>IF(NMM_ued!J$99=0,"",NMM_ued!J$99/J$11)</f>
        <v>9.4941871660000135E-2</v>
      </c>
      <c r="K75" s="253">
        <f>IF(NMM_ued!K$99=0,"",NMM_ued!K$99/K$11)</f>
        <v>9.4021572133673445E-2</v>
      </c>
      <c r="L75" s="253">
        <f>IF(NMM_ued!L$99=0,"",NMM_ued!L$99/L$11)</f>
        <v>9.1156490520538716E-2</v>
      </c>
      <c r="M75" s="253">
        <f>IF(NMM_ued!M$99=0,"",NMM_ued!M$99/M$11)</f>
        <v>9.2044364299472173E-2</v>
      </c>
      <c r="N75" s="253">
        <f>IF(NMM_ued!N$99=0,"",NMM_ued!N$99/N$11)</f>
        <v>9.7384927226855544E-2</v>
      </c>
      <c r="O75" s="253">
        <f>IF(NMM_ued!O$99=0,"",NMM_ued!O$99/O$11)</f>
        <v>8.9525961932589035E-2</v>
      </c>
      <c r="P75" s="253">
        <f>IF(NMM_ued!P$99=0,"",NMM_ued!P$99/P$11)</f>
        <v>8.8150812526446118E-2</v>
      </c>
      <c r="Q75" s="253">
        <f>IF(NMM_ued!Q$99=0,"",NMM_ued!Q$99/Q$11)</f>
        <v>8.430444033382542E-2</v>
      </c>
      <c r="R75" s="253">
        <f>IF(NMM_ued!R$99=0,"",NMM_ued!R$99/R$11)</f>
        <v>8.2330911472506804E-2</v>
      </c>
      <c r="S75" s="253">
        <f>IF(NMM_ued!S$99=0,"",NMM_ued!S$99/S$11)</f>
        <v>8.4847928233567196E-2</v>
      </c>
      <c r="T75" s="253">
        <f>IF(NMM_ued!T$99=0,"",NMM_ued!T$99/T$11)</f>
        <v>8.6238269887002408E-2</v>
      </c>
      <c r="U75" s="253">
        <f>IF(NMM_ued!U$99=0,"",NMM_ued!U$99/U$11)</f>
        <v>8.480411056612315E-2</v>
      </c>
      <c r="V75" s="253">
        <f>IF(NMM_ued!V$99=0,"",NMM_ued!V$99/V$11)</f>
        <v>9.2108545027888872E-2</v>
      </c>
      <c r="W75" s="253">
        <f>IF(NMM_ued!W$99=0,"",NMM_ued!W$99/W$11)</f>
        <v>9.2594736184887561E-2</v>
      </c>
      <c r="X75" s="253">
        <f>IF(NMM_ued!X$99=0,"",NMM_ued!X$99/X$11)</f>
        <v>9.4041439734544832E-2</v>
      </c>
      <c r="Y75" s="253">
        <f>IF(NMM_ued!Y$99=0,"",NMM_ued!Y$99/Y$11)</f>
        <v>9.5038254342217771E-2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5.7145731471971315</v>
      </c>
      <c r="C76" s="254">
        <f t="shared" si="19"/>
        <v>5.7348193878493623</v>
      </c>
      <c r="D76" s="254">
        <f t="shared" si="19"/>
        <v>5.9337433927722216</v>
      </c>
      <c r="E76" s="254">
        <f t="shared" si="19"/>
        <v>5.5977475971304607</v>
      </c>
      <c r="F76" s="254">
        <f t="shared" si="19"/>
        <v>5.6669665327539462</v>
      </c>
      <c r="G76" s="254">
        <f t="shared" si="19"/>
        <v>5.5393426750255319</v>
      </c>
      <c r="H76" s="254">
        <f t="shared" si="19"/>
        <v>5.5279511336369254</v>
      </c>
      <c r="I76" s="254">
        <f t="shared" si="19"/>
        <v>5.4304622686123407</v>
      </c>
      <c r="J76" s="254">
        <f t="shared" si="19"/>
        <v>5.5210151255537996</v>
      </c>
      <c r="K76" s="254">
        <f t="shared" si="19"/>
        <v>4.9798047205767908</v>
      </c>
      <c r="L76" s="254">
        <f t="shared" si="19"/>
        <v>4.786792782849786</v>
      </c>
      <c r="M76" s="254">
        <f t="shared" si="19"/>
        <v>5.0063123796586595</v>
      </c>
      <c r="N76" s="254">
        <f t="shared" si="19"/>
        <v>4.8625047843937033</v>
      </c>
      <c r="O76" s="254">
        <f t="shared" si="19"/>
        <v>4.9738813322851936</v>
      </c>
      <c r="P76" s="254">
        <f t="shared" si="19"/>
        <v>5.0697163291112579</v>
      </c>
      <c r="Q76" s="254">
        <f t="shared" si="19"/>
        <v>5.1028837793771826</v>
      </c>
      <c r="R76" s="254">
        <f t="shared" si="19"/>
        <v>5.2094359156273677</v>
      </c>
      <c r="S76" s="254">
        <f t="shared" si="19"/>
        <v>5.1673199540277244</v>
      </c>
      <c r="T76" s="254">
        <f t="shared" si="19"/>
        <v>4.8891047486743195</v>
      </c>
      <c r="U76" s="254">
        <f t="shared" si="19"/>
        <v>4.885181806611433</v>
      </c>
      <c r="V76" s="254">
        <f t="shared" si="19"/>
        <v>4.9158301864401039</v>
      </c>
      <c r="W76" s="254">
        <f t="shared" si="19"/>
        <v>4.8286011669016977</v>
      </c>
      <c r="X76" s="254">
        <f t="shared" si="19"/>
        <v>4.6378818475331638</v>
      </c>
      <c r="Y76" s="254">
        <f t="shared" si="19"/>
        <v>4.5413886357401791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11.905121372838357</v>
      </c>
      <c r="C77" s="255">
        <f t="shared" si="20"/>
        <v>11.0237909233048</v>
      </c>
      <c r="D77" s="255">
        <f t="shared" si="20"/>
        <v>11.645861527914883</v>
      </c>
      <c r="E77" s="255">
        <f t="shared" si="20"/>
        <v>11.085467490189862</v>
      </c>
      <c r="F77" s="255">
        <f t="shared" si="20"/>
        <v>10.846405231558403</v>
      </c>
      <c r="G77" s="255">
        <f t="shared" si="20"/>
        <v>10.980306602480894</v>
      </c>
      <c r="H77" s="255">
        <f t="shared" si="20"/>
        <v>9.392040014709135</v>
      </c>
      <c r="I77" s="255">
        <f t="shared" si="20"/>
        <v>9.7604136249388542</v>
      </c>
      <c r="J77" s="255">
        <f t="shared" si="20"/>
        <v>8.8438161681043308</v>
      </c>
      <c r="K77" s="255">
        <f t="shared" si="20"/>
        <v>8.987797341071218</v>
      </c>
      <c r="L77" s="255">
        <f t="shared" si="20"/>
        <v>8.5719079111455585</v>
      </c>
      <c r="M77" s="255">
        <f t="shared" si="20"/>
        <v>9.1262685861987567</v>
      </c>
      <c r="N77" s="255">
        <f t="shared" si="20"/>
        <v>9.0347589831761308</v>
      </c>
      <c r="O77" s="255">
        <f t="shared" si="20"/>
        <v>9.4052061867426566</v>
      </c>
      <c r="P77" s="255">
        <f t="shared" si="20"/>
        <v>9.5390522974857923</v>
      </c>
      <c r="Q77" s="255">
        <f t="shared" si="20"/>
        <v>9.4643133815116922</v>
      </c>
      <c r="R77" s="255">
        <f t="shared" si="20"/>
        <v>9.8965735373892585</v>
      </c>
      <c r="S77" s="255">
        <f t="shared" si="20"/>
        <v>9.7039366560162534</v>
      </c>
      <c r="T77" s="255">
        <f t="shared" si="20"/>
        <v>9.5042656744410436</v>
      </c>
      <c r="U77" s="255">
        <f t="shared" si="20"/>
        <v>9.1605808583184505</v>
      </c>
      <c r="V77" s="255">
        <f t="shared" si="20"/>
        <v>8.7960622096218533</v>
      </c>
      <c r="W77" s="255">
        <f t="shared" si="20"/>
        <v>8.605897835854595</v>
      </c>
      <c r="X77" s="255">
        <f t="shared" si="20"/>
        <v>8.1069285061110445</v>
      </c>
      <c r="Y77" s="255">
        <f t="shared" si="20"/>
        <v>8.5247473944139038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3.4005574309865376</v>
      </c>
      <c r="C78" s="293">
        <f t="shared" si="21"/>
        <v>3.3993623560001556</v>
      </c>
      <c r="D78" s="293">
        <f t="shared" si="21"/>
        <v>3.3632834278207762</v>
      </c>
      <c r="E78" s="293">
        <f t="shared" si="21"/>
        <v>3.312977981443173</v>
      </c>
      <c r="F78" s="293">
        <f t="shared" si="21"/>
        <v>3.3052224706888302</v>
      </c>
      <c r="G78" s="293">
        <f t="shared" si="21"/>
        <v>3.277417922476511</v>
      </c>
      <c r="H78" s="293">
        <f t="shared" si="21"/>
        <v>3.4258544503040875</v>
      </c>
      <c r="I78" s="293">
        <f t="shared" si="21"/>
        <v>3.3665264427993602</v>
      </c>
      <c r="J78" s="293">
        <f t="shared" si="21"/>
        <v>3.3129389128082707</v>
      </c>
      <c r="K78" s="293">
        <f t="shared" si="21"/>
        <v>3.0844531224678238</v>
      </c>
      <c r="L78" s="293">
        <f t="shared" si="21"/>
        <v>3.1024509646859428</v>
      </c>
      <c r="M78" s="293">
        <f t="shared" si="21"/>
        <v>3.0870749370776802</v>
      </c>
      <c r="N78" s="293">
        <f t="shared" si="21"/>
        <v>2.9456941801441094</v>
      </c>
      <c r="O78" s="293">
        <f t="shared" si="21"/>
        <v>2.9838185457538389</v>
      </c>
      <c r="P78" s="293">
        <f t="shared" si="21"/>
        <v>3.0438331235133917</v>
      </c>
      <c r="Q78" s="293">
        <f t="shared" si="21"/>
        <v>2.9402818300856577</v>
      </c>
      <c r="R78" s="293">
        <f t="shared" si="21"/>
        <v>2.9589632655587539</v>
      </c>
      <c r="S78" s="293">
        <f t="shared" si="21"/>
        <v>2.9362565887604348</v>
      </c>
      <c r="T78" s="293">
        <f t="shared" si="21"/>
        <v>2.8483743513499751</v>
      </c>
      <c r="U78" s="293">
        <f t="shared" si="21"/>
        <v>2.8253049917857016</v>
      </c>
      <c r="V78" s="293">
        <f t="shared" si="21"/>
        <v>2.7479663485409653</v>
      </c>
      <c r="W78" s="293">
        <f t="shared" si="21"/>
        <v>2.7227879786830926</v>
      </c>
      <c r="X78" s="293">
        <f t="shared" si="21"/>
        <v>2.6496142241822191</v>
      </c>
      <c r="Y78" s="293">
        <f t="shared" si="21"/>
        <v>2.311906142284462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2.6935442210597018</v>
      </c>
      <c r="C79" s="256">
        <f t="shared" si="22"/>
        <v>2.6335201394759782</v>
      </c>
      <c r="D79" s="256">
        <f t="shared" si="22"/>
        <v>2.5759067010951999</v>
      </c>
      <c r="E79" s="256">
        <f t="shared" si="22"/>
        <v>2.6394757556735953</v>
      </c>
      <c r="F79" s="256">
        <f t="shared" si="22"/>
        <v>2.6855079399328039</v>
      </c>
      <c r="G79" s="256">
        <f t="shared" si="22"/>
        <v>2.6609408916261192</v>
      </c>
      <c r="H79" s="256">
        <f t="shared" si="22"/>
        <v>2.5980265893165484</v>
      </c>
      <c r="I79" s="256">
        <f t="shared" si="22"/>
        <v>2.6257803747965602</v>
      </c>
      <c r="J79" s="256">
        <f t="shared" si="22"/>
        <v>2.4871230731847751</v>
      </c>
      <c r="K79" s="256">
        <f t="shared" si="22"/>
        <v>2.2979463286900543</v>
      </c>
      <c r="L79" s="256">
        <f t="shared" si="22"/>
        <v>2.313915175861788</v>
      </c>
      <c r="M79" s="256">
        <f t="shared" si="22"/>
        <v>2.3326065798223428</v>
      </c>
      <c r="N79" s="256">
        <f t="shared" si="22"/>
        <v>2.1756153125434765</v>
      </c>
      <c r="O79" s="256">
        <f t="shared" si="22"/>
        <v>2.1377620382878164</v>
      </c>
      <c r="P79" s="256">
        <f t="shared" si="22"/>
        <v>2.1738313546565342</v>
      </c>
      <c r="Q79" s="256">
        <f t="shared" si="22"/>
        <v>2.1900441202647953</v>
      </c>
      <c r="R79" s="256">
        <f t="shared" si="22"/>
        <v>2.2032962558913884</v>
      </c>
      <c r="S79" s="256">
        <f t="shared" si="22"/>
        <v>2.2259259518850354</v>
      </c>
      <c r="T79" s="256">
        <f t="shared" si="22"/>
        <v>2.2597556378406689</v>
      </c>
      <c r="U79" s="256">
        <f t="shared" si="22"/>
        <v>2.2119655444390864</v>
      </c>
      <c r="V79" s="256">
        <f t="shared" si="22"/>
        <v>2.1504927089015498</v>
      </c>
      <c r="W79" s="256">
        <f t="shared" si="22"/>
        <v>2.1350331311152249</v>
      </c>
      <c r="X79" s="256">
        <f t="shared" si="22"/>
        <v>1.9689185439335792</v>
      </c>
      <c r="Y79" s="256">
        <f t="shared" si="22"/>
        <v>1.8018710900083066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DK: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169.81072499999991</v>
      </c>
      <c r="C5" s="223">
        <v>189.66118763925161</v>
      </c>
      <c r="D5" s="223">
        <v>181.2979654795715</v>
      </c>
      <c r="E5" s="223">
        <v>179.4803053729012</v>
      </c>
      <c r="F5" s="223">
        <v>201.3433286114473</v>
      </c>
      <c r="G5" s="223">
        <v>184.07387159866309</v>
      </c>
      <c r="H5" s="223">
        <v>239.72302967064229</v>
      </c>
      <c r="I5" s="223">
        <v>227.33158682817529</v>
      </c>
      <c r="J5" s="223">
        <v>213.6645895131239</v>
      </c>
      <c r="K5" s="223">
        <v>135.7948669026799</v>
      </c>
      <c r="L5" s="223">
        <v>128.9738896325579</v>
      </c>
      <c r="M5" s="223">
        <v>151.2186748331363</v>
      </c>
      <c r="N5" s="223">
        <v>155.19983688760101</v>
      </c>
      <c r="O5" s="223">
        <v>145.0019858474059</v>
      </c>
      <c r="P5" s="223">
        <v>146.9224128757335</v>
      </c>
      <c r="Q5" s="223">
        <v>153.5043169212162</v>
      </c>
      <c r="R5" s="223">
        <v>168.634959978479</v>
      </c>
      <c r="S5" s="223">
        <v>185.74314998019469</v>
      </c>
      <c r="T5" s="223">
        <v>180.7131155648197</v>
      </c>
      <c r="U5" s="223">
        <v>186.0976839033269</v>
      </c>
      <c r="V5" s="223">
        <v>214.25185293585349</v>
      </c>
      <c r="W5" s="223">
        <v>216.6205188312293</v>
      </c>
      <c r="X5" s="223">
        <v>213.13753169159389</v>
      </c>
      <c r="Y5" s="223">
        <v>170.86134017940699</v>
      </c>
      <c r="DA5" s="89" t="s">
        <v>1439</v>
      </c>
    </row>
    <row r="6" spans="1:105" ht="12" customHeight="1" x14ac:dyDescent="0.25">
      <c r="A6" s="55" t="s">
        <v>91</v>
      </c>
      <c r="B6" s="259">
        <v>0.80312375020993798</v>
      </c>
      <c r="C6" s="259">
        <v>0.89700697223980763</v>
      </c>
      <c r="D6" s="259">
        <v>0.85745291966327997</v>
      </c>
      <c r="E6" s="259">
        <v>0.84885625416132704</v>
      </c>
      <c r="F6" s="259">
        <v>0.95225792807958554</v>
      </c>
      <c r="G6" s="259">
        <v>0.87058163183744386</v>
      </c>
      <c r="H6" s="259">
        <v>1.1337756116449349</v>
      </c>
      <c r="I6" s="259">
        <v>1.0751699962096659</v>
      </c>
      <c r="J6" s="259">
        <v>1.010531616402865</v>
      </c>
      <c r="K6" s="259">
        <v>0.64224496283210875</v>
      </c>
      <c r="L6" s="259">
        <v>0.60998499311976395</v>
      </c>
      <c r="M6" s="259">
        <v>0.71519221906454233</v>
      </c>
      <c r="N6" s="259">
        <v>0.73402121705284362</v>
      </c>
      <c r="O6" s="259">
        <v>0.68579024476571149</v>
      </c>
      <c r="P6" s="259">
        <v>0.69487294880008166</v>
      </c>
      <c r="Q6" s="259">
        <v>0.72600221616821603</v>
      </c>
      <c r="R6" s="259">
        <v>0.7975629423547671</v>
      </c>
      <c r="S6" s="259">
        <v>0.8784765225392831</v>
      </c>
      <c r="T6" s="259">
        <v>0.85468685846848924</v>
      </c>
      <c r="U6" s="259">
        <v>0.8801532989263936</v>
      </c>
      <c r="V6" s="259">
        <v>1.0133090923394279</v>
      </c>
      <c r="W6" s="259">
        <v>1.0245117524593219</v>
      </c>
      <c r="X6" s="259">
        <v>1.00803888424982</v>
      </c>
      <c r="Y6" s="259">
        <v>0.80809265899420935</v>
      </c>
      <c r="DA6" s="67" t="s">
        <v>1440</v>
      </c>
    </row>
    <row r="7" spans="1:105" ht="12" customHeight="1" x14ac:dyDescent="0.25">
      <c r="A7" s="173" t="s">
        <v>92</v>
      </c>
      <c r="B7" s="224">
        <v>0.32112168493032689</v>
      </c>
      <c r="C7" s="224">
        <v>0.3586600324602548</v>
      </c>
      <c r="D7" s="224">
        <v>0.34284470635904429</v>
      </c>
      <c r="E7" s="224">
        <v>0.33940740829626398</v>
      </c>
      <c r="F7" s="224">
        <v>0.38075162174352872</v>
      </c>
      <c r="G7" s="224">
        <v>0.34809410182671757</v>
      </c>
      <c r="H7" s="224">
        <v>0.45332980708036891</v>
      </c>
      <c r="I7" s="224">
        <v>0.42989688784465568</v>
      </c>
      <c r="J7" s="224">
        <v>0.40405182295982278</v>
      </c>
      <c r="K7" s="224">
        <v>0.25679577343933691</v>
      </c>
      <c r="L7" s="224">
        <v>0.24389691964859619</v>
      </c>
      <c r="M7" s="224">
        <v>0.28596306655734038</v>
      </c>
      <c r="N7" s="224">
        <v>0.29349166916431407</v>
      </c>
      <c r="O7" s="224">
        <v>0.27420695608912088</v>
      </c>
      <c r="P7" s="224">
        <v>0.2778385922130408</v>
      </c>
      <c r="Q7" s="224">
        <v>0.29028534501457209</v>
      </c>
      <c r="R7" s="224">
        <v>0.31889824677704159</v>
      </c>
      <c r="S7" s="224">
        <v>0.35125080165517208</v>
      </c>
      <c r="T7" s="224">
        <v>0.34173872209290929</v>
      </c>
      <c r="U7" s="224">
        <v>0.35192124535521152</v>
      </c>
      <c r="V7" s="224">
        <v>0.40516237130603872</v>
      </c>
      <c r="W7" s="224">
        <v>0.40964165247841339</v>
      </c>
      <c r="X7" s="224">
        <v>0.40305512681074679</v>
      </c>
      <c r="Y7" s="224">
        <v>0.3231084576545219</v>
      </c>
      <c r="DA7" s="177" t="s">
        <v>1441</v>
      </c>
    </row>
    <row r="8" spans="1:105" ht="12" customHeight="1" x14ac:dyDescent="0.25">
      <c r="A8" s="173" t="s">
        <v>93</v>
      </c>
      <c r="B8" s="224">
        <v>1.042802471858135</v>
      </c>
      <c r="C8" s="224">
        <v>1.153920810326531</v>
      </c>
      <c r="D8" s="224">
        <v>1.2168320196588731</v>
      </c>
      <c r="E8" s="224">
        <v>1.119605125401459</v>
      </c>
      <c r="F8" s="224">
        <v>1.254255612439489</v>
      </c>
      <c r="G8" s="224">
        <v>1.246732375865971</v>
      </c>
      <c r="H8" s="224">
        <v>1.553019489744371</v>
      </c>
      <c r="I8" s="224">
        <v>1.389588100039499</v>
      </c>
      <c r="J8" s="224">
        <v>1.4956786307853009</v>
      </c>
      <c r="K8" s="224">
        <v>0.96289906210269638</v>
      </c>
      <c r="L8" s="224">
        <v>0.92058975505592089</v>
      </c>
      <c r="M8" s="224">
        <v>0.96543168233750987</v>
      </c>
      <c r="N8" s="224">
        <v>1.0574804488024809</v>
      </c>
      <c r="O8" s="224">
        <v>1.0097197978573651</v>
      </c>
      <c r="P8" s="224">
        <v>1.0033837485566011</v>
      </c>
      <c r="Q8" s="224">
        <v>1.1206650622562599</v>
      </c>
      <c r="R8" s="224">
        <v>1.190924367139343</v>
      </c>
      <c r="S8" s="224">
        <v>1.220523041995587</v>
      </c>
      <c r="T8" s="224">
        <v>1.177560529409565</v>
      </c>
      <c r="U8" s="224">
        <v>1.1801288713945961</v>
      </c>
      <c r="V8" s="224">
        <v>1.492117069867172</v>
      </c>
      <c r="W8" s="224">
        <v>1.588053289389884</v>
      </c>
      <c r="X8" s="224">
        <v>1.588181219182947</v>
      </c>
      <c r="Y8" s="224">
        <v>1.560320747315129</v>
      </c>
      <c r="DA8" s="177" t="s">
        <v>1442</v>
      </c>
    </row>
    <row r="9" spans="1:105" ht="12" customHeight="1" x14ac:dyDescent="0.25">
      <c r="A9" s="173" t="s">
        <v>94</v>
      </c>
      <c r="B9" s="224">
        <v>0.1602413045810431</v>
      </c>
      <c r="C9" s="224">
        <v>0.1789731251409574</v>
      </c>
      <c r="D9" s="224">
        <v>0.17108119941385361</v>
      </c>
      <c r="E9" s="224">
        <v>0.16936597072746529</v>
      </c>
      <c r="F9" s="224">
        <v>0.18999693715100111</v>
      </c>
      <c r="G9" s="224">
        <v>0.1737006736427095</v>
      </c>
      <c r="H9" s="224">
        <v>0.22621380959617191</v>
      </c>
      <c r="I9" s="224">
        <v>0.214520667324302</v>
      </c>
      <c r="J9" s="224">
        <v>0.20162385247660369</v>
      </c>
      <c r="K9" s="224">
        <v>0.12814235748590261</v>
      </c>
      <c r="L9" s="224">
        <v>0.1217057658260248</v>
      </c>
      <c r="M9" s="224">
        <v>0.14269698060747921</v>
      </c>
      <c r="N9" s="224">
        <v>0.14645379044009901</v>
      </c>
      <c r="O9" s="224">
        <v>0.13683062350165159</v>
      </c>
      <c r="P9" s="224">
        <v>0.13864282783904111</v>
      </c>
      <c r="Q9" s="224">
        <v>0.14485381887550089</v>
      </c>
      <c r="R9" s="224">
        <v>0.15913179797635829</v>
      </c>
      <c r="S9" s="224">
        <v>0.17527588242623349</v>
      </c>
      <c r="T9" s="224">
        <v>0.17052930781023901</v>
      </c>
      <c r="U9" s="224">
        <v>0.17561043713924129</v>
      </c>
      <c r="V9" s="224">
        <v>0.202178021578689</v>
      </c>
      <c r="W9" s="224">
        <v>0.20441320497591869</v>
      </c>
      <c r="X9" s="224">
        <v>0.20112649618242051</v>
      </c>
      <c r="Y9" s="224">
        <v>0.16123271396935679</v>
      </c>
      <c r="DA9" s="177" t="s">
        <v>1443</v>
      </c>
    </row>
    <row r="10" spans="1:105" ht="12" customHeight="1" x14ac:dyDescent="0.25">
      <c r="A10" s="56" t="s">
        <v>95</v>
      </c>
      <c r="B10" s="260">
        <v>1.033027612101352</v>
      </c>
      <c r="C10" s="260">
        <v>1.1479484291573629</v>
      </c>
      <c r="D10" s="260">
        <v>1.158629781381572</v>
      </c>
      <c r="E10" s="260">
        <v>1.130179158360012</v>
      </c>
      <c r="F10" s="260">
        <v>1.269259571620726</v>
      </c>
      <c r="G10" s="260">
        <v>1.2231718726235901</v>
      </c>
      <c r="H10" s="260">
        <v>1.718102847444116</v>
      </c>
      <c r="I10" s="260">
        <v>1.654460961323994</v>
      </c>
      <c r="J10" s="260">
        <v>1.7559309246696599</v>
      </c>
      <c r="K10" s="260">
        <v>1.227240618623644</v>
      </c>
      <c r="L10" s="260">
        <v>1.194070308007094</v>
      </c>
      <c r="M10" s="260">
        <v>1.439521218298953</v>
      </c>
      <c r="N10" s="260">
        <v>1.611183154823596</v>
      </c>
      <c r="O10" s="260">
        <v>1.6385242390642241</v>
      </c>
      <c r="P10" s="260">
        <v>1.733356278301132</v>
      </c>
      <c r="Q10" s="260">
        <v>1.943071896444351</v>
      </c>
      <c r="R10" s="260">
        <v>2.171413234697825</v>
      </c>
      <c r="S10" s="260">
        <v>2.3143293080242282</v>
      </c>
      <c r="T10" s="260">
        <v>2.347384573156917</v>
      </c>
      <c r="U10" s="260">
        <v>2.649271603780432</v>
      </c>
      <c r="V10" s="260">
        <v>3.440048935762217</v>
      </c>
      <c r="W10" s="260">
        <v>3.5871710910764669</v>
      </c>
      <c r="X10" s="260">
        <v>4.0506933728620114</v>
      </c>
      <c r="Y10" s="260">
        <v>3.848948564053043</v>
      </c>
      <c r="DA10" s="68" t="s">
        <v>1444</v>
      </c>
    </row>
    <row r="11" spans="1:105" ht="12" customHeight="1" x14ac:dyDescent="0.25">
      <c r="A11" s="37" t="s">
        <v>159</v>
      </c>
      <c r="B11" s="226">
        <v>3.392556115268662E-2</v>
      </c>
      <c r="C11" s="226">
        <v>4.0631190453365593E-2</v>
      </c>
      <c r="D11" s="226">
        <v>3.4236084536549381E-2</v>
      </c>
      <c r="E11" s="226">
        <v>4.1544985290963392E-2</v>
      </c>
      <c r="F11" s="226">
        <v>4.8916289078677358E-2</v>
      </c>
      <c r="G11" s="226">
        <v>4.56682138409953E-2</v>
      </c>
      <c r="H11" s="226">
        <v>4.9836573557219328E-2</v>
      </c>
      <c r="I11" s="226">
        <v>3.6777568983160147E-2</v>
      </c>
      <c r="J11" s="226">
        <v>2.4903631649697371E-2</v>
      </c>
      <c r="K11" s="226">
        <v>1.2105116165453719E-2</v>
      </c>
      <c r="L11" s="226">
        <v>1.255188242013267E-2</v>
      </c>
      <c r="M11" s="226">
        <v>2.3457674018067851E-2</v>
      </c>
      <c r="N11" s="226">
        <v>2.617328920762094E-2</v>
      </c>
      <c r="O11" s="226">
        <v>1.6501416772102508E-2</v>
      </c>
      <c r="P11" s="226">
        <v>5.3824807741689393E-3</v>
      </c>
      <c r="Q11" s="226">
        <v>5.4648075625371318E-3</v>
      </c>
      <c r="R11" s="226">
        <v>8.4823072843268846E-3</v>
      </c>
      <c r="S11" s="226">
        <v>8.2889140943293686E-3</v>
      </c>
      <c r="T11" s="226">
        <v>7.950083905529785E-3</v>
      </c>
      <c r="U11" s="226">
        <v>7.3471118498212636E-3</v>
      </c>
      <c r="V11" s="226">
        <v>7.6462799079726326E-3</v>
      </c>
      <c r="W11" s="226">
        <v>1.429988675040322E-2</v>
      </c>
      <c r="X11" s="226">
        <v>1.6450227614001351E-2</v>
      </c>
      <c r="Y11" s="226">
        <v>8.8057194608198545E-3</v>
      </c>
      <c r="DA11" s="69" t="s">
        <v>1445</v>
      </c>
    </row>
    <row r="12" spans="1:105" ht="12" customHeight="1" x14ac:dyDescent="0.25">
      <c r="A12" s="37" t="s">
        <v>35</v>
      </c>
      <c r="B12" s="226">
        <v>0.227538704478775</v>
      </c>
      <c r="C12" s="226">
        <v>0.23828271692373881</v>
      </c>
      <c r="D12" s="226">
        <v>0.2035710239504521</v>
      </c>
      <c r="E12" s="226">
        <v>0.2047116106774797</v>
      </c>
      <c r="F12" s="226">
        <v>0.2227859992258954</v>
      </c>
      <c r="G12" s="226">
        <v>0.18244435806363449</v>
      </c>
      <c r="H12" s="226">
        <v>0.2297333215587051</v>
      </c>
      <c r="I12" s="226">
        <v>0.22181545903270511</v>
      </c>
      <c r="J12" s="226">
        <v>0.17224382011645001</v>
      </c>
      <c r="K12" s="226">
        <v>9.7372740944976707E-2</v>
      </c>
      <c r="L12" s="226">
        <v>9.4713346069880244E-2</v>
      </c>
      <c r="M12" s="226">
        <v>0.1040452221895647</v>
      </c>
      <c r="N12" s="226">
        <v>8.9956424657383974E-2</v>
      </c>
      <c r="O12" s="226">
        <v>7.8982611320901133E-2</v>
      </c>
      <c r="P12" s="226">
        <v>7.9194192301135904E-2</v>
      </c>
      <c r="Q12" s="226">
        <v>7.6979481153774496E-2</v>
      </c>
      <c r="R12" s="226">
        <v>8.1600550069512029E-2</v>
      </c>
      <c r="S12" s="226">
        <v>9.8220359116893127E-2</v>
      </c>
      <c r="T12" s="226">
        <v>9.6844337653903878E-2</v>
      </c>
      <c r="U12" s="226">
        <v>8.6263231283901495E-2</v>
      </c>
      <c r="V12" s="226">
        <v>8.8658029320174692E-2</v>
      </c>
      <c r="W12" s="226">
        <v>8.8197502194893473E-2</v>
      </c>
      <c r="X12" s="226">
        <v>6.8778431371445486E-2</v>
      </c>
      <c r="Y12" s="226">
        <v>5.1389865820431813E-2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0.68314909417390146</v>
      </c>
      <c r="C14" s="226">
        <v>0.77215040876782304</v>
      </c>
      <c r="D14" s="226">
        <v>0.80657431807163038</v>
      </c>
      <c r="E14" s="226">
        <v>0.78767475944201937</v>
      </c>
      <c r="F14" s="226">
        <v>0.88582924930245799</v>
      </c>
      <c r="G14" s="226">
        <v>0.87541005242936198</v>
      </c>
      <c r="H14" s="226">
        <v>1.308264141002879</v>
      </c>
      <c r="I14" s="226">
        <v>1.289943092424596</v>
      </c>
      <c r="J14" s="226">
        <v>1.43974179786221</v>
      </c>
      <c r="K14" s="226">
        <v>1.0511077200364849</v>
      </c>
      <c r="L14" s="226">
        <v>1.02568275697</v>
      </c>
      <c r="M14" s="226">
        <v>1.261807121526995</v>
      </c>
      <c r="N14" s="226">
        <v>1.4423763622034751</v>
      </c>
      <c r="O14" s="226">
        <v>1.4934179310450719</v>
      </c>
      <c r="P14" s="226">
        <v>1.598380380442824</v>
      </c>
      <c r="Q14" s="226">
        <v>1.8028603577269839</v>
      </c>
      <c r="R14" s="226">
        <v>2.0238777449188352</v>
      </c>
      <c r="S14" s="226">
        <v>2.153108723446981</v>
      </c>
      <c r="T14" s="226">
        <v>2.1941433621406641</v>
      </c>
      <c r="U14" s="226">
        <v>2.5125827212954439</v>
      </c>
      <c r="V14" s="226">
        <v>3.2888873066218842</v>
      </c>
      <c r="W14" s="226">
        <v>3.4276019336386558</v>
      </c>
      <c r="X14" s="226">
        <v>3.9159795532010171</v>
      </c>
      <c r="Y14" s="226">
        <v>3.739119489726519</v>
      </c>
      <c r="DA14" s="69" t="s">
        <v>1448</v>
      </c>
    </row>
    <row r="15" spans="1:105" ht="12" customHeight="1" x14ac:dyDescent="0.25">
      <c r="A15" s="37" t="s">
        <v>40</v>
      </c>
      <c r="B15" s="226">
        <v>8.8414252295988496E-2</v>
      </c>
      <c r="C15" s="226">
        <v>9.6884113012435366E-2</v>
      </c>
      <c r="D15" s="226">
        <v>0.1142483548229402</v>
      </c>
      <c r="E15" s="226">
        <v>9.6247802949549224E-2</v>
      </c>
      <c r="F15" s="226">
        <v>0.11172803401369499</v>
      </c>
      <c r="G15" s="226">
        <v>0.11964924828959821</v>
      </c>
      <c r="H15" s="226">
        <v>0.13026881132531251</v>
      </c>
      <c r="I15" s="226">
        <v>0.1059248408835331</v>
      </c>
      <c r="J15" s="226">
        <v>0.1190416750413026</v>
      </c>
      <c r="K15" s="226">
        <v>6.6655041476728252E-2</v>
      </c>
      <c r="L15" s="226">
        <v>6.1122322547080707E-2</v>
      </c>
      <c r="M15" s="226">
        <v>5.0211200564325681E-2</v>
      </c>
      <c r="N15" s="226">
        <v>5.2677078755116583E-2</v>
      </c>
      <c r="O15" s="226">
        <v>4.9622279926148372E-2</v>
      </c>
      <c r="P15" s="226">
        <v>5.0399224783003432E-2</v>
      </c>
      <c r="Q15" s="226">
        <v>5.7767250001055433E-2</v>
      </c>
      <c r="R15" s="226">
        <v>5.7452632425150953E-2</v>
      </c>
      <c r="S15" s="226">
        <v>5.4711311366025313E-2</v>
      </c>
      <c r="T15" s="226">
        <v>4.8446789456819517E-2</v>
      </c>
      <c r="U15" s="226">
        <v>4.3078539351265391E-2</v>
      </c>
      <c r="V15" s="226">
        <v>5.4857319912186238E-2</v>
      </c>
      <c r="W15" s="226">
        <v>5.7071768492514087E-2</v>
      </c>
      <c r="X15" s="226">
        <v>4.9485160675547771E-2</v>
      </c>
      <c r="Y15" s="226">
        <v>4.9633489045272358E-2</v>
      </c>
      <c r="DA15" s="69" t="s">
        <v>1449</v>
      </c>
    </row>
    <row r="16" spans="1:105" ht="12" customHeight="1" x14ac:dyDescent="0.25">
      <c r="A16" s="57" t="s">
        <v>1450</v>
      </c>
      <c r="B16" s="261">
        <v>4.1319697281226766</v>
      </c>
      <c r="C16" s="261">
        <v>4.5722617519539801</v>
      </c>
      <c r="D16" s="261">
        <v>4.821539270502277</v>
      </c>
      <c r="E16" s="261">
        <v>4.4362902950993188</v>
      </c>
      <c r="F16" s="261">
        <v>4.9698254096898467</v>
      </c>
      <c r="G16" s="261">
        <v>4.940015559197362</v>
      </c>
      <c r="H16" s="261">
        <v>6.1536385767996684</v>
      </c>
      <c r="I16" s="261">
        <v>5.5060628631726489</v>
      </c>
      <c r="J16" s="261">
        <v>5.9264328501185153</v>
      </c>
      <c r="K16" s="261">
        <v>3.8153628162739208</v>
      </c>
      <c r="L16" s="261">
        <v>3.6477176671177092</v>
      </c>
      <c r="M16" s="261">
        <v>3.825397995922502</v>
      </c>
      <c r="N16" s="261">
        <v>4.1901293106331146</v>
      </c>
      <c r="O16" s="261">
        <v>4.0008839173526303</v>
      </c>
      <c r="P16" s="261">
        <v>3.9757781426607082</v>
      </c>
      <c r="Q16" s="261">
        <v>4.4404901576005589</v>
      </c>
      <c r="R16" s="261">
        <v>4.7188835530233284</v>
      </c>
      <c r="S16" s="261">
        <v>4.8361644684402449</v>
      </c>
      <c r="T16" s="261">
        <v>4.6659310769397253</v>
      </c>
      <c r="U16" s="261">
        <v>4.6761077993967657</v>
      </c>
      <c r="V16" s="261">
        <v>5.9123206262834964</v>
      </c>
      <c r="W16" s="261">
        <v>6.2924554702219009</v>
      </c>
      <c r="X16" s="261">
        <v>6.292962375457102</v>
      </c>
      <c r="Y16" s="261">
        <v>6.1825688642450407</v>
      </c>
      <c r="DA16" s="70" t="s">
        <v>1451</v>
      </c>
    </row>
    <row r="17" spans="1:105" ht="12" customHeight="1" x14ac:dyDescent="0.25">
      <c r="A17" s="57" t="s">
        <v>1452</v>
      </c>
      <c r="B17" s="261">
        <v>23.21645762112502</v>
      </c>
      <c r="C17" s="261">
        <v>25.952718616378949</v>
      </c>
      <c r="D17" s="261">
        <v>24.62697872563048</v>
      </c>
      <c r="E17" s="261">
        <v>24.533130086419099</v>
      </c>
      <c r="F17" s="261">
        <v>27.534550238276449</v>
      </c>
      <c r="G17" s="261">
        <v>25.024213418575201</v>
      </c>
      <c r="H17" s="261">
        <v>32.668059620530961</v>
      </c>
      <c r="I17" s="261">
        <v>31.070608031103809</v>
      </c>
      <c r="J17" s="261">
        <v>28.901823351730989</v>
      </c>
      <c r="K17" s="261">
        <v>18.320678292360821</v>
      </c>
      <c r="L17" s="261">
        <v>17.386642108340141</v>
      </c>
      <c r="M17" s="261">
        <v>20.55780095972608</v>
      </c>
      <c r="N17" s="261">
        <v>20.972498677961859</v>
      </c>
      <c r="O17" s="261">
        <v>19.54718880349807</v>
      </c>
      <c r="P17" s="261">
        <v>19.84558006041004</v>
      </c>
      <c r="Q17" s="261">
        <v>20.621656260735051</v>
      </c>
      <c r="R17" s="261">
        <v>22.689341800651391</v>
      </c>
      <c r="S17" s="261">
        <v>25.151598612419601</v>
      </c>
      <c r="T17" s="261">
        <v>24.481464170971851</v>
      </c>
      <c r="U17" s="261">
        <v>25.226065002489129</v>
      </c>
      <c r="V17" s="261">
        <v>28.79176940010252</v>
      </c>
      <c r="W17" s="261">
        <v>28.975834083891471</v>
      </c>
      <c r="X17" s="261">
        <v>28.39048478442248</v>
      </c>
      <c r="Y17" s="261">
        <v>22.243064488761881</v>
      </c>
      <c r="DA17" s="70" t="s">
        <v>1453</v>
      </c>
    </row>
    <row r="18" spans="1:105" ht="12" customHeight="1" x14ac:dyDescent="0.25">
      <c r="A18" s="18" t="s">
        <v>28</v>
      </c>
      <c r="B18" s="230">
        <v>6.4585047321007414</v>
      </c>
      <c r="C18" s="230">
        <v>5.7507556762409227</v>
      </c>
      <c r="D18" s="230">
        <v>5.015140355551412</v>
      </c>
      <c r="E18" s="230">
        <v>5.4315831572895377</v>
      </c>
      <c r="F18" s="230">
        <v>6.4792587975304521</v>
      </c>
      <c r="G18" s="230">
        <v>6.0001462517760098</v>
      </c>
      <c r="H18" s="230">
        <v>8.0746506804976672</v>
      </c>
      <c r="I18" s="230">
        <v>7.2326602125249346</v>
      </c>
      <c r="J18" s="230">
        <v>5.5099030433098282</v>
      </c>
      <c r="K18" s="230">
        <v>2.1372413984052141</v>
      </c>
      <c r="L18" s="230">
        <v>2.366814799637333</v>
      </c>
      <c r="M18" s="230">
        <v>2.3293502482638142</v>
      </c>
      <c r="N18" s="230">
        <v>1.556952424390444</v>
      </c>
      <c r="O18" s="230">
        <v>1.840516007402148</v>
      </c>
      <c r="P18" s="230">
        <v>2.1005761457139278</v>
      </c>
      <c r="Q18" s="230">
        <v>2.234617243404442</v>
      </c>
      <c r="R18" s="230">
        <v>2.4824802075035759</v>
      </c>
      <c r="S18" s="230">
        <v>2.8250803925542969</v>
      </c>
      <c r="T18" s="230">
        <v>3.2961072440241592</v>
      </c>
      <c r="U18" s="230">
        <v>2.6558193561634118</v>
      </c>
      <c r="V18" s="230">
        <v>3.6104489603960062</v>
      </c>
      <c r="W18" s="230">
        <v>4.5217271400996228</v>
      </c>
      <c r="X18" s="230">
        <v>3.4421013928830928</v>
      </c>
      <c r="Y18" s="230">
        <v>3.0249242574916622</v>
      </c>
      <c r="DA18" s="71" t="s">
        <v>1454</v>
      </c>
    </row>
    <row r="19" spans="1:105" ht="12" customHeight="1" x14ac:dyDescent="0.25">
      <c r="A19" s="18" t="s">
        <v>31</v>
      </c>
      <c r="B19" s="230">
        <v>0.55313135206477082</v>
      </c>
      <c r="C19" s="230">
        <v>0.36402137283619662</v>
      </c>
      <c r="D19" s="230">
        <v>0.36601699468969251</v>
      </c>
      <c r="E19" s="230">
        <v>0.38754224408590843</v>
      </c>
      <c r="F19" s="230">
        <v>0.41251411700198931</v>
      </c>
      <c r="G19" s="230">
        <v>0.43385760133155038</v>
      </c>
      <c r="H19" s="230">
        <v>0.53463058461341573</v>
      </c>
      <c r="I19" s="230">
        <v>0.28566442646177848</v>
      </c>
      <c r="J19" s="230">
        <v>0.22829772157319009</v>
      </c>
      <c r="K19" s="230">
        <v>0.17262630550621511</v>
      </c>
      <c r="L19" s="230">
        <v>0.17473400137259659</v>
      </c>
      <c r="M19" s="230">
        <v>0.1726329061169323</v>
      </c>
      <c r="N19" s="230">
        <v>0.21008729712317531</v>
      </c>
      <c r="O19" s="230">
        <v>0.16632003828559261</v>
      </c>
      <c r="P19" s="230">
        <v>0.16062210773152771</v>
      </c>
      <c r="Q19" s="230">
        <v>0.18419415276846141</v>
      </c>
      <c r="R19" s="230">
        <v>0.19017864652818109</v>
      </c>
      <c r="S19" s="230">
        <v>0.20505049903446121</v>
      </c>
      <c r="T19" s="230">
        <v>0.1526111441989908</v>
      </c>
      <c r="U19" s="230">
        <v>0.15201404494390011</v>
      </c>
      <c r="V19" s="230">
        <v>0.1690910165917241</v>
      </c>
      <c r="W19" s="230">
        <v>0.20778858601555031</v>
      </c>
      <c r="X19" s="230">
        <v>0.31285985762074481</v>
      </c>
      <c r="Y19" s="230">
        <v>0.37436506155547189</v>
      </c>
      <c r="DA19" s="71" t="s">
        <v>1455</v>
      </c>
    </row>
    <row r="20" spans="1:105" ht="12" customHeight="1" x14ac:dyDescent="0.25">
      <c r="A20" s="18" t="s">
        <v>159</v>
      </c>
      <c r="B20" s="295">
        <v>0.7419944688729283</v>
      </c>
      <c r="C20" s="295">
        <v>0.87760874440406633</v>
      </c>
      <c r="D20" s="295">
        <v>0.79909806850443343</v>
      </c>
      <c r="E20" s="295">
        <v>0.90970670871359449</v>
      </c>
      <c r="F20" s="295">
        <v>1.009880864651088</v>
      </c>
      <c r="G20" s="295">
        <v>1.03642774321917</v>
      </c>
      <c r="H20" s="295">
        <v>1.17982505264388</v>
      </c>
      <c r="I20" s="295">
        <v>0.87558208749372113</v>
      </c>
      <c r="J20" s="295">
        <v>0.73663307982547499</v>
      </c>
      <c r="K20" s="295">
        <v>0.43818946767609368</v>
      </c>
      <c r="L20" s="295">
        <v>0.48390597556403808</v>
      </c>
      <c r="M20" s="295">
        <v>0.91653661898188477</v>
      </c>
      <c r="N20" s="295">
        <v>1.2427633183457401</v>
      </c>
      <c r="O20" s="295">
        <v>0.8457797102532254</v>
      </c>
      <c r="P20" s="295">
        <v>0.25986952681098119</v>
      </c>
      <c r="Q20" s="295">
        <v>0.28095017451764959</v>
      </c>
      <c r="R20" s="295">
        <v>0.43233288292658428</v>
      </c>
      <c r="S20" s="295">
        <v>0.38674897069962733</v>
      </c>
      <c r="T20" s="295">
        <v>0.40231387893312159</v>
      </c>
      <c r="U20" s="295">
        <v>0.38944280105799378</v>
      </c>
      <c r="V20" s="295">
        <v>0.47030493853931099</v>
      </c>
      <c r="W20" s="295">
        <v>1.0017010977166361</v>
      </c>
      <c r="X20" s="295">
        <v>1.3779613697129001</v>
      </c>
      <c r="Y20" s="295">
        <v>1.100257809227311</v>
      </c>
      <c r="DA20" s="122" t="s">
        <v>1456</v>
      </c>
    </row>
    <row r="21" spans="1:105" ht="12" customHeight="1" x14ac:dyDescent="0.25">
      <c r="A21" s="18" t="s">
        <v>32</v>
      </c>
      <c r="B21" s="295">
        <v>1.090399108333739</v>
      </c>
      <c r="C21" s="295">
        <v>0.88463439744721772</v>
      </c>
      <c r="D21" s="295">
        <v>0.97034498993276086</v>
      </c>
      <c r="E21" s="295">
        <v>0.64688551382819814</v>
      </c>
      <c r="F21" s="295">
        <v>0.76957916252035441</v>
      </c>
      <c r="G21" s="295">
        <v>0.61343698649037592</v>
      </c>
      <c r="H21" s="295">
        <v>1.417349704470211</v>
      </c>
      <c r="I21" s="295">
        <v>1.3042710314416091</v>
      </c>
      <c r="J21" s="295">
        <v>0.55138784101036731</v>
      </c>
      <c r="K21" s="295">
        <v>0.26532120395504372</v>
      </c>
      <c r="L21" s="295">
        <v>0.38365516429018298</v>
      </c>
      <c r="M21" s="295">
        <v>0.26533134888618359</v>
      </c>
      <c r="N21" s="295">
        <v>0.22141226153476751</v>
      </c>
      <c r="O21" s="295">
        <v>0.14607306056625721</v>
      </c>
      <c r="P21" s="295">
        <v>0.14106876785741909</v>
      </c>
      <c r="Q21" s="295">
        <v>0.12802192268590371</v>
      </c>
      <c r="R21" s="295">
        <v>0.10005320578868521</v>
      </c>
      <c r="S21" s="295">
        <v>0.10904523329633101</v>
      </c>
      <c r="T21" s="295">
        <v>6.1258007146111328E-2</v>
      </c>
      <c r="U21" s="295">
        <v>7.5647597622361756E-2</v>
      </c>
      <c r="V21" s="295">
        <v>9.7231270725392352E-2</v>
      </c>
      <c r="W21" s="295">
        <v>7.3123843641730954E-2</v>
      </c>
      <c r="X21" s="295">
        <v>5.6721044124549647E-2</v>
      </c>
      <c r="Y21" s="295">
        <v>3.5468383090452797E-2</v>
      </c>
      <c r="DA21" s="122" t="s">
        <v>1457</v>
      </c>
    </row>
    <row r="22" spans="1:105" ht="12" customHeight="1" x14ac:dyDescent="0.25">
      <c r="A22" s="18" t="s">
        <v>33</v>
      </c>
      <c r="B22" s="295">
        <v>9.380683352127388</v>
      </c>
      <c r="C22" s="295">
        <v>12.15590467554467</v>
      </c>
      <c r="D22" s="295">
        <v>12.075601892141901</v>
      </c>
      <c r="E22" s="295">
        <v>11.554885745092189</v>
      </c>
      <c r="F22" s="295">
        <v>12.7451810043141</v>
      </c>
      <c r="G22" s="295">
        <v>11.36615032451278</v>
      </c>
      <c r="H22" s="295">
        <v>14.93546982185635</v>
      </c>
      <c r="I22" s="295">
        <v>14.78938535667468</v>
      </c>
      <c r="J22" s="295">
        <v>13.86213721314752</v>
      </c>
      <c r="K22" s="295">
        <v>9.5513187620200508</v>
      </c>
      <c r="L22" s="295">
        <v>8.2589160867595908</v>
      </c>
      <c r="M22" s="295">
        <v>10.56995564090399</v>
      </c>
      <c r="N22" s="295">
        <v>11.054230080747679</v>
      </c>
      <c r="O22" s="295">
        <v>10.064622360374489</v>
      </c>
      <c r="P22" s="295">
        <v>10.898077041657089</v>
      </c>
      <c r="Q22" s="295">
        <v>11.00482484411682</v>
      </c>
      <c r="R22" s="295">
        <v>12.211485875059131</v>
      </c>
      <c r="S22" s="295">
        <v>12.705746702648851</v>
      </c>
      <c r="T22" s="295">
        <v>10.39492850752643</v>
      </c>
      <c r="U22" s="295">
        <v>12.045811903841621</v>
      </c>
      <c r="V22" s="295">
        <v>13.335371976105669</v>
      </c>
      <c r="W22" s="295">
        <v>11.842648085434201</v>
      </c>
      <c r="X22" s="295">
        <v>12.758614266521709</v>
      </c>
      <c r="Y22" s="295">
        <v>6.6667208380679286</v>
      </c>
      <c r="DA22" s="122" t="s">
        <v>1458</v>
      </c>
    </row>
    <row r="23" spans="1:105" ht="12" customHeight="1" x14ac:dyDescent="0.25">
      <c r="A23" s="18" t="s">
        <v>35</v>
      </c>
      <c r="B23" s="295">
        <v>4.9765561553399014</v>
      </c>
      <c r="C23" s="295">
        <v>5.1467602518968292</v>
      </c>
      <c r="D23" s="295">
        <v>4.751513329995757</v>
      </c>
      <c r="E23" s="295">
        <v>4.4825512460916856</v>
      </c>
      <c r="F23" s="295">
        <v>4.599435520722607</v>
      </c>
      <c r="G23" s="295">
        <v>4.1405252885371384</v>
      </c>
      <c r="H23" s="295">
        <v>5.4386790434309296</v>
      </c>
      <c r="I23" s="295">
        <v>5.2808722280464773</v>
      </c>
      <c r="J23" s="295">
        <v>5.0948591546015534</v>
      </c>
      <c r="K23" s="295">
        <v>3.524766630708517</v>
      </c>
      <c r="L23" s="295">
        <v>3.6514327170055911</v>
      </c>
      <c r="M23" s="295">
        <v>4.0652477348518152</v>
      </c>
      <c r="N23" s="295">
        <v>4.2713219544900607</v>
      </c>
      <c r="O23" s="295">
        <v>4.0482517980499066</v>
      </c>
      <c r="P23" s="295">
        <v>3.8235449680081102</v>
      </c>
      <c r="Q23" s="295">
        <v>3.95757735600669</v>
      </c>
      <c r="R23" s="295">
        <v>4.159080763925278</v>
      </c>
      <c r="S23" s="295">
        <v>4.5828225938779692</v>
      </c>
      <c r="T23" s="295">
        <v>4.9008062804407171</v>
      </c>
      <c r="U23" s="295">
        <v>4.5724898580839541</v>
      </c>
      <c r="V23" s="295">
        <v>5.4531497057759042</v>
      </c>
      <c r="W23" s="295">
        <v>6.1781982127934727</v>
      </c>
      <c r="X23" s="295">
        <v>5.7612589760543109</v>
      </c>
      <c r="Y23" s="295">
        <v>6.4210654717825211</v>
      </c>
      <c r="DA23" s="122" t="s">
        <v>1459</v>
      </c>
    </row>
    <row r="24" spans="1:105" ht="12" customHeight="1" x14ac:dyDescent="0.25">
      <c r="A24" s="18" t="s">
        <v>38</v>
      </c>
      <c r="B24" s="295">
        <v>1.518845228555073E-2</v>
      </c>
      <c r="C24" s="295">
        <v>0.77303349800904619</v>
      </c>
      <c r="D24" s="295">
        <v>0.64926309481452271</v>
      </c>
      <c r="E24" s="295">
        <v>1.119975471317985</v>
      </c>
      <c r="F24" s="295">
        <v>1.5187007715358569</v>
      </c>
      <c r="G24" s="295">
        <v>1.433669222708168</v>
      </c>
      <c r="H24" s="295">
        <v>1.0874547330185029</v>
      </c>
      <c r="I24" s="295">
        <v>1.3021726884606091</v>
      </c>
      <c r="J24" s="295">
        <v>2.918605298263051</v>
      </c>
      <c r="K24" s="295">
        <v>2.2312145240896881</v>
      </c>
      <c r="L24" s="295">
        <v>2.0671833637108108</v>
      </c>
      <c r="M24" s="295">
        <v>2.2387464617214592</v>
      </c>
      <c r="N24" s="295">
        <v>2.4157313413299919</v>
      </c>
      <c r="O24" s="295">
        <v>2.435625828566446</v>
      </c>
      <c r="P24" s="295">
        <v>2.4618215026309849</v>
      </c>
      <c r="Q24" s="295">
        <v>2.8314705672350842</v>
      </c>
      <c r="R24" s="295">
        <v>3.1137302189199589</v>
      </c>
      <c r="S24" s="295">
        <v>4.3371042203080643</v>
      </c>
      <c r="T24" s="295">
        <v>5.2734391087023207</v>
      </c>
      <c r="U24" s="295">
        <v>5.3348394407758866</v>
      </c>
      <c r="V24" s="295">
        <v>5.6561715319685142</v>
      </c>
      <c r="W24" s="295">
        <v>5.1506471181902631</v>
      </c>
      <c r="X24" s="295">
        <v>4.6809678775051742</v>
      </c>
      <c r="Y24" s="295">
        <v>4.6202626675465321</v>
      </c>
      <c r="DA24" s="122" t="s">
        <v>1460</v>
      </c>
    </row>
    <row r="25" spans="1:105" ht="12" customHeight="1" x14ac:dyDescent="0.25">
      <c r="A25" s="57" t="s">
        <v>1461</v>
      </c>
      <c r="B25" s="261">
        <v>127.28095401351671</v>
      </c>
      <c r="C25" s="261">
        <v>142.28211894528459</v>
      </c>
      <c r="D25" s="261">
        <v>135.01393700202809</v>
      </c>
      <c r="E25" s="261">
        <v>134.49942507576301</v>
      </c>
      <c r="F25" s="261">
        <v>150.9542876804779</v>
      </c>
      <c r="G25" s="261">
        <v>137.1917201725004</v>
      </c>
      <c r="H25" s="261">
        <v>179.09802874010259</v>
      </c>
      <c r="I25" s="261">
        <v>170.3402257362676</v>
      </c>
      <c r="J25" s="261">
        <v>158.4501696585784</v>
      </c>
      <c r="K25" s="261">
        <v>100.44053443814801</v>
      </c>
      <c r="L25" s="261">
        <v>95.319812813625902</v>
      </c>
      <c r="M25" s="261">
        <v>112.7052438953058</v>
      </c>
      <c r="N25" s="261">
        <v>114.97876563861639</v>
      </c>
      <c r="O25" s="261">
        <v>107.1647053049002</v>
      </c>
      <c r="P25" s="261">
        <v>108.80059328009629</v>
      </c>
      <c r="Q25" s="261">
        <v>113.0553215757114</v>
      </c>
      <c r="R25" s="261">
        <v>124.3911158822915</v>
      </c>
      <c r="S25" s="261">
        <v>137.8900915289023</v>
      </c>
      <c r="T25" s="261">
        <v>134.21617398227471</v>
      </c>
      <c r="U25" s="261">
        <v>138.29834300829111</v>
      </c>
      <c r="V25" s="261">
        <v>157.84681439289469</v>
      </c>
      <c r="W25" s="261">
        <v>158.85592305775569</v>
      </c>
      <c r="X25" s="261">
        <v>155.6468280923047</v>
      </c>
      <c r="Y25" s="261">
        <v>121.94446347136559</v>
      </c>
      <c r="DA25" s="70" t="s">
        <v>1462</v>
      </c>
    </row>
    <row r="26" spans="1:105" ht="12" customHeight="1" x14ac:dyDescent="0.25">
      <c r="A26" s="18" t="s">
        <v>28</v>
      </c>
      <c r="B26" s="230">
        <v>35.407841162408992</v>
      </c>
      <c r="C26" s="230">
        <v>31.52770679815373</v>
      </c>
      <c r="D26" s="230">
        <v>27.49479956776192</v>
      </c>
      <c r="E26" s="230">
        <v>29.77788848521417</v>
      </c>
      <c r="F26" s="230">
        <v>35.521622398576099</v>
      </c>
      <c r="G26" s="230">
        <v>32.894955449696631</v>
      </c>
      <c r="H26" s="230">
        <v>44.268133352284963</v>
      </c>
      <c r="I26" s="230">
        <v>39.652039382103148</v>
      </c>
      <c r="J26" s="230">
        <v>30.207266212582091</v>
      </c>
      <c r="K26" s="230">
        <v>11.71712448925342</v>
      </c>
      <c r="L26" s="230">
        <v>12.9757282780745</v>
      </c>
      <c r="M26" s="230">
        <v>12.770334159887801</v>
      </c>
      <c r="N26" s="230">
        <v>8.5357720442999447</v>
      </c>
      <c r="O26" s="230">
        <v>10.09036938891723</v>
      </c>
      <c r="P26" s="230">
        <v>11.516112413343651</v>
      </c>
      <c r="Q26" s="230">
        <v>12.250973823705561</v>
      </c>
      <c r="R26" s="230">
        <v>13.609847561034449</v>
      </c>
      <c r="S26" s="230">
        <v>15.48810474867642</v>
      </c>
      <c r="T26" s="230">
        <v>18.07044301920202</v>
      </c>
      <c r="U26" s="230">
        <v>14.560154992485129</v>
      </c>
      <c r="V26" s="230">
        <v>19.793777138428261</v>
      </c>
      <c r="W26" s="230">
        <v>24.78973121450738</v>
      </c>
      <c r="X26" s="230">
        <v>18.870835346507299</v>
      </c>
      <c r="Y26" s="230">
        <v>16.583720548385291</v>
      </c>
      <c r="DA26" s="71" t="s">
        <v>1463</v>
      </c>
    </row>
    <row r="27" spans="1:105" ht="12" customHeight="1" x14ac:dyDescent="0.25">
      <c r="A27" s="18" t="s">
        <v>31</v>
      </c>
      <c r="B27" s="295">
        <v>3.0324646134442812</v>
      </c>
      <c r="C27" s="295">
        <v>1.995695828020811</v>
      </c>
      <c r="D27" s="295">
        <v>2.0066365433318349</v>
      </c>
      <c r="E27" s="295">
        <v>2.1246456868127188</v>
      </c>
      <c r="F27" s="295">
        <v>2.2615504575634038</v>
      </c>
      <c r="G27" s="295">
        <v>2.378563099705985</v>
      </c>
      <c r="H27" s="295">
        <v>2.9310367655951741</v>
      </c>
      <c r="I27" s="295">
        <v>1.5661149224890809</v>
      </c>
      <c r="J27" s="295">
        <v>1.2516100550373179</v>
      </c>
      <c r="K27" s="295">
        <v>0.94639936941401193</v>
      </c>
      <c r="L27" s="295">
        <v>0.95795451469161375</v>
      </c>
      <c r="M27" s="295">
        <v>0.94643555633119258</v>
      </c>
      <c r="N27" s="295">
        <v>1.1517739717375159</v>
      </c>
      <c r="O27" s="295">
        <v>0.91182614893378477</v>
      </c>
      <c r="P27" s="295">
        <v>0.88058804841649363</v>
      </c>
      <c r="Q27" s="295">
        <v>1.009818460278314</v>
      </c>
      <c r="R27" s="295">
        <v>1.04262760314824</v>
      </c>
      <c r="S27" s="295">
        <v>1.124160436702712</v>
      </c>
      <c r="T27" s="295">
        <v>0.83666907086924702</v>
      </c>
      <c r="U27" s="295">
        <v>0.83339555842953927</v>
      </c>
      <c r="V27" s="295">
        <v>0.927017646625244</v>
      </c>
      <c r="W27" s="295">
        <v>1.139171612344249</v>
      </c>
      <c r="X27" s="295">
        <v>1.715210037653097</v>
      </c>
      <c r="Y27" s="295">
        <v>2.0524036423520662</v>
      </c>
      <c r="DA27" s="122" t="s">
        <v>1464</v>
      </c>
    </row>
    <row r="28" spans="1:105" ht="12" customHeight="1" x14ac:dyDescent="0.25">
      <c r="A28" s="18" t="s">
        <v>159</v>
      </c>
      <c r="B28" s="295">
        <v>4.0678800104700246</v>
      </c>
      <c r="C28" s="295">
        <v>4.8113661464319986</v>
      </c>
      <c r="D28" s="295">
        <v>4.3809424404632402</v>
      </c>
      <c r="E28" s="295">
        <v>4.9873387080467007</v>
      </c>
      <c r="F28" s="295">
        <v>5.5365293874904662</v>
      </c>
      <c r="G28" s="295">
        <v>5.6820689045592516</v>
      </c>
      <c r="H28" s="295">
        <v>6.4682244259744106</v>
      </c>
      <c r="I28" s="295">
        <v>4.8002552857995786</v>
      </c>
      <c r="J28" s="295">
        <v>4.0384869512904631</v>
      </c>
      <c r="K28" s="295">
        <v>2.4023119458904598</v>
      </c>
      <c r="L28" s="295">
        <v>2.6529462516533409</v>
      </c>
      <c r="M28" s="295">
        <v>5.0247827276711137</v>
      </c>
      <c r="N28" s="295">
        <v>6.8132745896651787</v>
      </c>
      <c r="O28" s="295">
        <v>4.6368679564772313</v>
      </c>
      <c r="P28" s="295">
        <v>1.424698023760786</v>
      </c>
      <c r="Q28" s="295">
        <v>1.5402697011938731</v>
      </c>
      <c r="R28" s="295">
        <v>2.3702040461262741</v>
      </c>
      <c r="S28" s="295">
        <v>2.1202966773709209</v>
      </c>
      <c r="T28" s="295">
        <v>2.2056290911879781</v>
      </c>
      <c r="U28" s="295">
        <v>2.135065222321185</v>
      </c>
      <c r="V28" s="295">
        <v>2.5783804847163032</v>
      </c>
      <c r="W28" s="295">
        <v>5.4916849691034866</v>
      </c>
      <c r="X28" s="295">
        <v>7.5544788353603778</v>
      </c>
      <c r="Y28" s="295">
        <v>6.0320082376325868</v>
      </c>
      <c r="DA28" s="122" t="s">
        <v>1465</v>
      </c>
    </row>
    <row r="29" spans="1:105" ht="12" customHeight="1" x14ac:dyDescent="0.25">
      <c r="A29" s="18" t="s">
        <v>32</v>
      </c>
      <c r="B29" s="295">
        <v>5.9779593006437688</v>
      </c>
      <c r="C29" s="295">
        <v>4.8498832982082716</v>
      </c>
      <c r="D29" s="295">
        <v>5.3197795312450076</v>
      </c>
      <c r="E29" s="295">
        <v>3.5464585804277911</v>
      </c>
      <c r="F29" s="295">
        <v>4.2191092023179806</v>
      </c>
      <c r="G29" s="295">
        <v>3.3630817475197712</v>
      </c>
      <c r="H29" s="295">
        <v>7.7704198245814284</v>
      </c>
      <c r="I29" s="295">
        <v>7.150481950486169</v>
      </c>
      <c r="J29" s="295">
        <v>3.022906060026739</v>
      </c>
      <c r="K29" s="295">
        <v>1.4545860746940411</v>
      </c>
      <c r="L29" s="295">
        <v>2.1033353201409151</v>
      </c>
      <c r="M29" s="295">
        <v>1.4546416928479811</v>
      </c>
      <c r="N29" s="295">
        <v>1.2138614916339621</v>
      </c>
      <c r="O29" s="295">
        <v>0.80082494960945183</v>
      </c>
      <c r="P29" s="295">
        <v>0.77338962073463613</v>
      </c>
      <c r="Q29" s="295">
        <v>0.70186213245898632</v>
      </c>
      <c r="R29" s="295">
        <v>0.54852758731404905</v>
      </c>
      <c r="S29" s="295">
        <v>0.59782510971675706</v>
      </c>
      <c r="T29" s="295">
        <v>0.33583838317475623</v>
      </c>
      <c r="U29" s="295">
        <v>0.41472728317707352</v>
      </c>
      <c r="V29" s="295">
        <v>0.53305672638937052</v>
      </c>
      <c r="W29" s="295">
        <v>0.40089115797691338</v>
      </c>
      <c r="X29" s="295">
        <v>0.31096512338929388</v>
      </c>
      <c r="Y29" s="295">
        <v>0.19445040715263759</v>
      </c>
      <c r="DA29" s="122" t="s">
        <v>1466</v>
      </c>
    </row>
    <row r="30" spans="1:105" ht="12" customHeight="1" x14ac:dyDescent="0.25">
      <c r="A30" s="18" t="s">
        <v>33</v>
      </c>
      <c r="B30" s="295">
        <v>51.428273246606942</v>
      </c>
      <c r="C30" s="295">
        <v>66.643032681818724</v>
      </c>
      <c r="D30" s="295">
        <v>66.202783999257235</v>
      </c>
      <c r="E30" s="295">
        <v>63.348031174845957</v>
      </c>
      <c r="F30" s="295">
        <v>69.873657031465768</v>
      </c>
      <c r="G30" s="295">
        <v>62.313315854381678</v>
      </c>
      <c r="H30" s="295">
        <v>81.881606513312974</v>
      </c>
      <c r="I30" s="295">
        <v>81.08071903950821</v>
      </c>
      <c r="J30" s="295">
        <v>75.997211889476432</v>
      </c>
      <c r="K30" s="295">
        <v>52.363757811653741</v>
      </c>
      <c r="L30" s="295">
        <v>45.278342449790237</v>
      </c>
      <c r="M30" s="295">
        <v>57.948290812059717</v>
      </c>
      <c r="N30" s="295">
        <v>60.60325711715096</v>
      </c>
      <c r="O30" s="295">
        <v>55.177872383451117</v>
      </c>
      <c r="P30" s="295">
        <v>59.747170107155263</v>
      </c>
      <c r="Q30" s="295">
        <v>60.332399876384031</v>
      </c>
      <c r="R30" s="295">
        <v>66.947748767918725</v>
      </c>
      <c r="S30" s="295">
        <v>69.657464035156011</v>
      </c>
      <c r="T30" s="295">
        <v>56.988729242499808</v>
      </c>
      <c r="U30" s="295">
        <v>66.039464590552043</v>
      </c>
      <c r="V30" s="295">
        <v>73.109295782462951</v>
      </c>
      <c r="W30" s="295">
        <v>64.92564761425345</v>
      </c>
      <c r="X30" s="295">
        <v>69.947302996634136</v>
      </c>
      <c r="Y30" s="295">
        <v>36.549356592582491</v>
      </c>
      <c r="DA30" s="122" t="s">
        <v>1467</v>
      </c>
    </row>
    <row r="31" spans="1:105" ht="12" customHeight="1" x14ac:dyDescent="0.25">
      <c r="A31" s="18" t="s">
        <v>35</v>
      </c>
      <c r="B31" s="295">
        <v>27.283267132757668</v>
      </c>
      <c r="C31" s="295">
        <v>28.216387083282001</v>
      </c>
      <c r="D31" s="295">
        <v>26.049501587163132</v>
      </c>
      <c r="E31" s="295">
        <v>24.574954901728049</v>
      </c>
      <c r="F31" s="295">
        <v>25.21575644979302</v>
      </c>
      <c r="G31" s="295">
        <v>22.699845835333811</v>
      </c>
      <c r="H31" s="295">
        <v>29.816790680044519</v>
      </c>
      <c r="I31" s="295">
        <v>28.951637074798061</v>
      </c>
      <c r="J31" s="295">
        <v>27.93184663848648</v>
      </c>
      <c r="K31" s="295">
        <v>19.324035852195141</v>
      </c>
      <c r="L31" s="295">
        <v>20.01846480290553</v>
      </c>
      <c r="M31" s="295">
        <v>22.287147265843458</v>
      </c>
      <c r="N31" s="295">
        <v>23.41692010635122</v>
      </c>
      <c r="O31" s="295">
        <v>22.193969439759769</v>
      </c>
      <c r="P31" s="295">
        <v>20.962045941015131</v>
      </c>
      <c r="Q31" s="295">
        <v>21.696859601719591</v>
      </c>
      <c r="R31" s="295">
        <v>22.801573611729271</v>
      </c>
      <c r="S31" s="295">
        <v>25.124678421773002</v>
      </c>
      <c r="T31" s="295">
        <v>26.867979128837561</v>
      </c>
      <c r="U31" s="295">
        <v>25.068030655309482</v>
      </c>
      <c r="V31" s="295">
        <v>29.896124045131199</v>
      </c>
      <c r="W31" s="295">
        <v>33.871100210112573</v>
      </c>
      <c r="X31" s="295">
        <v>31.58528965779384</v>
      </c>
      <c r="Y31" s="295">
        <v>35.202585698865427</v>
      </c>
      <c r="DA31" s="122" t="s">
        <v>1468</v>
      </c>
    </row>
    <row r="32" spans="1:105" ht="12" customHeight="1" x14ac:dyDescent="0.25">
      <c r="A32" s="18" t="s">
        <v>38</v>
      </c>
      <c r="B32" s="295">
        <v>8.3268547185020414E-2</v>
      </c>
      <c r="C32" s="295">
        <v>4.2380471093690257</v>
      </c>
      <c r="D32" s="295">
        <v>3.559493332805709</v>
      </c>
      <c r="E32" s="295">
        <v>6.1401075386876096</v>
      </c>
      <c r="F32" s="295">
        <v>8.3260627532711808</v>
      </c>
      <c r="G32" s="295">
        <v>7.8598892813032899</v>
      </c>
      <c r="H32" s="295">
        <v>5.9618171783091354</v>
      </c>
      <c r="I32" s="295">
        <v>7.1389780810833603</v>
      </c>
      <c r="J32" s="295">
        <v>16.00084185167885</v>
      </c>
      <c r="K32" s="295">
        <v>12.2323188950472</v>
      </c>
      <c r="L32" s="295">
        <v>11.333041196369759</v>
      </c>
      <c r="M32" s="295">
        <v>12.2736116806645</v>
      </c>
      <c r="N32" s="295">
        <v>13.24390631777761</v>
      </c>
      <c r="O32" s="295">
        <v>13.352975037751561</v>
      </c>
      <c r="P32" s="295">
        <v>13.49658912567029</v>
      </c>
      <c r="Q32" s="295">
        <v>15.52313797997107</v>
      </c>
      <c r="R32" s="295">
        <v>17.070586705020499</v>
      </c>
      <c r="S32" s="295">
        <v>23.777562099506451</v>
      </c>
      <c r="T32" s="295">
        <v>28.910886046503379</v>
      </c>
      <c r="U32" s="295">
        <v>29.247504706016692</v>
      </c>
      <c r="V32" s="295">
        <v>31.00916256914136</v>
      </c>
      <c r="W32" s="295">
        <v>28.237696279457609</v>
      </c>
      <c r="X32" s="295">
        <v>25.66274609496665</v>
      </c>
      <c r="Y32" s="295">
        <v>25.329938344395082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11.821026813554736</v>
      </c>
      <c r="C33" s="261">
        <f t="shared" si="0"/>
        <v>13.11757895630917</v>
      </c>
      <c r="D33" s="261">
        <f t="shared" si="0"/>
        <v>13.088669854934006</v>
      </c>
      <c r="E33" s="261">
        <f t="shared" si="0"/>
        <v>12.404045998673258</v>
      </c>
      <c r="F33" s="261">
        <f t="shared" si="0"/>
        <v>13.838143611968816</v>
      </c>
      <c r="G33" s="261">
        <f t="shared" si="0"/>
        <v>13.055641792593725</v>
      </c>
      <c r="H33" s="261">
        <f t="shared" si="0"/>
        <v>16.718861167699131</v>
      </c>
      <c r="I33" s="261">
        <f t="shared" si="0"/>
        <v>15.651053584889112</v>
      </c>
      <c r="J33" s="261">
        <f t="shared" si="0"/>
        <v>15.518346805401741</v>
      </c>
      <c r="K33" s="261">
        <f t="shared" si="0"/>
        <v>10.000968581413488</v>
      </c>
      <c r="L33" s="261">
        <f t="shared" si="0"/>
        <v>9.5294693018167358</v>
      </c>
      <c r="M33" s="261">
        <f t="shared" si="0"/>
        <v>10.581426815316128</v>
      </c>
      <c r="N33" s="261">
        <f t="shared" si="0"/>
        <v>11.215812980106215</v>
      </c>
      <c r="O33" s="261">
        <f t="shared" si="0"/>
        <v>10.54413596037702</v>
      </c>
      <c r="P33" s="261">
        <f t="shared" si="0"/>
        <v>10.452366996856572</v>
      </c>
      <c r="Q33" s="261">
        <f t="shared" si="0"/>
        <v>11.161970588410234</v>
      </c>
      <c r="R33" s="261">
        <f t="shared" si="0"/>
        <v>12.197688153567476</v>
      </c>
      <c r="S33" s="261">
        <f t="shared" si="0"/>
        <v>12.925439813792021</v>
      </c>
      <c r="T33" s="261">
        <f t="shared" si="0"/>
        <v>12.457646343695286</v>
      </c>
      <c r="U33" s="261">
        <f t="shared" si="0"/>
        <v>12.660082636553993</v>
      </c>
      <c r="V33" s="261">
        <f t="shared" si="0"/>
        <v>15.148133025719209</v>
      </c>
      <c r="W33" s="261">
        <f t="shared" si="0"/>
        <v>15.682515228980277</v>
      </c>
      <c r="X33" s="261">
        <f t="shared" si="0"/>
        <v>15.556161340121626</v>
      </c>
      <c r="Y33" s="261">
        <f t="shared" si="0"/>
        <v>13.789540213048248</v>
      </c>
      <c r="DA33" s="70"/>
    </row>
    <row r="34" spans="1:105" ht="12" customHeight="1" x14ac:dyDescent="0.25">
      <c r="A34" s="60" t="s">
        <v>1471</v>
      </c>
      <c r="B34" s="262">
        <v>5.0168691063597226</v>
      </c>
      <c r="C34" s="262">
        <v>5.5514537227720622</v>
      </c>
      <c r="D34" s="262">
        <v>5.8541163180963416</v>
      </c>
      <c r="E34" s="262">
        <v>5.386362725953262</v>
      </c>
      <c r="F34" s="262">
        <v>6.034159299904311</v>
      </c>
      <c r="G34" s="262">
        <v>5.9979653953403282</v>
      </c>
      <c r="H34" s="262">
        <v>7.4714969612509918</v>
      </c>
      <c r="I34" s="262">
        <v>6.6852369435135648</v>
      </c>
      <c r="J34" s="262">
        <v>7.195633035332885</v>
      </c>
      <c r="K34" s="262">
        <v>4.6324579079660566</v>
      </c>
      <c r="L34" s="262">
        <v>4.428910005882325</v>
      </c>
      <c r="M34" s="262">
        <v>4.6446422137737899</v>
      </c>
      <c r="N34" s="262">
        <v>5.0874840991921992</v>
      </c>
      <c r="O34" s="262">
        <v>4.857710061737885</v>
      </c>
      <c r="P34" s="262">
        <v>4.8272276541379711</v>
      </c>
      <c r="Q34" s="262">
        <v>5.3914620276954874</v>
      </c>
      <c r="R34" s="262">
        <v>5.729475933123017</v>
      </c>
      <c r="S34" s="262">
        <v>5.8718736368903306</v>
      </c>
      <c r="T34" s="262">
        <v>5.6651831965230874</v>
      </c>
      <c r="U34" s="262">
        <v>5.6775393578355056</v>
      </c>
      <c r="V34" s="262">
        <v>7.1784985487711674</v>
      </c>
      <c r="W34" s="262">
        <v>7.6400427710885754</v>
      </c>
      <c r="X34" s="262">
        <v>7.6406582347491732</v>
      </c>
      <c r="Y34" s="262">
        <v>7.506622936239375</v>
      </c>
      <c r="DA34" s="72" t="s">
        <v>1472</v>
      </c>
    </row>
    <row r="35" spans="1:105" ht="12" customHeight="1" x14ac:dyDescent="0.25">
      <c r="A35" s="60" t="s">
        <v>1473</v>
      </c>
      <c r="B35" s="262">
        <v>6.8041577071950137</v>
      </c>
      <c r="C35" s="262">
        <v>7.5661252335371074</v>
      </c>
      <c r="D35" s="262">
        <v>7.2345535368376641</v>
      </c>
      <c r="E35" s="262">
        <v>7.0176832727199949</v>
      </c>
      <c r="F35" s="262">
        <v>7.8039843120645047</v>
      </c>
      <c r="G35" s="262">
        <v>7.0576763972533971</v>
      </c>
      <c r="H35" s="262">
        <v>9.2473642064481396</v>
      </c>
      <c r="I35" s="262">
        <v>8.9658166413755467</v>
      </c>
      <c r="J35" s="262">
        <v>8.3227137700688552</v>
      </c>
      <c r="K35" s="262">
        <v>5.3685106734474317</v>
      </c>
      <c r="L35" s="262">
        <v>5.1005592959344099</v>
      </c>
      <c r="M35" s="262">
        <v>5.936784601542338</v>
      </c>
      <c r="N35" s="262">
        <v>6.1283288809140144</v>
      </c>
      <c r="O35" s="262">
        <v>5.6864258986391336</v>
      </c>
      <c r="P35" s="262">
        <v>5.6251393427186009</v>
      </c>
      <c r="Q35" s="262">
        <v>5.7705085607147462</v>
      </c>
      <c r="R35" s="262">
        <v>6.4682122204444594</v>
      </c>
      <c r="S35" s="262">
        <v>7.0535661769016906</v>
      </c>
      <c r="T35" s="262">
        <v>6.7924631471721986</v>
      </c>
      <c r="U35" s="262">
        <v>6.9825432787184871</v>
      </c>
      <c r="V35" s="262">
        <v>7.9696344769480421</v>
      </c>
      <c r="W35" s="262">
        <v>8.0424724578917015</v>
      </c>
      <c r="X35" s="262">
        <v>7.9155031053724532</v>
      </c>
      <c r="Y35" s="262">
        <v>6.2829172768088721</v>
      </c>
      <c r="DA35" s="72" t="s">
        <v>1474</v>
      </c>
    </row>
    <row r="36" spans="1:105" ht="12" customHeight="1" x14ac:dyDescent="0.25">
      <c r="A36" s="64" t="s">
        <v>28</v>
      </c>
      <c r="B36" s="229">
        <v>1.5425936516573771</v>
      </c>
      <c r="C36" s="229">
        <v>1.381211705747174</v>
      </c>
      <c r="D36" s="229">
        <v>1.1947334817702271</v>
      </c>
      <c r="E36" s="229">
        <v>1.3310711677637139</v>
      </c>
      <c r="F36" s="229">
        <v>1.6033821683029359</v>
      </c>
      <c r="G36" s="229">
        <v>1.492598958011234</v>
      </c>
      <c r="H36" s="229">
        <v>2.0009314023070872</v>
      </c>
      <c r="I36" s="229">
        <v>1.75609182910232</v>
      </c>
      <c r="J36" s="229">
        <v>1.3407271966215211</v>
      </c>
      <c r="K36" s="229">
        <v>0.51048878110530904</v>
      </c>
      <c r="L36" s="229">
        <v>0.56468982596994122</v>
      </c>
      <c r="M36" s="229">
        <v>0.56510044122351211</v>
      </c>
      <c r="N36" s="229">
        <v>0.37303064574056449</v>
      </c>
      <c r="O36" s="229">
        <v>0.4430958989151374</v>
      </c>
      <c r="P36" s="229">
        <v>0.51984684360823241</v>
      </c>
      <c r="Q36" s="229">
        <v>0.56056506035067266</v>
      </c>
      <c r="R36" s="229">
        <v>0.6105190123843679</v>
      </c>
      <c r="S36" s="229">
        <v>0.70699125812618047</v>
      </c>
      <c r="T36" s="229">
        <v>0.8343655610856382</v>
      </c>
      <c r="U36" s="229">
        <v>0.67394230635136754</v>
      </c>
      <c r="V36" s="229">
        <v>0.9161432352688631</v>
      </c>
      <c r="W36" s="229">
        <v>1.144083759688072</v>
      </c>
      <c r="X36" s="229">
        <v>0.86674234344443646</v>
      </c>
      <c r="Y36" s="229">
        <v>0.75118773379675807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0.13211369312572141</v>
      </c>
      <c r="C38" s="229">
        <v>8.7430349959184597E-2</v>
      </c>
      <c r="D38" s="229">
        <v>8.719452048209142E-2</v>
      </c>
      <c r="E38" s="229">
        <v>9.4971630269694227E-2</v>
      </c>
      <c r="F38" s="229">
        <v>0.1020823214572503</v>
      </c>
      <c r="G38" s="229">
        <v>0.10792660320255471</v>
      </c>
      <c r="H38" s="229">
        <v>0.13248364142494981</v>
      </c>
      <c r="I38" s="229">
        <v>6.9359398953376547E-2</v>
      </c>
      <c r="J38" s="229">
        <v>5.5551787723661428E-2</v>
      </c>
      <c r="K38" s="229">
        <v>4.1232493601489027E-2</v>
      </c>
      <c r="L38" s="229">
        <v>4.1689156600356859E-2</v>
      </c>
      <c r="M38" s="229">
        <v>4.1880748285530837E-2</v>
      </c>
      <c r="N38" s="229">
        <v>5.0334871432201868E-2</v>
      </c>
      <c r="O38" s="229">
        <v>4.0040796480642848E-2</v>
      </c>
      <c r="P38" s="229">
        <v>3.9750473168187493E-2</v>
      </c>
      <c r="Q38" s="229">
        <v>4.6206036701653568E-2</v>
      </c>
      <c r="R38" s="229">
        <v>4.6770837932174583E-2</v>
      </c>
      <c r="S38" s="229">
        <v>5.1314968124040232E-2</v>
      </c>
      <c r="T38" s="229">
        <v>3.8631474503254659E-2</v>
      </c>
      <c r="U38" s="229">
        <v>3.8575174854998243E-2</v>
      </c>
      <c r="V38" s="229">
        <v>4.2906461964844378E-2</v>
      </c>
      <c r="W38" s="229">
        <v>5.2574500703662853E-2</v>
      </c>
      <c r="X38" s="229">
        <v>7.8780040217457631E-2</v>
      </c>
      <c r="Y38" s="229">
        <v>9.2967102070757923E-2</v>
      </c>
      <c r="DA38" s="73" t="s">
        <v>1477</v>
      </c>
    </row>
    <row r="39" spans="1:105" ht="12" customHeight="1" x14ac:dyDescent="0.25">
      <c r="A39" s="64" t="s">
        <v>159</v>
      </c>
      <c r="B39" s="229">
        <v>0.17722305777052</v>
      </c>
      <c r="C39" s="229">
        <v>0.21078333684823261</v>
      </c>
      <c r="D39" s="229">
        <v>0.1903654035531365</v>
      </c>
      <c r="E39" s="229">
        <v>0.22293396529606721</v>
      </c>
      <c r="F39" s="229">
        <v>0.24990898204422199</v>
      </c>
      <c r="G39" s="229">
        <v>0.25782221043778292</v>
      </c>
      <c r="H39" s="229">
        <v>0.2923654645228877</v>
      </c>
      <c r="I39" s="229">
        <v>0.2125915644278962</v>
      </c>
      <c r="J39" s="229">
        <v>0.17924526008715669</v>
      </c>
      <c r="K39" s="229">
        <v>0.1046633325622781</v>
      </c>
      <c r="L39" s="229">
        <v>0.1154533853552641</v>
      </c>
      <c r="M39" s="229">
        <v>0.2223518116995129</v>
      </c>
      <c r="N39" s="229">
        <v>0.29775399420229309</v>
      </c>
      <c r="O39" s="229">
        <v>0.2036176373862707</v>
      </c>
      <c r="P39" s="229">
        <v>6.4312047691439181E-2</v>
      </c>
      <c r="Q39" s="229">
        <v>7.0477775108403279E-2</v>
      </c>
      <c r="R39" s="229">
        <v>0.1063240882677791</v>
      </c>
      <c r="S39" s="229">
        <v>9.6785968319547402E-2</v>
      </c>
      <c r="T39" s="229">
        <v>0.1018403894282128</v>
      </c>
      <c r="U39" s="229">
        <v>9.8825237841519753E-2</v>
      </c>
      <c r="V39" s="229">
        <v>0.1193388115114275</v>
      </c>
      <c r="W39" s="229">
        <v>0.25344960508476588</v>
      </c>
      <c r="X39" s="229">
        <v>0.34697916488755459</v>
      </c>
      <c r="Y39" s="229">
        <v>0.27323003816003077</v>
      </c>
      <c r="DA39" s="73" t="s">
        <v>1478</v>
      </c>
    </row>
    <row r="40" spans="1:105" ht="12" customHeight="1" x14ac:dyDescent="0.25">
      <c r="A40" s="64" t="s">
        <v>32</v>
      </c>
      <c r="B40" s="229">
        <v>0.26043841602038692</v>
      </c>
      <c r="C40" s="229">
        <v>0.2124707523410887</v>
      </c>
      <c r="D40" s="229">
        <v>0.2311607584536283</v>
      </c>
      <c r="E40" s="229">
        <v>0.15852664524617369</v>
      </c>
      <c r="F40" s="229">
        <v>0.190443003565925</v>
      </c>
      <c r="G40" s="229">
        <v>0.1525988481647543</v>
      </c>
      <c r="H40" s="229">
        <v>0.35122504290802592</v>
      </c>
      <c r="I40" s="229">
        <v>0.31667735438243078</v>
      </c>
      <c r="J40" s="229">
        <v>0.13416945244193351</v>
      </c>
      <c r="K40" s="229">
        <v>6.337304625929005E-2</v>
      </c>
      <c r="L40" s="229">
        <v>9.1534905049896281E-2</v>
      </c>
      <c r="M40" s="229">
        <v>6.4369393326645222E-2</v>
      </c>
      <c r="N40" s="229">
        <v>5.3048222669699767E-2</v>
      </c>
      <c r="O40" s="229">
        <v>3.516642822914004E-2</v>
      </c>
      <c r="P40" s="229">
        <v>3.4911447438844258E-2</v>
      </c>
      <c r="Q40" s="229">
        <v>3.2114948109547063E-2</v>
      </c>
      <c r="R40" s="229">
        <v>2.4606191904114109E-2</v>
      </c>
      <c r="S40" s="229">
        <v>2.7289144367014399E-2</v>
      </c>
      <c r="T40" s="229">
        <v>1.5506646998855541E-2</v>
      </c>
      <c r="U40" s="229">
        <v>1.9196379562954651E-2</v>
      </c>
      <c r="V40" s="229">
        <v>2.4672214427840389E-2</v>
      </c>
      <c r="W40" s="229">
        <v>1.850173603235843E-2</v>
      </c>
      <c r="X40" s="229">
        <v>1.428270846662918E-2</v>
      </c>
      <c r="Y40" s="229">
        <v>8.8079608106438508E-3</v>
      </c>
      <c r="DA40" s="73" t="s">
        <v>1479</v>
      </c>
    </row>
    <row r="41" spans="1:105" ht="12" customHeight="1" x14ac:dyDescent="0.25">
      <c r="A41" s="64" t="s">
        <v>33</v>
      </c>
      <c r="B41" s="229">
        <v>2.2405468738416392</v>
      </c>
      <c r="C41" s="229">
        <v>2.9195950544684059</v>
      </c>
      <c r="D41" s="229">
        <v>2.8767142832004708</v>
      </c>
      <c r="E41" s="229">
        <v>2.8316560414719389</v>
      </c>
      <c r="F41" s="229">
        <v>3.1539712477450959</v>
      </c>
      <c r="G41" s="229">
        <v>2.8274484352685998</v>
      </c>
      <c r="H41" s="229">
        <v>3.7010703939108738</v>
      </c>
      <c r="I41" s="229">
        <v>3.5908667100559382</v>
      </c>
      <c r="J41" s="229">
        <v>3.3730801102811818</v>
      </c>
      <c r="K41" s="229">
        <v>2.281371246322565</v>
      </c>
      <c r="L41" s="229">
        <v>1.970465069107749</v>
      </c>
      <c r="M41" s="229">
        <v>2.5642715606379278</v>
      </c>
      <c r="N41" s="229">
        <v>2.648485927115265</v>
      </c>
      <c r="O41" s="229">
        <v>2.4230122824664551</v>
      </c>
      <c r="P41" s="229">
        <v>2.6970366977957352</v>
      </c>
      <c r="Q41" s="229">
        <v>2.7606160836262799</v>
      </c>
      <c r="R41" s="229">
        <v>3.003183781144414</v>
      </c>
      <c r="S41" s="229">
        <v>3.179680079339771</v>
      </c>
      <c r="T41" s="229">
        <v>2.6313374276130861</v>
      </c>
      <c r="U41" s="229">
        <v>3.056752424636771</v>
      </c>
      <c r="V41" s="229">
        <v>3.383820394559232</v>
      </c>
      <c r="W41" s="229">
        <v>2.996417281814971</v>
      </c>
      <c r="X41" s="229">
        <v>3.2126977001122361</v>
      </c>
      <c r="Y41" s="229">
        <v>1.655565062761799</v>
      </c>
      <c r="DA41" s="73" t="s">
        <v>1480</v>
      </c>
    </row>
    <row r="42" spans="1:105" ht="12" customHeight="1" x14ac:dyDescent="0.25">
      <c r="A42" s="64" t="s">
        <v>35</v>
      </c>
      <c r="B42" s="229">
        <v>1.1886348699549161</v>
      </c>
      <c r="C42" s="229">
        <v>1.236144588086715</v>
      </c>
      <c r="D42" s="229">
        <v>1.1319308457917161</v>
      </c>
      <c r="E42" s="229">
        <v>1.098500114775633</v>
      </c>
      <c r="F42" s="229">
        <v>1.1381939090002979</v>
      </c>
      <c r="G42" s="229">
        <v>1.029998848688132</v>
      </c>
      <c r="H42" s="229">
        <v>1.347726869640842</v>
      </c>
      <c r="I42" s="229">
        <v>1.2821971857804599</v>
      </c>
      <c r="J42" s="229">
        <v>1.239734379686493</v>
      </c>
      <c r="K42" s="229">
        <v>0.84190481352912028</v>
      </c>
      <c r="L42" s="229">
        <v>0.87118219212706693</v>
      </c>
      <c r="M42" s="229">
        <v>0.98622922437702198</v>
      </c>
      <c r="N42" s="229">
        <v>1.0233671638830439</v>
      </c>
      <c r="O42" s="229">
        <v>0.97459829867147241</v>
      </c>
      <c r="P42" s="229">
        <v>0.94624409930048359</v>
      </c>
      <c r="Q42" s="229">
        <v>0.99277833640650226</v>
      </c>
      <c r="R42" s="229">
        <v>1.0228471803092209</v>
      </c>
      <c r="S42" s="229">
        <v>1.146875508376386</v>
      </c>
      <c r="T42" s="229">
        <v>1.2405737068675211</v>
      </c>
      <c r="U42" s="229">
        <v>1.160317757897886</v>
      </c>
      <c r="V42" s="229">
        <v>1.383724370197724</v>
      </c>
      <c r="W42" s="229">
        <v>1.5632027365621071</v>
      </c>
      <c r="X42" s="229">
        <v>1.4507205152120879</v>
      </c>
      <c r="Y42" s="229">
        <v>1.5945607921795111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3.627714315627768E-3</v>
      </c>
      <c r="C44" s="229">
        <v>0.18566654132013391</v>
      </c>
      <c r="D44" s="229">
        <v>0.15467091703505881</v>
      </c>
      <c r="E44" s="229">
        <v>0.27446271470100569</v>
      </c>
      <c r="F44" s="229">
        <v>0.37582350268160591</v>
      </c>
      <c r="G44" s="229">
        <v>0.35664017144808619</v>
      </c>
      <c r="H44" s="229">
        <v>0.26947572223026278</v>
      </c>
      <c r="I44" s="229">
        <v>0.3161678761468561</v>
      </c>
      <c r="J44" s="229">
        <v>0.71018554570324111</v>
      </c>
      <c r="K44" s="229">
        <v>0.53293464352549236</v>
      </c>
      <c r="L44" s="229">
        <v>0.49320183990766142</v>
      </c>
      <c r="M44" s="229">
        <v>0.54311995984688477</v>
      </c>
      <c r="N44" s="229">
        <v>0.57878571501300058</v>
      </c>
      <c r="O44" s="229">
        <v>0.58636589499314773</v>
      </c>
      <c r="P44" s="229">
        <v>0.60924720119328757</v>
      </c>
      <c r="Q44" s="229">
        <v>0.71028874143347742</v>
      </c>
      <c r="R44" s="229">
        <v>0.76576300279873899</v>
      </c>
      <c r="S44" s="229">
        <v>1.0853831903054529</v>
      </c>
      <c r="T44" s="229">
        <v>1.334900734422557</v>
      </c>
      <c r="U44" s="229">
        <v>1.353772043413602</v>
      </c>
      <c r="V44" s="229">
        <v>1.435240698144342</v>
      </c>
      <c r="W44" s="229">
        <v>1.3032125860818351</v>
      </c>
      <c r="X44" s="229">
        <v>1.178696559062913</v>
      </c>
      <c r="Y44" s="229">
        <v>1.147362494840785</v>
      </c>
      <c r="DA44" s="73" t="s">
        <v>1483</v>
      </c>
    </row>
    <row r="45" spans="1:105" ht="12" customHeight="1" x14ac:dyDescent="0.25">
      <c r="A45" s="146" t="s">
        <v>39</v>
      </c>
      <c r="B45" s="325">
        <v>1.2589794305088251</v>
      </c>
      <c r="C45" s="325">
        <v>1.3328229047661719</v>
      </c>
      <c r="D45" s="325">
        <v>1.3677833265513351</v>
      </c>
      <c r="E45" s="325">
        <v>1.0055609931957681</v>
      </c>
      <c r="F45" s="325">
        <v>0.99017917726717219</v>
      </c>
      <c r="G45" s="325">
        <v>0.83264232203225308</v>
      </c>
      <c r="H45" s="325">
        <v>1.1520856695032109</v>
      </c>
      <c r="I45" s="325">
        <v>1.4218647225262691</v>
      </c>
      <c r="J45" s="325">
        <v>1.290020037523667</v>
      </c>
      <c r="K45" s="325">
        <v>0.99254231654188829</v>
      </c>
      <c r="L45" s="325">
        <v>0.95234292181647473</v>
      </c>
      <c r="M45" s="325">
        <v>0.94946146214530203</v>
      </c>
      <c r="N45" s="325">
        <v>1.1035223408579451</v>
      </c>
      <c r="O45" s="325">
        <v>0.98052866149686768</v>
      </c>
      <c r="P45" s="325">
        <v>0.71379053252239166</v>
      </c>
      <c r="Q45" s="325">
        <v>0.59746157897821028</v>
      </c>
      <c r="R45" s="325">
        <v>0.88819812570364964</v>
      </c>
      <c r="S45" s="325">
        <v>0.75924605994329841</v>
      </c>
      <c r="T45" s="325">
        <v>0.5953072062530731</v>
      </c>
      <c r="U45" s="325">
        <v>0.58116195415938676</v>
      </c>
      <c r="V45" s="325">
        <v>0.66378829087376889</v>
      </c>
      <c r="W45" s="325">
        <v>0.71103025192392888</v>
      </c>
      <c r="X45" s="325">
        <v>0.76660407396913743</v>
      </c>
      <c r="Y45" s="325">
        <v>0.75923609218858523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372.36306204668409</v>
      </c>
      <c r="C48" s="223">
        <v>338.5192668673925</v>
      </c>
      <c r="D48" s="223">
        <v>323.80787143505512</v>
      </c>
      <c r="E48" s="223">
        <v>358.68023751214002</v>
      </c>
      <c r="F48" s="223">
        <v>372.92139946822113</v>
      </c>
      <c r="G48" s="223">
        <v>382.95678505611693</v>
      </c>
      <c r="H48" s="223">
        <v>336.58114468726802</v>
      </c>
      <c r="I48" s="223">
        <v>371.56871352460331</v>
      </c>
      <c r="J48" s="223">
        <v>219.50004406803609</v>
      </c>
      <c r="K48" s="223">
        <v>218.7658996291664</v>
      </c>
      <c r="L48" s="223">
        <v>216.10159117114401</v>
      </c>
      <c r="M48" s="223">
        <v>247.2838273361188</v>
      </c>
      <c r="N48" s="223">
        <v>249.21448415501669</v>
      </c>
      <c r="O48" s="223">
        <v>229.098588421095</v>
      </c>
      <c r="P48" s="223">
        <v>230.82102826349259</v>
      </c>
      <c r="Q48" s="223">
        <v>239.0808785005519</v>
      </c>
      <c r="R48" s="223">
        <v>281.95743541279739</v>
      </c>
      <c r="S48" s="223">
        <v>310.54894952903231</v>
      </c>
      <c r="T48" s="223">
        <v>338.69185489483482</v>
      </c>
      <c r="U48" s="223">
        <v>327.45814589538742</v>
      </c>
      <c r="V48" s="223">
        <v>328.15593783652309</v>
      </c>
      <c r="W48" s="223">
        <v>325.35133743412331</v>
      </c>
      <c r="X48" s="223">
        <v>307.58875238850783</v>
      </c>
      <c r="Y48" s="223">
        <v>257.9990852062611</v>
      </c>
      <c r="DA48" s="89" t="s">
        <v>1485</v>
      </c>
    </row>
    <row r="49" spans="1:105" ht="12" customHeight="1" x14ac:dyDescent="0.25">
      <c r="A49" s="55" t="s">
        <v>91</v>
      </c>
      <c r="B49" s="259">
        <v>2.6793571161473331</v>
      </c>
      <c r="C49" s="259">
        <v>2.4358323880160029</v>
      </c>
      <c r="D49" s="259">
        <v>2.3299758032532609</v>
      </c>
      <c r="E49" s="259">
        <v>2.580901664943104</v>
      </c>
      <c r="F49" s="259">
        <v>2.6833746611085219</v>
      </c>
      <c r="G49" s="259">
        <v>2.755584782167344</v>
      </c>
      <c r="H49" s="259">
        <v>2.4218865325202881</v>
      </c>
      <c r="I49" s="259">
        <v>2.6736413414579072</v>
      </c>
      <c r="J49" s="259">
        <v>1.5794235922214961</v>
      </c>
      <c r="K49" s="259">
        <v>1.574141019036694</v>
      </c>
      <c r="L49" s="259">
        <v>1.554969853702987</v>
      </c>
      <c r="M49" s="259">
        <v>1.7793432002610421</v>
      </c>
      <c r="N49" s="259">
        <v>1.793235338375246</v>
      </c>
      <c r="O49" s="259">
        <v>1.648490400232979</v>
      </c>
      <c r="P49" s="259">
        <v>1.660884302634398</v>
      </c>
      <c r="Q49" s="259">
        <v>1.7203184698940619</v>
      </c>
      <c r="R49" s="259">
        <v>2.0288388887758368</v>
      </c>
      <c r="S49" s="259">
        <v>2.2345705647044301</v>
      </c>
      <c r="T49" s="259">
        <v>2.4370742538363168</v>
      </c>
      <c r="U49" s="259">
        <v>2.3562415364799989</v>
      </c>
      <c r="V49" s="259">
        <v>2.3612625334414949</v>
      </c>
      <c r="W49" s="259">
        <v>2.3410818903754969</v>
      </c>
      <c r="X49" s="259">
        <v>2.2132703174940409</v>
      </c>
      <c r="Y49" s="259">
        <v>1.8564453764758051</v>
      </c>
      <c r="DA49" s="67" t="s">
        <v>1486</v>
      </c>
    </row>
    <row r="50" spans="1:105" ht="12" customHeight="1" x14ac:dyDescent="0.25">
      <c r="A50" s="173" t="s">
        <v>92</v>
      </c>
      <c r="B50" s="224">
        <v>2.99992076797832</v>
      </c>
      <c r="C50" s="224">
        <v>2.7272602536203379</v>
      </c>
      <c r="D50" s="224">
        <v>2.6087387750375841</v>
      </c>
      <c r="E50" s="224">
        <v>2.8896859093966678</v>
      </c>
      <c r="F50" s="224">
        <v>3.0044189800653629</v>
      </c>
      <c r="G50" s="224">
        <v>3.0852684646365249</v>
      </c>
      <c r="H50" s="224">
        <v>2.7116458880411138</v>
      </c>
      <c r="I50" s="224">
        <v>2.9935211465569882</v>
      </c>
      <c r="J50" s="224">
        <v>1.7683889942051469</v>
      </c>
      <c r="K50" s="224">
        <v>1.7624744033841071</v>
      </c>
      <c r="L50" s="224">
        <v>1.741009561432157</v>
      </c>
      <c r="M50" s="224">
        <v>1.992227384567345</v>
      </c>
      <c r="N50" s="224">
        <v>2.007781605909944</v>
      </c>
      <c r="O50" s="224">
        <v>1.8457190934602801</v>
      </c>
      <c r="P50" s="224">
        <v>1.8595958271686179</v>
      </c>
      <c r="Q50" s="224">
        <v>1.9261408172392711</v>
      </c>
      <c r="R50" s="224">
        <v>2.271573236968242</v>
      </c>
      <c r="S50" s="224">
        <v>2.5019190626626591</v>
      </c>
      <c r="T50" s="224">
        <v>2.7286506987547132</v>
      </c>
      <c r="U50" s="224">
        <v>2.6381469931949182</v>
      </c>
      <c r="V50" s="224">
        <v>2.643768712289388</v>
      </c>
      <c r="W50" s="224">
        <v>2.6211736166673849</v>
      </c>
      <c r="X50" s="224">
        <v>2.478070411213988</v>
      </c>
      <c r="Y50" s="224">
        <v>2.0785542195715498</v>
      </c>
      <c r="DA50" s="177" t="s">
        <v>1487</v>
      </c>
    </row>
    <row r="51" spans="1:105" ht="12" customHeight="1" x14ac:dyDescent="0.25">
      <c r="A51" s="173" t="s">
        <v>93</v>
      </c>
      <c r="B51" s="224">
        <v>2.9602142519588082</v>
      </c>
      <c r="C51" s="224">
        <v>2.6821447726878058</v>
      </c>
      <c r="D51" s="224">
        <v>2.8146801566154611</v>
      </c>
      <c r="E51" s="224">
        <v>2.909461732999274</v>
      </c>
      <c r="F51" s="224">
        <v>3.0188263484859021</v>
      </c>
      <c r="G51" s="224">
        <v>3.3499207129582129</v>
      </c>
      <c r="H51" s="224">
        <v>2.8205194966163498</v>
      </c>
      <c r="I51" s="224">
        <v>2.955108079474003</v>
      </c>
      <c r="J51" s="224">
        <v>1.989438300306773</v>
      </c>
      <c r="K51" s="224">
        <v>2.0166081389925581</v>
      </c>
      <c r="L51" s="224">
        <v>1.9961701167076999</v>
      </c>
      <c r="M51" s="224">
        <v>2.0615118436419291</v>
      </c>
      <c r="N51" s="224">
        <v>2.212122895455034</v>
      </c>
      <c r="O51" s="224">
        <v>2.0743563510987628</v>
      </c>
      <c r="P51" s="224">
        <v>2.0577836869069679</v>
      </c>
      <c r="Q51" s="224">
        <v>2.2590034943761972</v>
      </c>
      <c r="R51" s="224">
        <v>2.5818183118951992</v>
      </c>
      <c r="S51" s="224">
        <v>2.6577726550069238</v>
      </c>
      <c r="T51" s="224">
        <v>2.8650789008150199</v>
      </c>
      <c r="U51" s="224">
        <v>2.7054896111907571</v>
      </c>
      <c r="V51" s="224">
        <v>2.9400879128297319</v>
      </c>
      <c r="W51" s="224">
        <v>3.0397541163082011</v>
      </c>
      <c r="X51" s="224">
        <v>2.914881635099007</v>
      </c>
      <c r="Y51" s="224">
        <v>2.9187417467770862</v>
      </c>
      <c r="DA51" s="177" t="s">
        <v>1488</v>
      </c>
    </row>
    <row r="52" spans="1:105" ht="12" customHeight="1" x14ac:dyDescent="0.25">
      <c r="A52" s="173" t="s">
        <v>94</v>
      </c>
      <c r="B52" s="224">
        <v>2.206488935754277</v>
      </c>
      <c r="C52" s="224">
        <v>2.005942836480664</v>
      </c>
      <c r="D52" s="224">
        <v>1.9187684237649829</v>
      </c>
      <c r="E52" s="224">
        <v>2.1254094624591322</v>
      </c>
      <c r="F52" s="224">
        <v>2.2097974415343908</v>
      </c>
      <c r="G52" s="224">
        <v>2.2692635097958949</v>
      </c>
      <c r="H52" s="224">
        <v>1.9944582248678699</v>
      </c>
      <c r="I52" s="224">
        <v>2.2017819134855858</v>
      </c>
      <c r="J52" s="224">
        <v>1.300677935055214</v>
      </c>
      <c r="K52" s="224">
        <v>1.29632766042615</v>
      </c>
      <c r="L52" s="224">
        <v>1.280539931370023</v>
      </c>
      <c r="M52" s="224">
        <v>1.4653145937973979</v>
      </c>
      <c r="N52" s="224">
        <v>1.47675496837764</v>
      </c>
      <c r="O52" s="224">
        <v>1.35755544003086</v>
      </c>
      <c r="P52" s="224">
        <v>1.3677619960568339</v>
      </c>
      <c r="Q52" s="224">
        <v>1.4167068834978871</v>
      </c>
      <c r="R52" s="224">
        <v>1.6707778644113109</v>
      </c>
      <c r="S52" s="224">
        <v>1.840200844250353</v>
      </c>
      <c r="T52" s="224">
        <v>2.0069655307589662</v>
      </c>
      <c r="U52" s="224">
        <v>1.940398631028136</v>
      </c>
      <c r="V52" s="224">
        <v>1.9445334938932719</v>
      </c>
      <c r="W52" s="224">
        <v>1.9279144454755841</v>
      </c>
      <c r="X52" s="224">
        <v>1.8226597857944611</v>
      </c>
      <c r="Y52" s="224">
        <v>1.5288093395015749</v>
      </c>
      <c r="DA52" s="177" t="s">
        <v>1489</v>
      </c>
    </row>
    <row r="53" spans="1:105" ht="12" customHeight="1" x14ac:dyDescent="0.25">
      <c r="A53" s="56" t="s">
        <v>95</v>
      </c>
      <c r="B53" s="260">
        <v>4.7581097895125826</v>
      </c>
      <c r="C53" s="260">
        <v>4.3294230372443714</v>
      </c>
      <c r="D53" s="260">
        <v>4.3485507716263063</v>
      </c>
      <c r="E53" s="260">
        <v>4.765368626174709</v>
      </c>
      <c r="F53" s="260">
        <v>4.9568292800960956</v>
      </c>
      <c r="G53" s="260">
        <v>5.3327375653903379</v>
      </c>
      <c r="H53" s="260">
        <v>5.0629401461758512</v>
      </c>
      <c r="I53" s="260">
        <v>5.7088054436738904</v>
      </c>
      <c r="J53" s="260">
        <v>3.789666990143294</v>
      </c>
      <c r="K53" s="260">
        <v>4.1703442707005083</v>
      </c>
      <c r="L53" s="260">
        <v>4.2010973662136992</v>
      </c>
      <c r="M53" s="260">
        <v>4.9875101617679656</v>
      </c>
      <c r="N53" s="260">
        <v>5.4686893280751701</v>
      </c>
      <c r="O53" s="260">
        <v>5.4618126574464769</v>
      </c>
      <c r="P53" s="260">
        <v>5.7679558930828447</v>
      </c>
      <c r="Q53" s="260">
        <v>6.3552315133771202</v>
      </c>
      <c r="R53" s="260">
        <v>7.6381012571965528</v>
      </c>
      <c r="S53" s="260">
        <v>8.1770835773498636</v>
      </c>
      <c r="T53" s="260">
        <v>9.2669971160364568</v>
      </c>
      <c r="U53" s="260">
        <v>9.8547214981545608</v>
      </c>
      <c r="V53" s="260">
        <v>10.998247128518139</v>
      </c>
      <c r="W53" s="260">
        <v>11.141070180760289</v>
      </c>
      <c r="X53" s="260">
        <v>12.062898481591869</v>
      </c>
      <c r="Y53" s="260">
        <v>11.682218623868661</v>
      </c>
      <c r="DA53" s="68" t="s">
        <v>1490</v>
      </c>
    </row>
    <row r="54" spans="1:105" ht="12" customHeight="1" x14ac:dyDescent="0.25">
      <c r="A54" s="37" t="s">
        <v>159</v>
      </c>
      <c r="B54" s="226">
        <v>0.15626062918777889</v>
      </c>
      <c r="C54" s="226">
        <v>0.1532382531405081</v>
      </c>
      <c r="D54" s="226">
        <v>0.12849432512545211</v>
      </c>
      <c r="E54" s="226">
        <v>0.17517326170456801</v>
      </c>
      <c r="F54" s="226">
        <v>0.19103239353099519</v>
      </c>
      <c r="G54" s="226">
        <v>0.19910251776129489</v>
      </c>
      <c r="H54" s="226">
        <v>0.14685942077684541</v>
      </c>
      <c r="I54" s="226">
        <v>0.12690295566003429</v>
      </c>
      <c r="J54" s="226">
        <v>5.3747257065536777E-2</v>
      </c>
      <c r="K54" s="226">
        <v>4.1134966591458148E-2</v>
      </c>
      <c r="L54" s="226">
        <v>4.4161285832701673E-2</v>
      </c>
      <c r="M54" s="226">
        <v>8.1273819412543566E-2</v>
      </c>
      <c r="N54" s="226">
        <v>8.8837564458035118E-2</v>
      </c>
      <c r="O54" s="226">
        <v>5.5005379135033013E-2</v>
      </c>
      <c r="P54" s="226">
        <v>1.7910865809538611E-2</v>
      </c>
      <c r="Q54" s="226">
        <v>1.7873819954645331E-2</v>
      </c>
      <c r="R54" s="226">
        <v>2.983712215485354E-2</v>
      </c>
      <c r="S54" s="226">
        <v>2.9286732480032589E-2</v>
      </c>
      <c r="T54" s="226">
        <v>3.138531515767419E-2</v>
      </c>
      <c r="U54" s="226">
        <v>2.732967846424721E-2</v>
      </c>
      <c r="V54" s="226">
        <v>2.4446069696119819E-2</v>
      </c>
      <c r="W54" s="226">
        <v>4.4412724628464163E-2</v>
      </c>
      <c r="X54" s="226">
        <v>4.8988508248051323E-2</v>
      </c>
      <c r="Y54" s="226">
        <v>2.672686791465648E-2</v>
      </c>
      <c r="DA54" s="69" t="s">
        <v>1491</v>
      </c>
    </row>
    <row r="55" spans="1:105" ht="12" customHeight="1" x14ac:dyDescent="0.25">
      <c r="A55" s="37" t="s">
        <v>35</v>
      </c>
      <c r="B55" s="226">
        <v>1.048039882565355</v>
      </c>
      <c r="C55" s="226">
        <v>0.89866988605408571</v>
      </c>
      <c r="D55" s="226">
        <v>0.76403951245316692</v>
      </c>
      <c r="E55" s="226">
        <v>0.86316074732056358</v>
      </c>
      <c r="F55" s="226">
        <v>0.87004438560056019</v>
      </c>
      <c r="G55" s="226">
        <v>0.79541387732586533</v>
      </c>
      <c r="H55" s="226">
        <v>0.67698278852408844</v>
      </c>
      <c r="I55" s="226">
        <v>0.76538602579269266</v>
      </c>
      <c r="J55" s="226">
        <v>0.371738267252335</v>
      </c>
      <c r="K55" s="226">
        <v>0.33088690690315198</v>
      </c>
      <c r="L55" s="226">
        <v>0.33322994973684289</v>
      </c>
      <c r="M55" s="226">
        <v>0.36048555336132021</v>
      </c>
      <c r="N55" s="226">
        <v>0.30533073663465349</v>
      </c>
      <c r="O55" s="226">
        <v>0.2632785136441087</v>
      </c>
      <c r="P55" s="226">
        <v>0.2635284008830388</v>
      </c>
      <c r="Q55" s="226">
        <v>0.25177782942932858</v>
      </c>
      <c r="R55" s="226">
        <v>0.28703576735848951</v>
      </c>
      <c r="S55" s="226">
        <v>0.34703621594016681</v>
      </c>
      <c r="T55" s="226">
        <v>0.38232175843953431</v>
      </c>
      <c r="U55" s="226">
        <v>0.32088069740402442</v>
      </c>
      <c r="V55" s="226">
        <v>0.28345030393430659</v>
      </c>
      <c r="W55" s="226">
        <v>0.27392464333955058</v>
      </c>
      <c r="X55" s="226">
        <v>0.2048210414827524</v>
      </c>
      <c r="Y55" s="226">
        <v>0.15597705128420281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3.1465745490320778</v>
      </c>
      <c r="C57" s="226">
        <v>2.9121219063742552</v>
      </c>
      <c r="D57" s="226">
        <v>3.027221835297575</v>
      </c>
      <c r="E57" s="226">
        <v>3.3212084637284001</v>
      </c>
      <c r="F57" s="226">
        <v>3.4594219009916101</v>
      </c>
      <c r="G57" s="226">
        <v>3.816578991223242</v>
      </c>
      <c r="H57" s="226">
        <v>3.8552191745326732</v>
      </c>
      <c r="I57" s="226">
        <v>4.4510171712785187</v>
      </c>
      <c r="J57" s="226">
        <v>3.107264579165852</v>
      </c>
      <c r="K57" s="226">
        <v>3.571818754711138</v>
      </c>
      <c r="L57" s="226">
        <v>3.6086594733849409</v>
      </c>
      <c r="M57" s="226">
        <v>4.3717840076325407</v>
      </c>
      <c r="N57" s="226">
        <v>4.8957241114612149</v>
      </c>
      <c r="O57" s="226">
        <v>4.97811919053325</v>
      </c>
      <c r="P57" s="226">
        <v>5.3188070162927703</v>
      </c>
      <c r="Q57" s="226">
        <v>5.8966397386588003</v>
      </c>
      <c r="R57" s="226">
        <v>7.1191346266377087</v>
      </c>
      <c r="S57" s="226">
        <v>7.6074523714940216</v>
      </c>
      <c r="T57" s="226">
        <v>8.6620319659776701</v>
      </c>
      <c r="U57" s="226">
        <v>9.3462682059887587</v>
      </c>
      <c r="V57" s="226">
        <v>10.51496535413651</v>
      </c>
      <c r="W57" s="226">
        <v>10.645478769990429</v>
      </c>
      <c r="X57" s="226">
        <v>11.66172293433244</v>
      </c>
      <c r="Y57" s="226">
        <v>11.34886855795131</v>
      </c>
      <c r="DA57" s="69" t="s">
        <v>1494</v>
      </c>
    </row>
    <row r="58" spans="1:105" ht="12" customHeight="1" x14ac:dyDescent="0.25">
      <c r="A58" s="37" t="s">
        <v>40</v>
      </c>
      <c r="B58" s="226">
        <v>0.4072347287273716</v>
      </c>
      <c r="C58" s="226">
        <v>0.36539299167552208</v>
      </c>
      <c r="D58" s="226">
        <v>0.4287950987501124</v>
      </c>
      <c r="E58" s="226">
        <v>0.40582615342117773</v>
      </c>
      <c r="F58" s="226">
        <v>0.43633059997293072</v>
      </c>
      <c r="G58" s="226">
        <v>0.52164217907993671</v>
      </c>
      <c r="H58" s="226">
        <v>0.38387876234224388</v>
      </c>
      <c r="I58" s="226">
        <v>0.36549929094264377</v>
      </c>
      <c r="J58" s="226">
        <v>0.2569168866595703</v>
      </c>
      <c r="K58" s="226">
        <v>0.2265036424947604</v>
      </c>
      <c r="L58" s="226">
        <v>0.21504665725921349</v>
      </c>
      <c r="M58" s="226">
        <v>0.17396678136156229</v>
      </c>
      <c r="N58" s="226">
        <v>0.17879691552126589</v>
      </c>
      <c r="O58" s="226">
        <v>0.1654095741340853</v>
      </c>
      <c r="P58" s="226">
        <v>0.1677096100974971</v>
      </c>
      <c r="Q58" s="226">
        <v>0.18894012533434651</v>
      </c>
      <c r="R58" s="226">
        <v>0.2020937410455014</v>
      </c>
      <c r="S58" s="226">
        <v>0.1933082574356427</v>
      </c>
      <c r="T58" s="226">
        <v>0.191258076461577</v>
      </c>
      <c r="U58" s="226">
        <v>0.16024291629753051</v>
      </c>
      <c r="V58" s="226">
        <v>0.17538540075120229</v>
      </c>
      <c r="W58" s="226">
        <v>0.1772540428018434</v>
      </c>
      <c r="X58" s="226">
        <v>0.1473659975286235</v>
      </c>
      <c r="Y58" s="226">
        <v>0.15064614671849161</v>
      </c>
      <c r="DA58" s="69" t="s">
        <v>1495</v>
      </c>
    </row>
    <row r="59" spans="1:105" ht="12" customHeight="1" x14ac:dyDescent="0.25">
      <c r="A59" s="57" t="s">
        <v>1496</v>
      </c>
      <c r="B59" s="261">
        <v>12.623450144919611</v>
      </c>
      <c r="C59" s="261">
        <v>11.43765887792652</v>
      </c>
      <c r="D59" s="261">
        <v>12.0028388510793</v>
      </c>
      <c r="E59" s="261">
        <v>12.40702260343649</v>
      </c>
      <c r="F59" s="261">
        <v>12.873393836633619</v>
      </c>
      <c r="G59" s="261">
        <v>14.285302856534599</v>
      </c>
      <c r="H59" s="261">
        <v>12.02773995995399</v>
      </c>
      <c r="I59" s="261">
        <v>12.601675533926301</v>
      </c>
      <c r="J59" s="261">
        <v>8.4837018751930664</v>
      </c>
      <c r="K59" s="261">
        <v>8.5995641320782035</v>
      </c>
      <c r="L59" s="261">
        <v>8.5124088340443098</v>
      </c>
      <c r="M59" s="261">
        <v>8.7910501627222519</v>
      </c>
      <c r="N59" s="261">
        <v>9.433311479645031</v>
      </c>
      <c r="O59" s="261">
        <v>8.8458239006062929</v>
      </c>
      <c r="P59" s="261">
        <v>8.7751519213550679</v>
      </c>
      <c r="Q59" s="261">
        <v>9.6332277197799066</v>
      </c>
      <c r="R59" s="261">
        <v>11.009829684416729</v>
      </c>
      <c r="S59" s="261">
        <v>11.33372713978725</v>
      </c>
      <c r="T59" s="261">
        <v>12.217757765934429</v>
      </c>
      <c r="U59" s="261">
        <v>11.53720991710829</v>
      </c>
      <c r="V59" s="261">
        <v>12.537623979321131</v>
      </c>
      <c r="W59" s="261">
        <v>12.962637591059311</v>
      </c>
      <c r="X59" s="261">
        <v>12.430135073725101</v>
      </c>
      <c r="Y59" s="261">
        <v>12.44659601985081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56.960450324990759</v>
      </c>
      <c r="C60" s="261">
        <f t="shared" si="1"/>
        <v>50.908995456866073</v>
      </c>
      <c r="D60" s="261">
        <f t="shared" si="1"/>
        <v>48.006031940499476</v>
      </c>
      <c r="E60" s="261">
        <f t="shared" si="1"/>
        <v>53.516316886349117</v>
      </c>
      <c r="F60" s="261">
        <f t="shared" si="1"/>
        <v>55.690156224083573</v>
      </c>
      <c r="G60" s="261">
        <f t="shared" si="1"/>
        <v>56.608175102822464</v>
      </c>
      <c r="H60" s="261">
        <f t="shared" si="1"/>
        <v>50.110319585046064</v>
      </c>
      <c r="I60" s="261">
        <f t="shared" si="1"/>
        <v>55.432353134861735</v>
      </c>
      <c r="J60" s="261">
        <f t="shared" si="1"/>
        <v>31.60200346168449</v>
      </c>
      <c r="K60" s="261">
        <f t="shared" si="1"/>
        <v>30.844246636765803</v>
      </c>
      <c r="L60" s="261">
        <f t="shared" si="1"/>
        <v>30.841034743841302</v>
      </c>
      <c r="M60" s="261">
        <f t="shared" si="1"/>
        <v>35.428854578210576</v>
      </c>
      <c r="N60" s="261">
        <f t="shared" si="1"/>
        <v>35.065147661567821</v>
      </c>
      <c r="O60" s="261">
        <f t="shared" si="1"/>
        <v>31.966400741651391</v>
      </c>
      <c r="P60" s="261">
        <f t="shared" si="1"/>
        <v>31.716784105154172</v>
      </c>
      <c r="Q60" s="261">
        <f t="shared" si="1"/>
        <v>32.759936268585939</v>
      </c>
      <c r="R60" s="261">
        <f t="shared" si="1"/>
        <v>38.962499204886818</v>
      </c>
      <c r="S60" s="261">
        <f t="shared" si="1"/>
        <v>43.351518885577256</v>
      </c>
      <c r="T60" s="261">
        <f t="shared" si="1"/>
        <v>47.707611534530514</v>
      </c>
      <c r="U60" s="261">
        <f t="shared" si="1"/>
        <v>45.566073396744883</v>
      </c>
      <c r="V60" s="261">
        <f t="shared" si="1"/>
        <v>45.65123010059672</v>
      </c>
      <c r="W60" s="261">
        <f t="shared" si="1"/>
        <v>45.773253499708339</v>
      </c>
      <c r="X60" s="261">
        <f t="shared" si="1"/>
        <v>42.668531028546809</v>
      </c>
      <c r="Y60" s="261">
        <f t="shared" si="1"/>
        <v>35.293376653725176</v>
      </c>
      <c r="DA60" s="70"/>
    </row>
    <row r="61" spans="1:105" ht="12" customHeight="1" x14ac:dyDescent="0.25">
      <c r="A61" s="60" t="s">
        <v>1499</v>
      </c>
      <c r="B61" s="262">
        <v>46.209036039659907</v>
      </c>
      <c r="C61" s="262">
        <v>41.119735352684387</v>
      </c>
      <c r="D61" s="262">
        <v>38.691087057826188</v>
      </c>
      <c r="E61" s="262">
        <v>43.365250513584293</v>
      </c>
      <c r="F61" s="262">
        <v>45.234805663374253</v>
      </c>
      <c r="G61" s="262">
        <v>46.052326212834792</v>
      </c>
      <c r="H61" s="262">
        <v>40.761854826190962</v>
      </c>
      <c r="I61" s="262">
        <v>44.819130650953717</v>
      </c>
      <c r="J61" s="262">
        <v>25.439924243444729</v>
      </c>
      <c r="K61" s="262">
        <v>24.585826633476579</v>
      </c>
      <c r="L61" s="262">
        <v>24.684740832661451</v>
      </c>
      <c r="M61" s="262">
        <v>28.372413622104801</v>
      </c>
      <c r="N61" s="262">
        <v>27.929241990973281</v>
      </c>
      <c r="O61" s="262">
        <v>25.463726317793359</v>
      </c>
      <c r="P61" s="262">
        <v>25.295290197224229</v>
      </c>
      <c r="Q61" s="262">
        <v>26.285152158703472</v>
      </c>
      <c r="R61" s="262">
        <v>31.157086185208271</v>
      </c>
      <c r="S61" s="262">
        <v>34.801821883953743</v>
      </c>
      <c r="T61" s="262">
        <v>38.508396525174582</v>
      </c>
      <c r="U61" s="262">
        <v>36.655611775704578</v>
      </c>
      <c r="V61" s="262">
        <v>36.91013282079372</v>
      </c>
      <c r="W61" s="262">
        <v>37.204195185455127</v>
      </c>
      <c r="X61" s="262">
        <v>34.581864692136037</v>
      </c>
      <c r="Y61" s="262">
        <v>28.75133566636875</v>
      </c>
      <c r="DA61" s="72" t="s">
        <v>1500</v>
      </c>
    </row>
    <row r="62" spans="1:105" ht="12" customHeight="1" x14ac:dyDescent="0.25">
      <c r="A62" s="59" t="s">
        <v>28</v>
      </c>
      <c r="B62" s="230">
        <v>21.593967280828071</v>
      </c>
      <c r="C62" s="230">
        <v>18.156751990950891</v>
      </c>
      <c r="D62" s="230">
        <v>16.303090053101279</v>
      </c>
      <c r="E62" s="230">
        <v>19.863098643086229</v>
      </c>
      <c r="F62" s="230">
        <v>22.085399343584228</v>
      </c>
      <c r="G62" s="230">
        <v>22.604040365470929</v>
      </c>
      <c r="H62" s="230">
        <v>19.77381003592814</v>
      </c>
      <c r="I62" s="230">
        <v>21.640994810936931</v>
      </c>
      <c r="J62" s="230">
        <v>11.56427531975954</v>
      </c>
      <c r="K62" s="230">
        <v>8.0368126501998436</v>
      </c>
      <c r="L62" s="230">
        <v>8.2747478145798006</v>
      </c>
      <c r="M62" s="230">
        <v>8.5286418373582489</v>
      </c>
      <c r="N62" s="230">
        <v>5.7959726884566471</v>
      </c>
      <c r="O62" s="230">
        <v>6.6506017943719238</v>
      </c>
      <c r="P62" s="230">
        <v>8.1926136914246452</v>
      </c>
      <c r="Q62" s="230">
        <v>8.6564672923309658</v>
      </c>
      <c r="R62" s="230">
        <v>10.50319520050861</v>
      </c>
      <c r="S62" s="230">
        <v>12.124923403066161</v>
      </c>
      <c r="T62" s="230">
        <v>14.40218020464915</v>
      </c>
      <c r="U62" s="230">
        <v>12.408610624151329</v>
      </c>
      <c r="V62" s="230">
        <v>13.5978652062817</v>
      </c>
      <c r="W62" s="230">
        <v>14.039363508569521</v>
      </c>
      <c r="X62" s="230">
        <v>10.86981489418082</v>
      </c>
      <c r="Y62" s="230">
        <v>7.9381133478532826</v>
      </c>
      <c r="DA62" s="71" t="s">
        <v>1501</v>
      </c>
    </row>
    <row r="63" spans="1:105" ht="12" customHeight="1" x14ac:dyDescent="0.25">
      <c r="A63" s="59" t="s">
        <v>31</v>
      </c>
      <c r="B63" s="295">
        <v>1.84939096802392</v>
      </c>
      <c r="C63" s="295">
        <v>1.149317786756098</v>
      </c>
      <c r="D63" s="295">
        <v>1.1898386889185</v>
      </c>
      <c r="E63" s="295">
        <v>1.4172276479483641</v>
      </c>
      <c r="F63" s="295">
        <v>1.406108212922041</v>
      </c>
      <c r="G63" s="295">
        <v>1.6344492820424099</v>
      </c>
      <c r="H63" s="295">
        <v>1.309243463011494</v>
      </c>
      <c r="I63" s="295">
        <v>0.8547425413436448</v>
      </c>
      <c r="J63" s="295">
        <v>0.47915502076788907</v>
      </c>
      <c r="K63" s="295">
        <v>0.64913831300706093</v>
      </c>
      <c r="L63" s="295">
        <v>0.61089688817740617</v>
      </c>
      <c r="M63" s="295">
        <v>0.63207507188367551</v>
      </c>
      <c r="N63" s="295">
        <v>0.78207928337586952</v>
      </c>
      <c r="O63" s="295">
        <v>0.60098816886871198</v>
      </c>
      <c r="P63" s="295">
        <v>0.62645426190896558</v>
      </c>
      <c r="Q63" s="295">
        <v>0.71353188721018812</v>
      </c>
      <c r="R63" s="295">
        <v>0.80463217447470314</v>
      </c>
      <c r="S63" s="295">
        <v>0.88005339639393942</v>
      </c>
      <c r="T63" s="295">
        <v>0.6668269680776967</v>
      </c>
      <c r="U63" s="295">
        <v>0.71024525396788052</v>
      </c>
      <c r="V63" s="295">
        <v>0.63683959430774351</v>
      </c>
      <c r="W63" s="295">
        <v>0.64515602149750784</v>
      </c>
      <c r="X63" s="295">
        <v>0.98798040847623703</v>
      </c>
      <c r="Y63" s="295">
        <v>0.98242205064918053</v>
      </c>
      <c r="DA63" s="122" t="s">
        <v>1502</v>
      </c>
    </row>
    <row r="64" spans="1:105" ht="12" customHeight="1" x14ac:dyDescent="0.25">
      <c r="A64" s="59" t="s">
        <v>159</v>
      </c>
      <c r="B64" s="295">
        <v>2.4808535331344079</v>
      </c>
      <c r="C64" s="295">
        <v>2.77085746888317</v>
      </c>
      <c r="D64" s="295">
        <v>2.597687571727926</v>
      </c>
      <c r="E64" s="295">
        <v>3.3267637755310551</v>
      </c>
      <c r="F64" s="295">
        <v>3.4423107460631721</v>
      </c>
      <c r="G64" s="295">
        <v>3.904480584400031</v>
      </c>
      <c r="H64" s="295">
        <v>2.8892440539819262</v>
      </c>
      <c r="I64" s="295">
        <v>2.6198475879162042</v>
      </c>
      <c r="J64" s="295">
        <v>1.5460576488886839</v>
      </c>
      <c r="K64" s="295">
        <v>1.647753342056437</v>
      </c>
      <c r="L64" s="295">
        <v>1.691809563796117</v>
      </c>
      <c r="M64" s="295">
        <v>3.3557909807449771</v>
      </c>
      <c r="N64" s="295">
        <v>4.6263598928963363</v>
      </c>
      <c r="O64" s="295">
        <v>3.056177743649708</v>
      </c>
      <c r="P64" s="295">
        <v>1.013536523148556</v>
      </c>
      <c r="Q64" s="295">
        <v>1.0883456679952499</v>
      </c>
      <c r="R64" s="295">
        <v>1.829169331240281</v>
      </c>
      <c r="S64" s="295">
        <v>1.6598825499998691</v>
      </c>
      <c r="T64" s="295">
        <v>1.757890916240997</v>
      </c>
      <c r="U64" s="295">
        <v>1.8195680619213519</v>
      </c>
      <c r="V64" s="295">
        <v>1.7712875130645001</v>
      </c>
      <c r="W64" s="295">
        <v>3.1101491536411312</v>
      </c>
      <c r="X64" s="295">
        <v>4.3514653726006038</v>
      </c>
      <c r="Y64" s="295">
        <v>2.8873355026580212</v>
      </c>
      <c r="DA64" s="122" t="s">
        <v>1503</v>
      </c>
    </row>
    <row r="65" spans="1:105" ht="12" customHeight="1" x14ac:dyDescent="0.25">
      <c r="A65" s="59" t="s">
        <v>32</v>
      </c>
      <c r="B65" s="295">
        <v>3.6457421098372569</v>
      </c>
      <c r="C65" s="295">
        <v>2.7930394301871408</v>
      </c>
      <c r="D65" s="295">
        <v>3.1543726858886889</v>
      </c>
      <c r="E65" s="295">
        <v>2.3656363899554091</v>
      </c>
      <c r="F65" s="295">
        <v>2.6232110279714842</v>
      </c>
      <c r="G65" s="295">
        <v>2.3109694034869568</v>
      </c>
      <c r="H65" s="295">
        <v>3.4709122313320271</v>
      </c>
      <c r="I65" s="295">
        <v>3.9025367975401668</v>
      </c>
      <c r="J65" s="295">
        <v>1.1572618885107191</v>
      </c>
      <c r="K65" s="295">
        <v>0.99770517729222064</v>
      </c>
      <c r="L65" s="295">
        <v>1.34131734039727</v>
      </c>
      <c r="M65" s="295">
        <v>0.97147951217730089</v>
      </c>
      <c r="N65" s="295">
        <v>0.82423804391283984</v>
      </c>
      <c r="O65" s="295">
        <v>0.52782684573472638</v>
      </c>
      <c r="P65" s="295">
        <v>0.55019282273544956</v>
      </c>
      <c r="Q65" s="295">
        <v>0.49593172598251239</v>
      </c>
      <c r="R65" s="295">
        <v>0.42331791716156331</v>
      </c>
      <c r="S65" s="295">
        <v>0.46800972626200432</v>
      </c>
      <c r="T65" s="295">
        <v>0.26766388123308099</v>
      </c>
      <c r="U65" s="295">
        <v>0.35344330982826277</v>
      </c>
      <c r="V65" s="295">
        <v>0.36619759139715208</v>
      </c>
      <c r="W65" s="295">
        <v>0.22703984345403089</v>
      </c>
      <c r="X65" s="295">
        <v>0.17911943312108511</v>
      </c>
      <c r="Y65" s="295">
        <v>9.3077386827056158E-2</v>
      </c>
      <c r="DA65" s="122" t="s">
        <v>1504</v>
      </c>
    </row>
    <row r="66" spans="1:105" ht="12" customHeight="1" x14ac:dyDescent="0.25">
      <c r="A66" s="59" t="s">
        <v>35</v>
      </c>
      <c r="B66" s="295">
        <v>16.639082147836248</v>
      </c>
      <c r="C66" s="295">
        <v>16.249768675907092</v>
      </c>
      <c r="D66" s="295">
        <v>15.446098058189801</v>
      </c>
      <c r="E66" s="295">
        <v>16.392524057063241</v>
      </c>
      <c r="F66" s="295">
        <v>15.67777633283333</v>
      </c>
      <c r="G66" s="295">
        <v>15.59838657743447</v>
      </c>
      <c r="H66" s="295">
        <v>13.31864504193738</v>
      </c>
      <c r="I66" s="295">
        <v>15.801008913216769</v>
      </c>
      <c r="J66" s="295">
        <v>10.693174365517899</v>
      </c>
      <c r="K66" s="295">
        <v>13.25441715092102</v>
      </c>
      <c r="L66" s="295">
        <v>12.765969225710849</v>
      </c>
      <c r="M66" s="295">
        <v>14.8844262199406</v>
      </c>
      <c r="N66" s="295">
        <v>15.90059208233159</v>
      </c>
      <c r="O66" s="295">
        <v>14.628131765168289</v>
      </c>
      <c r="P66" s="295">
        <v>14.91249289800661</v>
      </c>
      <c r="Q66" s="295">
        <v>15.330875585184559</v>
      </c>
      <c r="R66" s="295">
        <v>17.596771561823111</v>
      </c>
      <c r="S66" s="295">
        <v>19.668952808231762</v>
      </c>
      <c r="T66" s="295">
        <v>21.413834554973651</v>
      </c>
      <c r="U66" s="295">
        <v>21.363744525835759</v>
      </c>
      <c r="V66" s="295">
        <v>20.537942915742629</v>
      </c>
      <c r="W66" s="295">
        <v>19.182486658292952</v>
      </c>
      <c r="X66" s="295">
        <v>18.1934845837573</v>
      </c>
      <c r="Y66" s="295">
        <v>16.85038737838121</v>
      </c>
      <c r="DA66" s="122" t="s">
        <v>1505</v>
      </c>
    </row>
    <row r="67" spans="1:105" ht="12" customHeight="1" x14ac:dyDescent="0.25">
      <c r="A67" s="60" t="s">
        <v>1506</v>
      </c>
      <c r="B67" s="262">
        <v>10.751414285330849</v>
      </c>
      <c r="C67" s="262">
        <v>9.789260104181686</v>
      </c>
      <c r="D67" s="262">
        <v>9.3149448826732861</v>
      </c>
      <c r="E67" s="262">
        <v>10.15106637276482</v>
      </c>
      <c r="F67" s="262">
        <v>10.45535056070932</v>
      </c>
      <c r="G67" s="262">
        <v>10.55584888998767</v>
      </c>
      <c r="H67" s="262">
        <v>9.3484647588551013</v>
      </c>
      <c r="I67" s="262">
        <v>10.61322248390802</v>
      </c>
      <c r="J67" s="262">
        <v>6.1620792182397626</v>
      </c>
      <c r="K67" s="262">
        <v>6.2584200032892232</v>
      </c>
      <c r="L67" s="262">
        <v>6.1562939111798514</v>
      </c>
      <c r="M67" s="262">
        <v>7.056440956105777</v>
      </c>
      <c r="N67" s="262">
        <v>7.1359056705945356</v>
      </c>
      <c r="O67" s="262">
        <v>6.5026744238580338</v>
      </c>
      <c r="P67" s="262">
        <v>6.4214939079299436</v>
      </c>
      <c r="Q67" s="262">
        <v>6.4747841098824672</v>
      </c>
      <c r="R67" s="262">
        <v>7.8054130196785483</v>
      </c>
      <c r="S67" s="262">
        <v>8.5496970016235139</v>
      </c>
      <c r="T67" s="262">
        <v>9.1992150093559353</v>
      </c>
      <c r="U67" s="262">
        <v>8.9104616210403034</v>
      </c>
      <c r="V67" s="262">
        <v>8.741097279803002</v>
      </c>
      <c r="W67" s="262">
        <v>8.5690583142532137</v>
      </c>
      <c r="X67" s="262">
        <v>8.0866663364107705</v>
      </c>
      <c r="Y67" s="262">
        <v>6.5420409873564296</v>
      </c>
      <c r="DA67" s="72" t="s">
        <v>1507</v>
      </c>
    </row>
    <row r="68" spans="1:105" ht="12" customHeight="1" x14ac:dyDescent="0.25">
      <c r="A68" s="147" t="s">
        <v>28</v>
      </c>
      <c r="B68" s="229">
        <v>2.4374895669087788</v>
      </c>
      <c r="C68" s="229">
        <v>1.787049543743616</v>
      </c>
      <c r="D68" s="229">
        <v>1.5382948616672509</v>
      </c>
      <c r="E68" s="229">
        <v>1.9253920768079891</v>
      </c>
      <c r="F68" s="229">
        <v>2.1481235715045428</v>
      </c>
      <c r="G68" s="229">
        <v>2.2324130729840759</v>
      </c>
      <c r="H68" s="229">
        <v>2.0228073948153762</v>
      </c>
      <c r="I68" s="229">
        <v>2.078761369982296</v>
      </c>
      <c r="J68" s="229">
        <v>0.99266506380910635</v>
      </c>
      <c r="K68" s="229">
        <v>0.59510977875593918</v>
      </c>
      <c r="L68" s="229">
        <v>0.68157163472150006</v>
      </c>
      <c r="M68" s="229">
        <v>0.67167636446285817</v>
      </c>
      <c r="N68" s="229">
        <v>0.434361724374137</v>
      </c>
      <c r="O68" s="229">
        <v>0.50669936099605162</v>
      </c>
      <c r="P68" s="229">
        <v>0.59344189288536708</v>
      </c>
      <c r="Q68" s="229">
        <v>0.62898056681234327</v>
      </c>
      <c r="R68" s="229">
        <v>0.73673418335967744</v>
      </c>
      <c r="S68" s="229">
        <v>0.85695106392700504</v>
      </c>
      <c r="T68" s="229">
        <v>1.1300036564827169</v>
      </c>
      <c r="U68" s="229">
        <v>0.86002145863410617</v>
      </c>
      <c r="V68" s="229">
        <v>1.0048261516738051</v>
      </c>
      <c r="W68" s="229">
        <v>1.2189933511724009</v>
      </c>
      <c r="X68" s="229">
        <v>0.88548460379185279</v>
      </c>
      <c r="Y68" s="229">
        <v>0.78216865306139782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0.20875604427241509</v>
      </c>
      <c r="C70" s="229">
        <v>0.1131197819666503</v>
      </c>
      <c r="D70" s="229">
        <v>0.1122684555758833</v>
      </c>
      <c r="E70" s="229">
        <v>0.13737629427434719</v>
      </c>
      <c r="F70" s="229">
        <v>0.13676430067095049</v>
      </c>
      <c r="G70" s="229">
        <v>0.16142096215394439</v>
      </c>
      <c r="H70" s="229">
        <v>0.13393207246258629</v>
      </c>
      <c r="I70" s="229">
        <v>8.2103701412455474E-2</v>
      </c>
      <c r="J70" s="229">
        <v>4.1130156115558522E-2</v>
      </c>
      <c r="K70" s="229">
        <v>4.8067383756423609E-2</v>
      </c>
      <c r="L70" s="229">
        <v>5.0318148667651649E-2</v>
      </c>
      <c r="M70" s="229">
        <v>4.9779307707677321E-2</v>
      </c>
      <c r="N70" s="229">
        <v>5.8610577444747937E-2</v>
      </c>
      <c r="O70" s="229">
        <v>4.5788385855497167E-2</v>
      </c>
      <c r="P70" s="229">
        <v>4.5377973012751018E-2</v>
      </c>
      <c r="Q70" s="229">
        <v>5.1845363206506768E-2</v>
      </c>
      <c r="R70" s="229">
        <v>5.6439970566084123E-2</v>
      </c>
      <c r="S70" s="229">
        <v>6.2199378031670471E-2</v>
      </c>
      <c r="T70" s="229">
        <v>5.2319641989053853E-2</v>
      </c>
      <c r="U70" s="229">
        <v>4.9225991354465988E-2</v>
      </c>
      <c r="V70" s="229">
        <v>4.7059819249137852E-2</v>
      </c>
      <c r="W70" s="229">
        <v>5.6016848640913303E-2</v>
      </c>
      <c r="X70" s="229">
        <v>8.0483563802180455E-2</v>
      </c>
      <c r="Y70" s="229">
        <v>9.6801305098760199E-2</v>
      </c>
      <c r="DA70" s="73" t="s">
        <v>1510</v>
      </c>
    </row>
    <row r="71" spans="1:105" ht="12" customHeight="1" x14ac:dyDescent="0.25">
      <c r="A71" s="147" t="s">
        <v>159</v>
      </c>
      <c r="B71" s="229">
        <v>0.28003444320362109</v>
      </c>
      <c r="C71" s="229">
        <v>0.27271725570818528</v>
      </c>
      <c r="D71" s="229">
        <v>0.24510748764745971</v>
      </c>
      <c r="E71" s="229">
        <v>0.32247358430396939</v>
      </c>
      <c r="F71" s="229">
        <v>0.33481436033936951</v>
      </c>
      <c r="G71" s="229">
        <v>0.38561307442814508</v>
      </c>
      <c r="H71" s="229">
        <v>0.29556186830974962</v>
      </c>
      <c r="I71" s="229">
        <v>0.25165377139914008</v>
      </c>
      <c r="J71" s="229">
        <v>0.13271194019951391</v>
      </c>
      <c r="K71" s="229">
        <v>0.12201281397435371</v>
      </c>
      <c r="L71" s="229">
        <v>0.13935039905413019</v>
      </c>
      <c r="M71" s="229">
        <v>0.26428656858009347</v>
      </c>
      <c r="N71" s="229">
        <v>0.34670861452745982</v>
      </c>
      <c r="O71" s="229">
        <v>0.23284559167384439</v>
      </c>
      <c r="P71" s="229">
        <v>7.3416745309901249E-2</v>
      </c>
      <c r="Q71" s="229">
        <v>7.9079404106323317E-2</v>
      </c>
      <c r="R71" s="229">
        <v>0.12830491557584481</v>
      </c>
      <c r="S71" s="229">
        <v>0.11731522500641529</v>
      </c>
      <c r="T71" s="229">
        <v>0.1379251706910907</v>
      </c>
      <c r="U71" s="229">
        <v>0.12611142585551649</v>
      </c>
      <c r="V71" s="229">
        <v>0.13089084119161951</v>
      </c>
      <c r="W71" s="229">
        <v>0.27004437467046549</v>
      </c>
      <c r="X71" s="229">
        <v>0.35448217185685538</v>
      </c>
      <c r="Y71" s="229">
        <v>0.28449874952479948</v>
      </c>
      <c r="DA71" s="73" t="s">
        <v>1511</v>
      </c>
    </row>
    <row r="72" spans="1:105" ht="12" customHeight="1" x14ac:dyDescent="0.25">
      <c r="A72" s="147" t="s">
        <v>32</v>
      </c>
      <c r="B72" s="229">
        <v>0.41152504497207598</v>
      </c>
      <c r="C72" s="229">
        <v>0.27490048010026591</v>
      </c>
      <c r="D72" s="229">
        <v>0.29763408523668472</v>
      </c>
      <c r="E72" s="229">
        <v>0.22930851040274061</v>
      </c>
      <c r="F72" s="229">
        <v>0.25514510082214831</v>
      </c>
      <c r="G72" s="229">
        <v>0.2282352280476036</v>
      </c>
      <c r="H72" s="229">
        <v>0.35506495286122108</v>
      </c>
      <c r="I72" s="229">
        <v>0.37486459428200819</v>
      </c>
      <c r="J72" s="229">
        <v>9.9338126656277656E-2</v>
      </c>
      <c r="K72" s="229">
        <v>7.387805752909575E-2</v>
      </c>
      <c r="L72" s="229">
        <v>0.11048117391131471</v>
      </c>
      <c r="M72" s="229">
        <v>7.6509230816933796E-2</v>
      </c>
      <c r="N72" s="229">
        <v>6.1770038834341019E-2</v>
      </c>
      <c r="O72" s="229">
        <v>4.0214334539872297E-2</v>
      </c>
      <c r="P72" s="229">
        <v>3.985388332392991E-2</v>
      </c>
      <c r="Q72" s="229">
        <v>3.6034493930919627E-2</v>
      </c>
      <c r="R72" s="229">
        <v>2.9693133760519051E-2</v>
      </c>
      <c r="S72" s="229">
        <v>3.3077440534345193E-2</v>
      </c>
      <c r="T72" s="229">
        <v>2.100106790804496E-2</v>
      </c>
      <c r="U72" s="229">
        <v>2.4496604823052749E-2</v>
      </c>
      <c r="V72" s="229">
        <v>2.7060491550234739E-2</v>
      </c>
      <c r="W72" s="229">
        <v>1.971314863759701E-2</v>
      </c>
      <c r="X72" s="229">
        <v>1.4591554852838961E-2</v>
      </c>
      <c r="Y72" s="229">
        <v>9.1712238279743463E-3</v>
      </c>
      <c r="DA72" s="73" t="s">
        <v>1512</v>
      </c>
    </row>
    <row r="73" spans="1:105" ht="12" customHeight="1" x14ac:dyDescent="0.25">
      <c r="A73" s="147" t="s">
        <v>33</v>
      </c>
      <c r="B73" s="229">
        <v>3.5403423469890418</v>
      </c>
      <c r="C73" s="229">
        <v>3.7774520649471812</v>
      </c>
      <c r="D73" s="229">
        <v>3.7039514400946052</v>
      </c>
      <c r="E73" s="229">
        <v>4.0959854277779453</v>
      </c>
      <c r="F73" s="229">
        <v>4.2255178553593433</v>
      </c>
      <c r="G73" s="229">
        <v>4.2288873486098773</v>
      </c>
      <c r="H73" s="229">
        <v>3.7415338441403492</v>
      </c>
      <c r="I73" s="229">
        <v>4.2506632500166228</v>
      </c>
      <c r="J73" s="229">
        <v>2.497404983909425</v>
      </c>
      <c r="K73" s="229">
        <v>2.659541968228111</v>
      </c>
      <c r="L73" s="229">
        <v>2.3783199847926269</v>
      </c>
      <c r="M73" s="229">
        <v>3.0478840108771821</v>
      </c>
      <c r="N73" s="229">
        <v>3.0839313804863702</v>
      </c>
      <c r="O73" s="229">
        <v>2.7708195409104359</v>
      </c>
      <c r="P73" s="229">
        <v>3.0788579036317021</v>
      </c>
      <c r="Q73" s="229">
        <v>3.0975420907330649</v>
      </c>
      <c r="R73" s="229">
        <v>3.6240446334986389</v>
      </c>
      <c r="S73" s="229">
        <v>3.8541215264240298</v>
      </c>
      <c r="T73" s="229">
        <v>3.563690848857346</v>
      </c>
      <c r="U73" s="229">
        <v>3.9007384669940328</v>
      </c>
      <c r="V73" s="229">
        <v>3.7113751366863919</v>
      </c>
      <c r="W73" s="229">
        <v>3.1926095558479011</v>
      </c>
      <c r="X73" s="229">
        <v>3.2821684224883478</v>
      </c>
      <c r="Y73" s="229">
        <v>1.723844835232976</v>
      </c>
      <c r="DA73" s="73" t="s">
        <v>1513</v>
      </c>
    </row>
    <row r="74" spans="1:105" ht="12" customHeight="1" x14ac:dyDescent="0.25">
      <c r="A74" s="147" t="s">
        <v>35</v>
      </c>
      <c r="B74" s="229">
        <v>1.878190728495615</v>
      </c>
      <c r="C74" s="229">
        <v>1.59935773274272</v>
      </c>
      <c r="D74" s="229">
        <v>1.4574324988901091</v>
      </c>
      <c r="E74" s="229">
        <v>1.5889784622974601</v>
      </c>
      <c r="F74" s="229">
        <v>1.5248898317574979</v>
      </c>
      <c r="G74" s="229">
        <v>1.5405229131565741</v>
      </c>
      <c r="H74" s="229">
        <v>1.3624614391865491</v>
      </c>
      <c r="I74" s="229">
        <v>1.517791914027028</v>
      </c>
      <c r="J74" s="229">
        <v>0.91789068665043139</v>
      </c>
      <c r="K74" s="229">
        <v>0.98146287608525939</v>
      </c>
      <c r="L74" s="229">
        <v>1.05150304383191</v>
      </c>
      <c r="M74" s="229">
        <v>1.1722285307764879</v>
      </c>
      <c r="N74" s="229">
        <v>1.191622004915001</v>
      </c>
      <c r="O74" s="229">
        <v>1.1144953866053571</v>
      </c>
      <c r="P74" s="229">
        <v>1.0802044800788999</v>
      </c>
      <c r="Q74" s="229">
        <v>1.113944348157103</v>
      </c>
      <c r="R74" s="229">
        <v>1.2343046928937169</v>
      </c>
      <c r="S74" s="229">
        <v>1.3901390940813589</v>
      </c>
      <c r="T74" s="229">
        <v>1.680142242535263</v>
      </c>
      <c r="U74" s="229">
        <v>1.4806878292429531</v>
      </c>
      <c r="V74" s="229">
        <v>1.517669268687001</v>
      </c>
      <c r="W74" s="229">
        <v>1.66555440217353</v>
      </c>
      <c r="X74" s="229">
        <v>1.4820906009049031</v>
      </c>
      <c r="Y74" s="229">
        <v>1.660324591217315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5.7322391976447062E-3</v>
      </c>
      <c r="C76" s="229">
        <v>0.2402204575692572</v>
      </c>
      <c r="D76" s="229">
        <v>0.1991485804615222</v>
      </c>
      <c r="E76" s="229">
        <v>0.39700982867231321</v>
      </c>
      <c r="F76" s="229">
        <v>0.5035077355826173</v>
      </c>
      <c r="G76" s="229">
        <v>0.53341065047560976</v>
      </c>
      <c r="H76" s="229">
        <v>0.27242187464402279</v>
      </c>
      <c r="I76" s="229">
        <v>0.37426150299862082</v>
      </c>
      <c r="J76" s="229">
        <v>0.52581642396624195</v>
      </c>
      <c r="K76" s="229">
        <v>0.62127637185900286</v>
      </c>
      <c r="L76" s="229">
        <v>0.59528677304593403</v>
      </c>
      <c r="M76" s="229">
        <v>0.64555044286875829</v>
      </c>
      <c r="N76" s="229">
        <v>0.67394559692827527</v>
      </c>
      <c r="O76" s="229">
        <v>0.67053480980154434</v>
      </c>
      <c r="P76" s="229">
        <v>0.6954987161251871</v>
      </c>
      <c r="Q76" s="229">
        <v>0.79697763343968742</v>
      </c>
      <c r="R76" s="229">
        <v>0.92407241882714608</v>
      </c>
      <c r="S76" s="229">
        <v>1.3156036499884709</v>
      </c>
      <c r="T76" s="229">
        <v>1.807891865738366</v>
      </c>
      <c r="U76" s="229">
        <v>1.7275558997592211</v>
      </c>
      <c r="V76" s="229">
        <v>1.5741723913060031</v>
      </c>
      <c r="W76" s="229">
        <v>1.3885412358541589</v>
      </c>
      <c r="X76" s="229">
        <v>1.204184453992299</v>
      </c>
      <c r="Y76" s="229">
        <v>1.1946826828852239</v>
      </c>
      <c r="DA76" s="73" t="s">
        <v>1516</v>
      </c>
    </row>
    <row r="77" spans="1:105" ht="12" customHeight="1" x14ac:dyDescent="0.25">
      <c r="A77" s="147" t="s">
        <v>39</v>
      </c>
      <c r="B77" s="229">
        <v>1.9893438712916549</v>
      </c>
      <c r="C77" s="229">
        <v>1.7244427874038111</v>
      </c>
      <c r="D77" s="229">
        <v>1.7611074730997729</v>
      </c>
      <c r="E77" s="229">
        <v>1.454542188228054</v>
      </c>
      <c r="F77" s="229">
        <v>1.326587804672851</v>
      </c>
      <c r="G77" s="229">
        <v>1.245345640131841</v>
      </c>
      <c r="H77" s="229">
        <v>1.164681312435248</v>
      </c>
      <c r="I77" s="229">
        <v>1.683122379789848</v>
      </c>
      <c r="J77" s="229">
        <v>0.95512183693320729</v>
      </c>
      <c r="K77" s="229">
        <v>1.1570707531010369</v>
      </c>
      <c r="L77" s="229">
        <v>1.1494627531547841</v>
      </c>
      <c r="M77" s="229">
        <v>1.1285265000157849</v>
      </c>
      <c r="N77" s="229">
        <v>1.2849557330842041</v>
      </c>
      <c r="O77" s="229">
        <v>1.1212770134754311</v>
      </c>
      <c r="P77" s="229">
        <v>0.81484231356220571</v>
      </c>
      <c r="Q77" s="229">
        <v>0.67038020949651822</v>
      </c>
      <c r="R77" s="229">
        <v>1.07181907119692</v>
      </c>
      <c r="S77" s="229">
        <v>0.92028962363021671</v>
      </c>
      <c r="T77" s="229">
        <v>0.80624051515405104</v>
      </c>
      <c r="U77" s="229">
        <v>0.74162394437695522</v>
      </c>
      <c r="V77" s="229">
        <v>0.7280431794588077</v>
      </c>
      <c r="W77" s="229">
        <v>0.75758539725624563</v>
      </c>
      <c r="X77" s="229">
        <v>0.78318096472149357</v>
      </c>
      <c r="Y77" s="229">
        <v>0.79054894650798124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249.34543353792645</v>
      </c>
      <c r="C79" s="261">
        <f t="shared" si="2"/>
        <v>228.11477196437411</v>
      </c>
      <c r="D79" s="261">
        <f t="shared" si="2"/>
        <v>216.60350672493021</v>
      </c>
      <c r="E79" s="261">
        <f t="shared" si="2"/>
        <v>241.39802710697231</v>
      </c>
      <c r="F79" s="261">
        <f t="shared" si="2"/>
        <v>250.91244277373968</v>
      </c>
      <c r="G79" s="261">
        <f t="shared" si="2"/>
        <v>255.78523787964033</v>
      </c>
      <c r="H79" s="261">
        <f t="shared" si="2"/>
        <v>225.12754089492788</v>
      </c>
      <c r="I79" s="261">
        <f t="shared" si="2"/>
        <v>249.93548490236137</v>
      </c>
      <c r="J79" s="261">
        <f t="shared" si="2"/>
        <v>146.55467775151553</v>
      </c>
      <c r="K79" s="261">
        <f t="shared" si="2"/>
        <v>146.40391942149537</v>
      </c>
      <c r="L79" s="261">
        <f t="shared" si="2"/>
        <v>143.91459677231174</v>
      </c>
      <c r="M79" s="261">
        <f t="shared" si="2"/>
        <v>166.4619477135183</v>
      </c>
      <c r="N79" s="261">
        <f t="shared" si="2"/>
        <v>167.00535030330067</v>
      </c>
      <c r="O79" s="261">
        <f t="shared" si="2"/>
        <v>153.07471859259684</v>
      </c>
      <c r="P79" s="261">
        <f t="shared" si="2"/>
        <v>154.95509700103977</v>
      </c>
      <c r="Q79" s="261">
        <f t="shared" si="2"/>
        <v>158.92493914014111</v>
      </c>
      <c r="R79" s="261">
        <f t="shared" si="2"/>
        <v>187.67234492611829</v>
      </c>
      <c r="S79" s="261">
        <f t="shared" si="2"/>
        <v>208.04971582960286</v>
      </c>
      <c r="T79" s="261">
        <f t="shared" si="2"/>
        <v>226.15935703213958</v>
      </c>
      <c r="U79" s="261">
        <f t="shared" si="2"/>
        <v>219.25682211005275</v>
      </c>
      <c r="V79" s="261">
        <f t="shared" si="2"/>
        <v>216.29359420680635</v>
      </c>
      <c r="W79" s="261">
        <f t="shared" si="2"/>
        <v>212.1574113669183</v>
      </c>
      <c r="X79" s="261">
        <f t="shared" si="2"/>
        <v>199.56564887187739</v>
      </c>
      <c r="Y79" s="261">
        <f t="shared" si="2"/>
        <v>161.85082383963612</v>
      </c>
      <c r="DA79" s="70"/>
    </row>
    <row r="80" spans="1:105" ht="12" customHeight="1" x14ac:dyDescent="0.25">
      <c r="A80" s="60" t="s">
        <v>1521</v>
      </c>
      <c r="B80" s="262">
        <v>236.85301426410041</v>
      </c>
      <c r="C80" s="262">
        <v>216.7958354950475</v>
      </c>
      <c r="D80" s="262">
        <v>204.72525682633199</v>
      </c>
      <c r="E80" s="262">
        <v>229.1197888660312</v>
      </c>
      <c r="F80" s="262">
        <v>238.17267421299971</v>
      </c>
      <c r="G80" s="262">
        <v>241.6482158540702</v>
      </c>
      <c r="H80" s="262">
        <v>213.22464835989709</v>
      </c>
      <c r="I80" s="262">
        <v>237.46461422000041</v>
      </c>
      <c r="J80" s="262">
        <v>138.15903633792709</v>
      </c>
      <c r="K80" s="262">
        <v>137.89361839627901</v>
      </c>
      <c r="L80" s="262">
        <v>135.49054637687371</v>
      </c>
      <c r="M80" s="262">
        <v>157.76214827444329</v>
      </c>
      <c r="N80" s="262">
        <v>157.66995619222641</v>
      </c>
      <c r="O80" s="262">
        <v>144.3207139646878</v>
      </c>
      <c r="P80" s="262">
        <v>146.2710307802684</v>
      </c>
      <c r="Q80" s="262">
        <v>149.39170391093029</v>
      </c>
      <c r="R80" s="262">
        <v>176.77679680162211</v>
      </c>
      <c r="S80" s="262">
        <v>196.8336322914312</v>
      </c>
      <c r="T80" s="262">
        <v>214.06841906780471</v>
      </c>
      <c r="U80" s="262">
        <v>207.83936793706141</v>
      </c>
      <c r="V80" s="262">
        <v>203.88611022666089</v>
      </c>
      <c r="W80" s="262">
        <v>199.32932539809599</v>
      </c>
      <c r="X80" s="262">
        <v>187.26453806709799</v>
      </c>
      <c r="Y80" s="262">
        <v>149.53342295264579</v>
      </c>
      <c r="DA80" s="72" t="s">
        <v>1522</v>
      </c>
    </row>
    <row r="81" spans="1:105" ht="12" customHeight="1" x14ac:dyDescent="0.25">
      <c r="A81" s="59" t="s">
        <v>28</v>
      </c>
      <c r="B81" s="230">
        <v>65.889307421520854</v>
      </c>
      <c r="C81" s="230">
        <v>48.038893342438172</v>
      </c>
      <c r="D81" s="230">
        <v>41.691102621605857</v>
      </c>
      <c r="E81" s="230">
        <v>50.726637074956187</v>
      </c>
      <c r="F81" s="230">
        <v>56.045309669911283</v>
      </c>
      <c r="G81" s="230">
        <v>57.94086760500916</v>
      </c>
      <c r="H81" s="230">
        <v>52.703300164668157</v>
      </c>
      <c r="I81" s="230">
        <v>55.277349752288202</v>
      </c>
      <c r="J81" s="230">
        <v>26.3389228255561</v>
      </c>
      <c r="K81" s="230">
        <v>16.08630123347039</v>
      </c>
      <c r="L81" s="230">
        <v>18.444103719251611</v>
      </c>
      <c r="M81" s="230">
        <v>17.875613251126811</v>
      </c>
      <c r="N81" s="230">
        <v>11.705072643775139</v>
      </c>
      <c r="O81" s="230">
        <v>13.588889273130659</v>
      </c>
      <c r="P81" s="230">
        <v>15.482209999946519</v>
      </c>
      <c r="Q81" s="230">
        <v>16.18848037034617</v>
      </c>
      <c r="R81" s="230">
        <v>19.34145569587697</v>
      </c>
      <c r="S81" s="230">
        <v>22.108767070860559</v>
      </c>
      <c r="T81" s="230">
        <v>28.821497843369389</v>
      </c>
      <c r="U81" s="230">
        <v>21.881487116026651</v>
      </c>
      <c r="V81" s="230">
        <v>25.567042597403269</v>
      </c>
      <c r="W81" s="230">
        <v>31.105673019137921</v>
      </c>
      <c r="X81" s="230">
        <v>22.704209956712059</v>
      </c>
      <c r="Y81" s="230">
        <v>20.335654676708469</v>
      </c>
      <c r="DA81" s="71" t="s">
        <v>1523</v>
      </c>
    </row>
    <row r="82" spans="1:105" ht="12" customHeight="1" x14ac:dyDescent="0.25">
      <c r="A82" s="59" t="s">
        <v>31</v>
      </c>
      <c r="B82" s="295">
        <v>5.6430154056452393</v>
      </c>
      <c r="C82" s="295">
        <v>3.0408497401991448</v>
      </c>
      <c r="D82" s="295">
        <v>3.0427168543684648</v>
      </c>
      <c r="E82" s="295">
        <v>3.6193342157666661</v>
      </c>
      <c r="F82" s="295">
        <v>3.5682293535486518</v>
      </c>
      <c r="G82" s="295">
        <v>4.1895788508050904</v>
      </c>
      <c r="H82" s="295">
        <v>3.4895374788344702</v>
      </c>
      <c r="I82" s="295">
        <v>2.1832592641320772</v>
      </c>
      <c r="J82" s="295">
        <v>1.0913288350995081</v>
      </c>
      <c r="K82" s="295">
        <v>1.2993004689438321</v>
      </c>
      <c r="L82" s="295">
        <v>1.3616663395420101</v>
      </c>
      <c r="M82" s="295">
        <v>1.324798220647351</v>
      </c>
      <c r="N82" s="295">
        <v>1.579423388819275</v>
      </c>
      <c r="O82" s="295">
        <v>1.227973337409797</v>
      </c>
      <c r="P82" s="295">
        <v>1.1838586321222631</v>
      </c>
      <c r="Q82" s="295">
        <v>1.3343777039337481</v>
      </c>
      <c r="R82" s="295">
        <v>1.481716492646544</v>
      </c>
      <c r="S82" s="295">
        <v>1.604702553904221</v>
      </c>
      <c r="T82" s="295">
        <v>1.3344474065216769</v>
      </c>
      <c r="U82" s="295">
        <v>1.252454673988143</v>
      </c>
      <c r="V82" s="295">
        <v>1.197401561817026</v>
      </c>
      <c r="W82" s="295">
        <v>1.4294104030271759</v>
      </c>
      <c r="X82" s="295">
        <v>2.0636335434903561</v>
      </c>
      <c r="Y82" s="295">
        <v>2.5167435501772299</v>
      </c>
      <c r="DA82" s="122" t="s">
        <v>1524</v>
      </c>
    </row>
    <row r="83" spans="1:105" ht="12" customHeight="1" x14ac:dyDescent="0.25">
      <c r="A83" s="59" t="s">
        <v>159</v>
      </c>
      <c r="B83" s="295">
        <v>7.5697864587201886</v>
      </c>
      <c r="C83" s="295">
        <v>7.3310979012720274</v>
      </c>
      <c r="D83" s="295">
        <v>6.6429406191728333</v>
      </c>
      <c r="E83" s="295">
        <v>8.4959321658614364</v>
      </c>
      <c r="F83" s="295">
        <v>8.7354260043850296</v>
      </c>
      <c r="G83" s="295">
        <v>10.00834315234323</v>
      </c>
      <c r="H83" s="295">
        <v>7.7007261802009532</v>
      </c>
      <c r="I83" s="295">
        <v>6.6918472408553189</v>
      </c>
      <c r="J83" s="295">
        <v>3.5213181952145458</v>
      </c>
      <c r="K83" s="295">
        <v>3.2981055764835241</v>
      </c>
      <c r="L83" s="295">
        <v>3.7709803086563261</v>
      </c>
      <c r="M83" s="295">
        <v>7.0335726212179273</v>
      </c>
      <c r="N83" s="295">
        <v>9.3430182530792756</v>
      </c>
      <c r="O83" s="295">
        <v>6.2445568448568096</v>
      </c>
      <c r="P83" s="295">
        <v>1.9153576483688559</v>
      </c>
      <c r="Q83" s="295">
        <v>2.035317859758023</v>
      </c>
      <c r="R83" s="295">
        <v>3.368384277836483</v>
      </c>
      <c r="S83" s="295">
        <v>3.026654721270484</v>
      </c>
      <c r="T83" s="295">
        <v>3.5178735810404209</v>
      </c>
      <c r="U83" s="295">
        <v>3.2086473102937552</v>
      </c>
      <c r="V83" s="295">
        <v>3.3304186070213349</v>
      </c>
      <c r="W83" s="295">
        <v>6.8908595859675694</v>
      </c>
      <c r="X83" s="295">
        <v>9.0890768978759091</v>
      </c>
      <c r="Y83" s="295">
        <v>7.3967018540661922</v>
      </c>
      <c r="DA83" s="122" t="s">
        <v>1525</v>
      </c>
    </row>
    <row r="84" spans="1:105" ht="12" customHeight="1" x14ac:dyDescent="0.25">
      <c r="A84" s="59" t="s">
        <v>32</v>
      </c>
      <c r="B84" s="295">
        <v>11.12419128595805</v>
      </c>
      <c r="C84" s="295">
        <v>7.3897866399703691</v>
      </c>
      <c r="D84" s="295">
        <v>8.0665245009279207</v>
      </c>
      <c r="E84" s="295">
        <v>6.0413926729577181</v>
      </c>
      <c r="F84" s="295">
        <v>6.6568266258176934</v>
      </c>
      <c r="G84" s="295">
        <v>5.9237008110817468</v>
      </c>
      <c r="H84" s="295">
        <v>9.2510512056471157</v>
      </c>
      <c r="I84" s="295">
        <v>9.9682058686960584</v>
      </c>
      <c r="J84" s="295">
        <v>2.635792622332251</v>
      </c>
      <c r="K84" s="295">
        <v>1.996983968976378</v>
      </c>
      <c r="L84" s="295">
        <v>2.989746237719543</v>
      </c>
      <c r="M84" s="295">
        <v>2.036173211660373</v>
      </c>
      <c r="N84" s="295">
        <v>1.6645637752878939</v>
      </c>
      <c r="O84" s="295">
        <v>1.0784859451583499</v>
      </c>
      <c r="P84" s="295">
        <v>1.039741545603418</v>
      </c>
      <c r="Q84" s="295">
        <v>0.92744311738027285</v>
      </c>
      <c r="R84" s="295">
        <v>0.77953275967439095</v>
      </c>
      <c r="S84" s="295">
        <v>0.8533759497571165</v>
      </c>
      <c r="T84" s="295">
        <v>0.53564626091935919</v>
      </c>
      <c r="U84" s="295">
        <v>0.6232660097497339</v>
      </c>
      <c r="V84" s="295">
        <v>0.68853377175648878</v>
      </c>
      <c r="W84" s="295">
        <v>0.50303043499704347</v>
      </c>
      <c r="X84" s="295">
        <v>0.3741338060030362</v>
      </c>
      <c r="Y84" s="295">
        <v>0.2384432564492541</v>
      </c>
      <c r="DA84" s="122" t="s">
        <v>1526</v>
      </c>
    </row>
    <row r="85" spans="1:105" ht="12" customHeight="1" x14ac:dyDescent="0.25">
      <c r="A85" s="59" t="s">
        <v>33</v>
      </c>
      <c r="B85" s="295">
        <v>95.701211789810145</v>
      </c>
      <c r="C85" s="295">
        <v>101.54425627955879</v>
      </c>
      <c r="D85" s="295">
        <v>100.38505844520721</v>
      </c>
      <c r="E85" s="295">
        <v>107.9133797016874</v>
      </c>
      <c r="F85" s="295">
        <v>110.2452670138921</v>
      </c>
      <c r="G85" s="295">
        <v>109.7580931358624</v>
      </c>
      <c r="H85" s="295">
        <v>97.483913579419863</v>
      </c>
      <c r="I85" s="295">
        <v>113.0314438892849</v>
      </c>
      <c r="J85" s="295">
        <v>66.265006731413592</v>
      </c>
      <c r="K85" s="295">
        <v>71.889582008565128</v>
      </c>
      <c r="L85" s="295">
        <v>64.360044113350469</v>
      </c>
      <c r="M85" s="295">
        <v>81.114653865040736</v>
      </c>
      <c r="N85" s="295">
        <v>83.105022407356628</v>
      </c>
      <c r="O85" s="295">
        <v>74.309073260410216</v>
      </c>
      <c r="P85" s="295">
        <v>80.323828154863449</v>
      </c>
      <c r="Q85" s="295">
        <v>79.72344771521999</v>
      </c>
      <c r="R85" s="295">
        <v>95.141911834535094</v>
      </c>
      <c r="S85" s="295">
        <v>99.433770115205363</v>
      </c>
      <c r="T85" s="295">
        <v>90.894314832996415</v>
      </c>
      <c r="U85" s="295">
        <v>99.246312579315685</v>
      </c>
      <c r="V85" s="295">
        <v>94.433137569659877</v>
      </c>
      <c r="W85" s="295">
        <v>81.46744100488111</v>
      </c>
      <c r="X85" s="295">
        <v>84.156224352583749</v>
      </c>
      <c r="Y85" s="295">
        <v>44.818356179729768</v>
      </c>
      <c r="DA85" s="122" t="s">
        <v>1527</v>
      </c>
    </row>
    <row r="86" spans="1:105" ht="12" customHeight="1" x14ac:dyDescent="0.25">
      <c r="A86" s="59" t="s">
        <v>35</v>
      </c>
      <c r="B86" s="295">
        <v>50.770550153796492</v>
      </c>
      <c r="C86" s="295">
        <v>42.993422207355458</v>
      </c>
      <c r="D86" s="295">
        <v>39.499558497800152</v>
      </c>
      <c r="E86" s="295">
        <v>41.863439009530843</v>
      </c>
      <c r="F86" s="295">
        <v>39.784919250939453</v>
      </c>
      <c r="G86" s="295">
        <v>39.983296655029363</v>
      </c>
      <c r="H86" s="295">
        <v>35.49829527827503</v>
      </c>
      <c r="I86" s="295">
        <v>40.360339428272873</v>
      </c>
      <c r="J86" s="295">
        <v>24.354893548093688</v>
      </c>
      <c r="K86" s="295">
        <v>26.529739617420368</v>
      </c>
      <c r="L86" s="295">
        <v>28.454868444560791</v>
      </c>
      <c r="M86" s="295">
        <v>31.197024291385208</v>
      </c>
      <c r="N86" s="295">
        <v>32.111535958994757</v>
      </c>
      <c r="O86" s="295">
        <v>29.88903395146211</v>
      </c>
      <c r="P86" s="295">
        <v>28.181280768958249</v>
      </c>
      <c r="Q86" s="295">
        <v>28.67030742331265</v>
      </c>
      <c r="R86" s="295">
        <v>32.404156169256808</v>
      </c>
      <c r="S86" s="295">
        <v>35.864663363974579</v>
      </c>
      <c r="T86" s="295">
        <v>42.853149847771782</v>
      </c>
      <c r="U86" s="295">
        <v>37.673073541553912</v>
      </c>
      <c r="V86" s="295">
        <v>38.615948417201153</v>
      </c>
      <c r="W86" s="295">
        <v>42.500798367577303</v>
      </c>
      <c r="X86" s="295">
        <v>38.001446929419842</v>
      </c>
      <c r="Y86" s="295">
        <v>43.16688914352607</v>
      </c>
      <c r="DA86" s="122" t="s">
        <v>1528</v>
      </c>
    </row>
    <row r="87" spans="1:105" ht="12" customHeight="1" x14ac:dyDescent="0.25">
      <c r="A87" s="59" t="s">
        <v>38</v>
      </c>
      <c r="B87" s="295">
        <v>0.1549517486494493</v>
      </c>
      <c r="C87" s="295">
        <v>6.4575293842535171</v>
      </c>
      <c r="D87" s="295">
        <v>5.3973552872494848</v>
      </c>
      <c r="E87" s="295">
        <v>10.45967402527093</v>
      </c>
      <c r="F87" s="295">
        <v>13.136696294505469</v>
      </c>
      <c r="G87" s="295">
        <v>13.84433564393912</v>
      </c>
      <c r="H87" s="295">
        <v>7.097824472851487</v>
      </c>
      <c r="I87" s="295">
        <v>9.9521687764709696</v>
      </c>
      <c r="J87" s="295">
        <v>13.951773580217431</v>
      </c>
      <c r="K87" s="295">
        <v>16.79360552241933</v>
      </c>
      <c r="L87" s="295">
        <v>16.109137213792931</v>
      </c>
      <c r="M87" s="295">
        <v>17.180312813364839</v>
      </c>
      <c r="N87" s="295">
        <v>18.161319764913362</v>
      </c>
      <c r="O87" s="295">
        <v>17.98270135225987</v>
      </c>
      <c r="P87" s="295">
        <v>18.144754030405672</v>
      </c>
      <c r="Q87" s="295">
        <v>20.512329720979452</v>
      </c>
      <c r="R87" s="295">
        <v>24.259639571795841</v>
      </c>
      <c r="S87" s="295">
        <v>33.941698516458892</v>
      </c>
      <c r="T87" s="295">
        <v>46.111489295185613</v>
      </c>
      <c r="U87" s="295">
        <v>43.954126706133472</v>
      </c>
      <c r="V87" s="295">
        <v>40.053627701801723</v>
      </c>
      <c r="W87" s="295">
        <v>35.432112582507912</v>
      </c>
      <c r="X87" s="295">
        <v>30.87581258101303</v>
      </c>
      <c r="Y87" s="295">
        <v>31.060634291988759</v>
      </c>
      <c r="DA87" s="122" t="s">
        <v>1529</v>
      </c>
    </row>
    <row r="88" spans="1:105" ht="12" customHeight="1" x14ac:dyDescent="0.25">
      <c r="A88" s="60" t="s">
        <v>1530</v>
      </c>
      <c r="B88" s="262">
        <v>12.49241927382605</v>
      </c>
      <c r="C88" s="262">
        <v>11.31893646932661</v>
      </c>
      <c r="D88" s="262">
        <v>11.87824989859822</v>
      </c>
      <c r="E88" s="262">
        <v>12.278238240941111</v>
      </c>
      <c r="F88" s="262">
        <v>12.73976856073997</v>
      </c>
      <c r="G88" s="262">
        <v>14.13702202557014</v>
      </c>
      <c r="H88" s="262">
        <v>11.902892535030791</v>
      </c>
      <c r="I88" s="262">
        <v>12.470870682360941</v>
      </c>
      <c r="J88" s="262">
        <v>8.3956414135884394</v>
      </c>
      <c r="K88" s="262">
        <v>8.5103010252163553</v>
      </c>
      <c r="L88" s="262">
        <v>8.4240503954380284</v>
      </c>
      <c r="M88" s="262">
        <v>8.6997994390750186</v>
      </c>
      <c r="N88" s="262">
        <v>9.3353941110742671</v>
      </c>
      <c r="O88" s="262">
        <v>8.7540046279090316</v>
      </c>
      <c r="P88" s="262">
        <v>8.6840662207713599</v>
      </c>
      <c r="Q88" s="262">
        <v>9.5332352292108045</v>
      </c>
      <c r="R88" s="262">
        <v>10.89554812449617</v>
      </c>
      <c r="S88" s="262">
        <v>11.21608353817167</v>
      </c>
      <c r="T88" s="262">
        <v>12.09093796433487</v>
      </c>
      <c r="U88" s="262">
        <v>11.41745417299135</v>
      </c>
      <c r="V88" s="262">
        <v>12.40748398014545</v>
      </c>
      <c r="W88" s="262">
        <v>12.82808596882232</v>
      </c>
      <c r="X88" s="262">
        <v>12.301110804779389</v>
      </c>
      <c r="Y88" s="262">
        <v>12.31740088699032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37.829637177496089</v>
      </c>
      <c r="C89" s="261">
        <f t="shared" si="3"/>
        <v>33.877237280176573</v>
      </c>
      <c r="D89" s="261">
        <f t="shared" si="3"/>
        <v>33.174779988248545</v>
      </c>
      <c r="E89" s="261">
        <f t="shared" si="3"/>
        <v>36.088043519409119</v>
      </c>
      <c r="F89" s="261">
        <f t="shared" si="3"/>
        <v>37.572159922473958</v>
      </c>
      <c r="G89" s="261">
        <f t="shared" si="3"/>
        <v>39.48529418217128</v>
      </c>
      <c r="H89" s="261">
        <f t="shared" si="3"/>
        <v>34.30409395911861</v>
      </c>
      <c r="I89" s="261">
        <f t="shared" si="3"/>
        <v>37.066342028805522</v>
      </c>
      <c r="J89" s="261">
        <f t="shared" si="3"/>
        <v>22.432065167711066</v>
      </c>
      <c r="K89" s="261">
        <f t="shared" si="3"/>
        <v>22.098273946287087</v>
      </c>
      <c r="L89" s="261">
        <f t="shared" si="3"/>
        <v>22.059763991520132</v>
      </c>
      <c r="M89" s="261">
        <f t="shared" si="3"/>
        <v>24.316067697632057</v>
      </c>
      <c r="N89" s="261">
        <f t="shared" si="3"/>
        <v>24.752090574310188</v>
      </c>
      <c r="O89" s="261">
        <f t="shared" si="3"/>
        <v>22.823711243971129</v>
      </c>
      <c r="P89" s="261">
        <f t="shared" si="3"/>
        <v>22.660013530093892</v>
      </c>
      <c r="Q89" s="261">
        <f t="shared" si="3"/>
        <v>24.08537419366046</v>
      </c>
      <c r="R89" s="261">
        <f t="shared" si="3"/>
        <v>28.121652038128389</v>
      </c>
      <c r="S89" s="261">
        <f t="shared" si="3"/>
        <v>30.402440970090641</v>
      </c>
      <c r="T89" s="261">
        <f t="shared" si="3"/>
        <v>33.302362062028827</v>
      </c>
      <c r="U89" s="261">
        <f t="shared" si="3"/>
        <v>31.603042201433141</v>
      </c>
      <c r="V89" s="261">
        <f t="shared" si="3"/>
        <v>32.78558976882691</v>
      </c>
      <c r="W89" s="261">
        <f t="shared" si="3"/>
        <v>33.387040726850387</v>
      </c>
      <c r="X89" s="261">
        <f t="shared" si="3"/>
        <v>31.432656783165143</v>
      </c>
      <c r="Y89" s="261">
        <f t="shared" si="3"/>
        <v>28.34351938685441</v>
      </c>
      <c r="DA89" s="70"/>
    </row>
    <row r="90" spans="1:105" ht="12" customHeight="1" x14ac:dyDescent="0.25">
      <c r="A90" s="60" t="s">
        <v>1533</v>
      </c>
      <c r="B90" s="262">
        <v>24.619049816533671</v>
      </c>
      <c r="C90" s="262">
        <v>21.90759426839297</v>
      </c>
      <c r="D90" s="262">
        <v>20.613669562700419</v>
      </c>
      <c r="E90" s="262">
        <v>23.103950097208109</v>
      </c>
      <c r="F90" s="262">
        <v>24.100003581810839</v>
      </c>
      <c r="G90" s="262">
        <v>24.535558634635041</v>
      </c>
      <c r="H90" s="262">
        <v>21.716924233585331</v>
      </c>
      <c r="I90" s="262">
        <v>23.87854205144076</v>
      </c>
      <c r="J90" s="262">
        <v>13.553772507625281</v>
      </c>
      <c r="K90" s="262">
        <v>13.098730087135459</v>
      </c>
      <c r="L90" s="262">
        <v>13.151429165194671</v>
      </c>
      <c r="M90" s="262">
        <v>15.116131480829679</v>
      </c>
      <c r="N90" s="262">
        <v>14.880020421193271</v>
      </c>
      <c r="O90" s="262">
        <v>13.566453673569169</v>
      </c>
      <c r="P90" s="262">
        <v>13.47671500774554</v>
      </c>
      <c r="Q90" s="262">
        <v>14.004089370634951</v>
      </c>
      <c r="R90" s="262">
        <v>16.599737252110849</v>
      </c>
      <c r="S90" s="262">
        <v>18.541563730778371</v>
      </c>
      <c r="T90" s="262">
        <v>20.516336493027659</v>
      </c>
      <c r="U90" s="262">
        <v>19.5292178695756</v>
      </c>
      <c r="V90" s="262">
        <v>19.664820488141981</v>
      </c>
      <c r="W90" s="262">
        <v>19.821489759462711</v>
      </c>
      <c r="X90" s="262">
        <v>18.424375892057451</v>
      </c>
      <c r="Y90" s="262">
        <v>15.31801192421981</v>
      </c>
      <c r="DA90" s="72" t="s">
        <v>1534</v>
      </c>
    </row>
    <row r="91" spans="1:105" ht="12" customHeight="1" x14ac:dyDescent="0.25">
      <c r="A91" s="59" t="s">
        <v>28</v>
      </c>
      <c r="B91" s="230">
        <v>11.504740236672051</v>
      </c>
      <c r="C91" s="230">
        <v>9.6734755814429398</v>
      </c>
      <c r="D91" s="230">
        <v>8.6858896133702821</v>
      </c>
      <c r="E91" s="230">
        <v>10.582575550486659</v>
      </c>
      <c r="F91" s="230">
        <v>11.76656327976804</v>
      </c>
      <c r="G91" s="230">
        <v>12.04288259410664</v>
      </c>
      <c r="H91" s="230">
        <v>10.535004753602101</v>
      </c>
      <c r="I91" s="230">
        <v>11.52979536020904</v>
      </c>
      <c r="J91" s="230">
        <v>6.1611644515786859</v>
      </c>
      <c r="K91" s="230">
        <v>4.2818181887975646</v>
      </c>
      <c r="L91" s="230">
        <v>4.4085842537712567</v>
      </c>
      <c r="M91" s="230">
        <v>4.5438528101102804</v>
      </c>
      <c r="N91" s="230">
        <v>3.0879531923131829</v>
      </c>
      <c r="O91" s="230">
        <v>3.543278780908663</v>
      </c>
      <c r="P91" s="230">
        <v>4.3648251918453909</v>
      </c>
      <c r="Q91" s="230">
        <v>4.611955101642474</v>
      </c>
      <c r="R91" s="230">
        <v>5.5958467874587994</v>
      </c>
      <c r="S91" s="230">
        <v>6.459864105919527</v>
      </c>
      <c r="T91" s="230">
        <v>7.6731311083969942</v>
      </c>
      <c r="U91" s="230">
        <v>6.611005753241824</v>
      </c>
      <c r="V91" s="230">
        <v>7.2446116518128303</v>
      </c>
      <c r="W91" s="230">
        <v>7.4798312025649807</v>
      </c>
      <c r="X91" s="230">
        <v>5.7911728378549121</v>
      </c>
      <c r="Y91" s="230">
        <v>4.2292336025438786</v>
      </c>
      <c r="DA91" s="71" t="s">
        <v>1535</v>
      </c>
    </row>
    <row r="92" spans="1:105" ht="12" customHeight="1" x14ac:dyDescent="0.25">
      <c r="A92" s="59" t="s">
        <v>31</v>
      </c>
      <c r="B92" s="295">
        <v>0.9853104992917614</v>
      </c>
      <c r="C92" s="295">
        <v>0.61232854593399677</v>
      </c>
      <c r="D92" s="295">
        <v>0.63391709645235972</v>
      </c>
      <c r="E92" s="295">
        <v>0.75506439987763041</v>
      </c>
      <c r="F92" s="295">
        <v>0.74914023550835451</v>
      </c>
      <c r="G92" s="295">
        <v>0.87079480001842413</v>
      </c>
      <c r="H92" s="295">
        <v>0.69753305414523115</v>
      </c>
      <c r="I92" s="295">
        <v>0.45538602423104452</v>
      </c>
      <c r="J92" s="295">
        <v>0.25528213390996563</v>
      </c>
      <c r="K92" s="295">
        <v>0.34584509514600742</v>
      </c>
      <c r="L92" s="295">
        <v>0.32547099467508489</v>
      </c>
      <c r="M92" s="295">
        <v>0.33675421554212182</v>
      </c>
      <c r="N92" s="295">
        <v>0.41667280878536989</v>
      </c>
      <c r="O92" s="295">
        <v>0.32019187017507539</v>
      </c>
      <c r="P92" s="295">
        <v>0.33375958478077278</v>
      </c>
      <c r="Q92" s="295">
        <v>0.38015242434047097</v>
      </c>
      <c r="R92" s="295">
        <v>0.42868844029502762</v>
      </c>
      <c r="S92" s="295">
        <v>0.46887103181370571</v>
      </c>
      <c r="T92" s="295">
        <v>0.35526918008034131</v>
      </c>
      <c r="U92" s="295">
        <v>0.37840138613548419</v>
      </c>
      <c r="V92" s="295">
        <v>0.33929263713588659</v>
      </c>
      <c r="W92" s="295">
        <v>0.34372342714640858</v>
      </c>
      <c r="X92" s="295">
        <v>0.52637191724059973</v>
      </c>
      <c r="Y92" s="295">
        <v>0.5234105594636278</v>
      </c>
      <c r="DA92" s="122" t="s">
        <v>1536</v>
      </c>
    </row>
    <row r="93" spans="1:105" ht="12" customHeight="1" x14ac:dyDescent="0.25">
      <c r="A93" s="59" t="s">
        <v>159</v>
      </c>
      <c r="B93" s="295">
        <v>1.3217383861316541</v>
      </c>
      <c r="C93" s="295">
        <v>1.476245425297368</v>
      </c>
      <c r="D93" s="295">
        <v>1.3839847185141769</v>
      </c>
      <c r="E93" s="295">
        <v>1.77241877643465</v>
      </c>
      <c r="F93" s="295">
        <v>1.833979390277324</v>
      </c>
      <c r="G93" s="295">
        <v>2.080212232354985</v>
      </c>
      <c r="H93" s="295">
        <v>1.539318916673688</v>
      </c>
      <c r="I93" s="295">
        <v>1.395791035832854</v>
      </c>
      <c r="J93" s="295">
        <v>0.82370188905380981</v>
      </c>
      <c r="K93" s="295">
        <v>0.87788287941411547</v>
      </c>
      <c r="L93" s="295">
        <v>0.90135496216447852</v>
      </c>
      <c r="M93" s="295">
        <v>1.7878837649399919</v>
      </c>
      <c r="N93" s="295">
        <v>2.4648119596062128</v>
      </c>
      <c r="O93" s="295">
        <v>1.628257123877614</v>
      </c>
      <c r="P93" s="295">
        <v>0.53998759318101275</v>
      </c>
      <c r="Q93" s="295">
        <v>0.57984408493150807</v>
      </c>
      <c r="R93" s="295">
        <v>0.97453690334570076</v>
      </c>
      <c r="S93" s="295">
        <v>0.88434502621886957</v>
      </c>
      <c r="T93" s="295">
        <v>0.93656149853083215</v>
      </c>
      <c r="U93" s="295">
        <v>0.96942158071785423</v>
      </c>
      <c r="V93" s="295">
        <v>0.94369887928655272</v>
      </c>
      <c r="W93" s="295">
        <v>1.657011777623409</v>
      </c>
      <c r="X93" s="295">
        <v>2.3183548492773092</v>
      </c>
      <c r="Y93" s="295">
        <v>1.538302086976564</v>
      </c>
      <c r="DA93" s="122" t="s">
        <v>1537</v>
      </c>
    </row>
    <row r="94" spans="1:105" ht="12" customHeight="1" x14ac:dyDescent="0.25">
      <c r="A94" s="59" t="s">
        <v>32</v>
      </c>
      <c r="B94" s="295">
        <v>1.9423626700042831</v>
      </c>
      <c r="C94" s="295">
        <v>1.48806343443961</v>
      </c>
      <c r="D94" s="295">
        <v>1.680572999340548</v>
      </c>
      <c r="E94" s="295">
        <v>1.2603534962757399</v>
      </c>
      <c r="F94" s="295">
        <v>1.3975829948385521</v>
      </c>
      <c r="G94" s="295">
        <v>1.2312282563111701</v>
      </c>
      <c r="H94" s="295">
        <v>1.8492175655566461</v>
      </c>
      <c r="I94" s="295">
        <v>2.0791766300218248</v>
      </c>
      <c r="J94" s="295">
        <v>0.61656097001392685</v>
      </c>
      <c r="K94" s="295">
        <v>0.53155303739488091</v>
      </c>
      <c r="L94" s="295">
        <v>0.71462123543713441</v>
      </c>
      <c r="M94" s="295">
        <v>0.51758064127344239</v>
      </c>
      <c r="N94" s="295">
        <v>0.43913397038528262</v>
      </c>
      <c r="O94" s="295">
        <v>0.28121329773021381</v>
      </c>
      <c r="P94" s="295">
        <v>0.29312934595731083</v>
      </c>
      <c r="Q94" s="295">
        <v>0.26422035415506279</v>
      </c>
      <c r="R94" s="295">
        <v>0.22553348401137729</v>
      </c>
      <c r="S94" s="295">
        <v>0.24934419223931881</v>
      </c>
      <c r="T94" s="295">
        <v>0.14260480180777371</v>
      </c>
      <c r="U94" s="295">
        <v>0.18830599375659671</v>
      </c>
      <c r="V94" s="295">
        <v>0.19510116457663029</v>
      </c>
      <c r="W94" s="295">
        <v>0.1209613031428631</v>
      </c>
      <c r="X94" s="295">
        <v>9.543047475243803E-2</v>
      </c>
      <c r="Y94" s="295">
        <v>4.9589366484974057E-2</v>
      </c>
      <c r="DA94" s="122" t="s">
        <v>1538</v>
      </c>
    </row>
    <row r="95" spans="1:105" ht="12" customHeight="1" x14ac:dyDescent="0.25">
      <c r="A95" s="59" t="s">
        <v>35</v>
      </c>
      <c r="B95" s="295">
        <v>8.8648980244339146</v>
      </c>
      <c r="C95" s="295">
        <v>8.6574812812790594</v>
      </c>
      <c r="D95" s="295">
        <v>8.2293051350230559</v>
      </c>
      <c r="E95" s="295">
        <v>8.7335378741334271</v>
      </c>
      <c r="F95" s="295">
        <v>8.3527376814185725</v>
      </c>
      <c r="G95" s="295">
        <v>8.3104407518438173</v>
      </c>
      <c r="H95" s="295">
        <v>7.0958499436076661</v>
      </c>
      <c r="I95" s="295">
        <v>8.4183930011459989</v>
      </c>
      <c r="J95" s="295">
        <v>5.6970630630688959</v>
      </c>
      <c r="K95" s="295">
        <v>7.0616308863828978</v>
      </c>
      <c r="L95" s="295">
        <v>6.8013977191467134</v>
      </c>
      <c r="M95" s="295">
        <v>7.9300600489638402</v>
      </c>
      <c r="N95" s="295">
        <v>8.471448490103219</v>
      </c>
      <c r="O95" s="295">
        <v>7.7935126008776026</v>
      </c>
      <c r="P95" s="295">
        <v>7.9450132919810477</v>
      </c>
      <c r="Q95" s="295">
        <v>8.1679174055654329</v>
      </c>
      <c r="R95" s="295">
        <v>9.3751316369999405</v>
      </c>
      <c r="S95" s="295">
        <v>10.47913937458695</v>
      </c>
      <c r="T95" s="295">
        <v>11.408769904211709</v>
      </c>
      <c r="U95" s="295">
        <v>11.382083155723841</v>
      </c>
      <c r="V95" s="295">
        <v>10.94211615533008</v>
      </c>
      <c r="W95" s="295">
        <v>10.219962048985041</v>
      </c>
      <c r="X95" s="295">
        <v>9.6930458129321906</v>
      </c>
      <c r="Y95" s="295">
        <v>8.9774763087507647</v>
      </c>
      <c r="DA95" s="122" t="s">
        <v>1539</v>
      </c>
    </row>
    <row r="96" spans="1:105" ht="12" customHeight="1" x14ac:dyDescent="0.25">
      <c r="A96" s="61" t="s">
        <v>1540</v>
      </c>
      <c r="B96" s="263">
        <v>13.210587360962419</v>
      </c>
      <c r="C96" s="263">
        <v>11.969643011783599</v>
      </c>
      <c r="D96" s="263">
        <v>12.561110425548129</v>
      </c>
      <c r="E96" s="263">
        <v>12.98409342220101</v>
      </c>
      <c r="F96" s="263">
        <v>13.472156340663121</v>
      </c>
      <c r="G96" s="263">
        <v>14.949735547536241</v>
      </c>
      <c r="H96" s="263">
        <v>12.587169725533281</v>
      </c>
      <c r="I96" s="263">
        <v>13.18779997736476</v>
      </c>
      <c r="J96" s="263">
        <v>8.878292660085787</v>
      </c>
      <c r="K96" s="263">
        <v>8.999543859151629</v>
      </c>
      <c r="L96" s="263">
        <v>8.9083348263254614</v>
      </c>
      <c r="M96" s="263">
        <v>9.1999362168023779</v>
      </c>
      <c r="N96" s="263">
        <v>9.8720701531169155</v>
      </c>
      <c r="O96" s="263">
        <v>9.2572575704019595</v>
      </c>
      <c r="P96" s="263">
        <v>9.1832985223483501</v>
      </c>
      <c r="Q96" s="263">
        <v>10.081284823025509</v>
      </c>
      <c r="R96" s="263">
        <v>11.52191478601754</v>
      </c>
      <c r="S96" s="263">
        <v>11.86087723931227</v>
      </c>
      <c r="T96" s="263">
        <v>12.78602556900117</v>
      </c>
      <c r="U96" s="263">
        <v>12.073824331857541</v>
      </c>
      <c r="V96" s="263">
        <v>13.120769280684931</v>
      </c>
      <c r="W96" s="263">
        <v>13.565550967387679</v>
      </c>
      <c r="X96" s="263">
        <v>13.00828089110769</v>
      </c>
      <c r="Y96" s="263">
        <v>13.0255074626346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62.74931795295528</v>
      </c>
      <c r="C99" s="223">
        <v>68.524641952642199</v>
      </c>
      <c r="D99" s="223">
        <v>60.533088796185602</v>
      </c>
      <c r="E99" s="223">
        <v>55.923168207062773</v>
      </c>
      <c r="F99" s="223">
        <v>54.369538297616963</v>
      </c>
      <c r="G99" s="223">
        <v>47.012152667768298</v>
      </c>
      <c r="H99" s="223">
        <v>74.672566565547726</v>
      </c>
      <c r="I99" s="223">
        <v>77.527770121558646</v>
      </c>
      <c r="J99" s="223">
        <v>74.25844126892828</v>
      </c>
      <c r="K99" s="223">
        <v>48.334590433718922</v>
      </c>
      <c r="L99" s="223">
        <v>50.221682412057397</v>
      </c>
      <c r="M99" s="223">
        <v>55.51019770553129</v>
      </c>
      <c r="N99" s="223">
        <v>63.209226476577633</v>
      </c>
      <c r="O99" s="223">
        <v>65.804823147819036</v>
      </c>
      <c r="P99" s="223">
        <v>65.275099472361731</v>
      </c>
      <c r="Q99" s="223">
        <v>52.341191357736768</v>
      </c>
      <c r="R99" s="223">
        <v>51.853135922880547</v>
      </c>
      <c r="S99" s="223">
        <v>50.925204836390542</v>
      </c>
      <c r="T99" s="223">
        <v>54.325743785684558</v>
      </c>
      <c r="U99" s="223">
        <v>45.308125812088647</v>
      </c>
      <c r="V99" s="223">
        <v>43.376083727334958</v>
      </c>
      <c r="W99" s="223">
        <v>49.418030384313838</v>
      </c>
      <c r="X99" s="223">
        <v>47.889487382197252</v>
      </c>
      <c r="Y99" s="223">
        <v>38.473041463680502</v>
      </c>
      <c r="DA99" s="89" t="s">
        <v>1542</v>
      </c>
    </row>
    <row r="100" spans="1:105" ht="12" customHeight="1" x14ac:dyDescent="0.25">
      <c r="A100" s="55" t="s">
        <v>91</v>
      </c>
      <c r="B100" s="259">
        <v>0.53274843884933964</v>
      </c>
      <c r="C100" s="259">
        <v>0.58178155897018935</v>
      </c>
      <c r="D100" s="259">
        <v>0.51393241563321868</v>
      </c>
      <c r="E100" s="259">
        <v>0.47479369544953609</v>
      </c>
      <c r="F100" s="259">
        <v>0.46160321090232193</v>
      </c>
      <c r="G100" s="259">
        <v>0.39913821787635001</v>
      </c>
      <c r="H100" s="259">
        <v>0.63397809825616558</v>
      </c>
      <c r="I100" s="259">
        <v>0.65821908264731488</v>
      </c>
      <c r="J100" s="259">
        <v>0.63046213007604779</v>
      </c>
      <c r="K100" s="259">
        <v>0.41036585633178618</v>
      </c>
      <c r="L100" s="259">
        <v>0.42638746960574397</v>
      </c>
      <c r="M100" s="259">
        <v>0.47128753160376569</v>
      </c>
      <c r="N100" s="259">
        <v>0.53665311153707596</v>
      </c>
      <c r="O100" s="259">
        <v>0.55869000563601257</v>
      </c>
      <c r="P100" s="259">
        <v>0.55419259482188243</v>
      </c>
      <c r="Q100" s="259">
        <v>0.44438232785704801</v>
      </c>
      <c r="R100" s="259">
        <v>0.44023868487437418</v>
      </c>
      <c r="S100" s="259">
        <v>0.43236045043592403</v>
      </c>
      <c r="T100" s="259">
        <v>0.4612313907996386</v>
      </c>
      <c r="U100" s="259">
        <v>0.38467084712667182</v>
      </c>
      <c r="V100" s="259">
        <v>0.3682676026291713</v>
      </c>
      <c r="W100" s="259">
        <v>0.41956437770375887</v>
      </c>
      <c r="X100" s="259">
        <v>0.4065868836900231</v>
      </c>
      <c r="Y100" s="259">
        <v>0.32664024799243702</v>
      </c>
      <c r="DA100" s="67" t="s">
        <v>1543</v>
      </c>
    </row>
    <row r="101" spans="1:105" ht="12" customHeight="1" x14ac:dyDescent="0.25">
      <c r="A101" s="173" t="s">
        <v>92</v>
      </c>
      <c r="B101" s="224">
        <v>0.59731191317732479</v>
      </c>
      <c r="C101" s="224">
        <v>0.65228732868806061</v>
      </c>
      <c r="D101" s="224">
        <v>0.5762155870203024</v>
      </c>
      <c r="E101" s="224">
        <v>0.53233366803670001</v>
      </c>
      <c r="F101" s="224">
        <v>0.51754463631724623</v>
      </c>
      <c r="G101" s="224">
        <v>0.44750954701405049</v>
      </c>
      <c r="H101" s="224">
        <v>0.71080953629786836</v>
      </c>
      <c r="I101" s="224">
        <v>0.73798827152842572</v>
      </c>
      <c r="J101" s="224">
        <v>0.70686746997314531</v>
      </c>
      <c r="K101" s="224">
        <v>0.46009785646224849</v>
      </c>
      <c r="L101" s="224">
        <v>0.4780611197568807</v>
      </c>
      <c r="M101" s="224">
        <v>0.52840259422791769</v>
      </c>
      <c r="N101" s="224">
        <v>0.60168979088350916</v>
      </c>
      <c r="O101" s="224">
        <v>0.62639732339763898</v>
      </c>
      <c r="P101" s="224">
        <v>0.62135487397529121</v>
      </c>
      <c r="Q101" s="224">
        <v>0.49823676444324799</v>
      </c>
      <c r="R101" s="224">
        <v>0.49359095577067741</v>
      </c>
      <c r="S101" s="224">
        <v>0.48475796266974253</v>
      </c>
      <c r="T101" s="224">
        <v>0.51712775555196167</v>
      </c>
      <c r="U101" s="224">
        <v>0.43128888399380688</v>
      </c>
      <c r="V101" s="224">
        <v>0.41289773980898431</v>
      </c>
      <c r="W101" s="224">
        <v>0.4704111413044576</v>
      </c>
      <c r="X101" s="224">
        <v>0.45586091231770698</v>
      </c>
      <c r="Y101" s="224">
        <v>0.3662255902062887</v>
      </c>
      <c r="DA101" s="177" t="s">
        <v>1544</v>
      </c>
    </row>
    <row r="102" spans="1:105" ht="12" customHeight="1" x14ac:dyDescent="0.25">
      <c r="A102" s="173" t="s">
        <v>93</v>
      </c>
      <c r="B102" s="224">
        <v>0.88944540200754707</v>
      </c>
      <c r="C102" s="224">
        <v>0.98477035137781821</v>
      </c>
      <c r="D102" s="224">
        <v>0.94518516950259235</v>
      </c>
      <c r="E102" s="224">
        <v>0.82094568061058681</v>
      </c>
      <c r="F102" s="224">
        <v>0.79489762162492517</v>
      </c>
      <c r="G102" s="224">
        <v>0.73369612979605903</v>
      </c>
      <c r="H102" s="224">
        <v>1.1204832094105379</v>
      </c>
      <c r="I102" s="224">
        <v>1.1202485442314241</v>
      </c>
      <c r="J102" s="224">
        <v>1.218672238681729</v>
      </c>
      <c r="K102" s="224">
        <v>0.81972095208633178</v>
      </c>
      <c r="L102" s="224">
        <v>0.84276130969201257</v>
      </c>
      <c r="M102" s="224">
        <v>0.85891039954061155</v>
      </c>
      <c r="N102" s="224">
        <v>1.0411025149910469</v>
      </c>
      <c r="O102" s="224">
        <v>1.104182111279524</v>
      </c>
      <c r="P102" s="224">
        <v>1.0923343020813481</v>
      </c>
      <c r="Q102" s="224">
        <v>0.9105243167025503</v>
      </c>
      <c r="R102" s="224">
        <v>0.87779983333090572</v>
      </c>
      <c r="S102" s="224">
        <v>0.81214176144465633</v>
      </c>
      <c r="T102" s="224">
        <v>0.84882120975547382</v>
      </c>
      <c r="U102" s="224">
        <v>0.70112505463942321</v>
      </c>
      <c r="V102" s="224">
        <v>0.70840880477525026</v>
      </c>
      <c r="W102" s="224">
        <v>0.82237189269295574</v>
      </c>
      <c r="X102" s="224">
        <v>0.81065677061581232</v>
      </c>
      <c r="Y102" s="224">
        <v>0.73976872558914197</v>
      </c>
      <c r="DA102" s="177" t="s">
        <v>1545</v>
      </c>
    </row>
    <row r="103" spans="1:105" ht="12" customHeight="1" x14ac:dyDescent="0.25">
      <c r="A103" s="173" t="s">
        <v>94</v>
      </c>
      <c r="B103" s="224">
        <v>0.478161658437391</v>
      </c>
      <c r="C103" s="224">
        <v>0.52217071848453966</v>
      </c>
      <c r="D103" s="224">
        <v>0.46127357353628962</v>
      </c>
      <c r="E103" s="224">
        <v>0.42614510766491592</v>
      </c>
      <c r="F103" s="224">
        <v>0.41430615421756029</v>
      </c>
      <c r="G103" s="224">
        <v>0.35824148563947827</v>
      </c>
      <c r="H103" s="224">
        <v>0.56901906560233018</v>
      </c>
      <c r="I103" s="224">
        <v>0.59077625615114149</v>
      </c>
      <c r="J103" s="224">
        <v>0.5658633525989295</v>
      </c>
      <c r="K103" s="224">
        <v>0.36831871127299182</v>
      </c>
      <c r="L103" s="224">
        <v>0.38269870868877892</v>
      </c>
      <c r="M103" s="224">
        <v>0.42299819441845432</v>
      </c>
      <c r="N103" s="224">
        <v>0.48166624828106241</v>
      </c>
      <c r="O103" s="224">
        <v>0.50144518531918014</v>
      </c>
      <c r="P103" s="224">
        <v>0.49740859082778482</v>
      </c>
      <c r="Q103" s="224">
        <v>0.39884976730731492</v>
      </c>
      <c r="R103" s="224">
        <v>0.39513069268206202</v>
      </c>
      <c r="S103" s="224">
        <v>0.38805968248298151</v>
      </c>
      <c r="T103" s="224">
        <v>0.41397243176250542</v>
      </c>
      <c r="U103" s="224">
        <v>0.34525647904643031</v>
      </c>
      <c r="V103" s="224">
        <v>0.33053395332750107</v>
      </c>
      <c r="W103" s="224">
        <v>0.37657472839787348</v>
      </c>
      <c r="X103" s="224">
        <v>0.36492694192407021</v>
      </c>
      <c r="Y103" s="224">
        <v>0.2931718449139063</v>
      </c>
      <c r="DA103" s="177" t="s">
        <v>1546</v>
      </c>
    </row>
    <row r="104" spans="1:105" ht="12" customHeight="1" x14ac:dyDescent="0.25">
      <c r="A104" s="56" t="s">
        <v>95</v>
      </c>
      <c r="B104" s="260">
        <v>0.83942506652659388</v>
      </c>
      <c r="C104" s="260">
        <v>0.93332757776551933</v>
      </c>
      <c r="D104" s="260">
        <v>0.85740047183649004</v>
      </c>
      <c r="E104" s="260">
        <v>0.78949539236088051</v>
      </c>
      <c r="F104" s="260">
        <v>0.76635210198735859</v>
      </c>
      <c r="G104" s="260">
        <v>0.68577750875698273</v>
      </c>
      <c r="H104" s="260">
        <v>1.180946887488427</v>
      </c>
      <c r="I104" s="260">
        <v>1.270684075273913</v>
      </c>
      <c r="J104" s="260">
        <v>1.363040681421811</v>
      </c>
      <c r="K104" s="260">
        <v>0.99533151281462418</v>
      </c>
      <c r="L104" s="260">
        <v>1.0414084864573709</v>
      </c>
      <c r="M104" s="260">
        <v>1.220104829724121</v>
      </c>
      <c r="N104" s="260">
        <v>1.5111891362211649</v>
      </c>
      <c r="O104" s="260">
        <v>1.7070469537283239</v>
      </c>
      <c r="P104" s="260">
        <v>1.797749217181001</v>
      </c>
      <c r="Q104" s="260">
        <v>1.504032939504035</v>
      </c>
      <c r="R104" s="260">
        <v>1.5247777799935029</v>
      </c>
      <c r="S104" s="260">
        <v>1.467113714108143</v>
      </c>
      <c r="T104" s="260">
        <v>1.612018383220841</v>
      </c>
      <c r="U104" s="260">
        <v>1.4994959507898109</v>
      </c>
      <c r="V104" s="260">
        <v>1.5559600192869101</v>
      </c>
      <c r="W104" s="260">
        <v>1.7697341808515099</v>
      </c>
      <c r="X104" s="260">
        <v>1.9697861930442919</v>
      </c>
      <c r="Y104" s="260">
        <v>1.7385090370663401</v>
      </c>
      <c r="DA104" s="68" t="s">
        <v>1547</v>
      </c>
    </row>
    <row r="105" spans="1:105" ht="12" customHeight="1" x14ac:dyDescent="0.25">
      <c r="A105" s="37" t="s">
        <v>159</v>
      </c>
      <c r="B105" s="226">
        <v>2.7567478442920821E-2</v>
      </c>
      <c r="C105" s="226">
        <v>3.3034768465518553E-2</v>
      </c>
      <c r="D105" s="226">
        <v>2.5335129052585809E-2</v>
      </c>
      <c r="E105" s="226">
        <v>2.9021570801669339E-2</v>
      </c>
      <c r="F105" s="226">
        <v>2.953462143996137E-2</v>
      </c>
      <c r="G105" s="226">
        <v>2.5604115511652679E-2</v>
      </c>
      <c r="H105" s="226">
        <v>3.4255426858199517E-2</v>
      </c>
      <c r="I105" s="226">
        <v>2.824646354713092E-2</v>
      </c>
      <c r="J105" s="226">
        <v>1.9331434156538489E-2</v>
      </c>
      <c r="K105" s="226">
        <v>9.8176375544596767E-3</v>
      </c>
      <c r="L105" s="226">
        <v>1.0947124960470581E-2</v>
      </c>
      <c r="M105" s="226">
        <v>1.988218096386182E-2</v>
      </c>
      <c r="N105" s="226">
        <v>2.4548910030071629E-2</v>
      </c>
      <c r="O105" s="226">
        <v>1.719150230521244E-2</v>
      </c>
      <c r="P105" s="226">
        <v>5.5824360631374767E-3</v>
      </c>
      <c r="Q105" s="226">
        <v>4.2300290571579474E-3</v>
      </c>
      <c r="R105" s="226">
        <v>5.9563207332198644E-3</v>
      </c>
      <c r="S105" s="226">
        <v>5.2545588480822983E-3</v>
      </c>
      <c r="T105" s="226">
        <v>5.4595576499963036E-3</v>
      </c>
      <c r="U105" s="226">
        <v>4.1584881116326234E-3</v>
      </c>
      <c r="V105" s="226">
        <v>3.458469939017337E-3</v>
      </c>
      <c r="W105" s="226">
        <v>7.0548623753822351E-3</v>
      </c>
      <c r="X105" s="226">
        <v>7.9994776804350413E-3</v>
      </c>
      <c r="Y105" s="226">
        <v>3.977403856076909E-3</v>
      </c>
      <c r="DA105" s="69" t="s">
        <v>1548</v>
      </c>
    </row>
    <row r="106" spans="1:105" ht="12" customHeight="1" x14ac:dyDescent="0.25">
      <c r="A106" s="37" t="s">
        <v>35</v>
      </c>
      <c r="B106" s="226">
        <v>0.18489505014869939</v>
      </c>
      <c r="C106" s="226">
        <v>0.19373329442426859</v>
      </c>
      <c r="D106" s="226">
        <v>0.15064509370648829</v>
      </c>
      <c r="E106" s="226">
        <v>0.14300287896581609</v>
      </c>
      <c r="F106" s="226">
        <v>0.13451347747735279</v>
      </c>
      <c r="G106" s="226">
        <v>0.1022883538772711</v>
      </c>
      <c r="H106" s="226">
        <v>0.15790838799360959</v>
      </c>
      <c r="I106" s="226">
        <v>0.17036205630193471</v>
      </c>
      <c r="J106" s="226">
        <v>0.13370419681308909</v>
      </c>
      <c r="K106" s="226">
        <v>7.897241672164039E-2</v>
      </c>
      <c r="L106" s="226">
        <v>8.2604250115363556E-2</v>
      </c>
      <c r="M106" s="226">
        <v>8.8186319513383932E-2</v>
      </c>
      <c r="N106" s="226">
        <v>8.437350605891869E-2</v>
      </c>
      <c r="O106" s="226">
        <v>8.2285646338593935E-2</v>
      </c>
      <c r="P106" s="226">
        <v>8.2136199578189031E-2</v>
      </c>
      <c r="Q106" s="226">
        <v>5.9585893621884732E-2</v>
      </c>
      <c r="R106" s="226">
        <v>5.7300334912324467E-2</v>
      </c>
      <c r="S106" s="226">
        <v>6.2264447572519831E-2</v>
      </c>
      <c r="T106" s="226">
        <v>6.6505869721630598E-2</v>
      </c>
      <c r="U106" s="226">
        <v>4.8825256658348908E-2</v>
      </c>
      <c r="V106" s="226">
        <v>4.0100693794459928E-2</v>
      </c>
      <c r="W106" s="226">
        <v>4.3512319411893333E-2</v>
      </c>
      <c r="X106" s="226">
        <v>3.3445830632940592E-2</v>
      </c>
      <c r="Y106" s="226">
        <v>2.3211987548196311E-2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0.55511824379796681</v>
      </c>
      <c r="C108" s="226">
        <v>0.62778889049478126</v>
      </c>
      <c r="D108" s="226">
        <v>0.59687504326117469</v>
      </c>
      <c r="E108" s="226">
        <v>0.55023629542135633</v>
      </c>
      <c r="F108" s="226">
        <v>0.53484497764155958</v>
      </c>
      <c r="G108" s="226">
        <v>0.49080308199710432</v>
      </c>
      <c r="H108" s="226">
        <v>0.89924213071902515</v>
      </c>
      <c r="I108" s="226">
        <v>0.99072156059929584</v>
      </c>
      <c r="J108" s="226">
        <v>1.1175989975794509</v>
      </c>
      <c r="K108" s="226">
        <v>0.85248208154026406</v>
      </c>
      <c r="L108" s="226">
        <v>0.89454927432565035</v>
      </c>
      <c r="M108" s="226">
        <v>1.0694784790839069</v>
      </c>
      <c r="N108" s="226">
        <v>1.352858911402127</v>
      </c>
      <c r="O108" s="226">
        <v>1.5558723325873369</v>
      </c>
      <c r="P108" s="226">
        <v>1.6577590618097691</v>
      </c>
      <c r="Q108" s="226">
        <v>1.3955023323168469</v>
      </c>
      <c r="R108" s="226">
        <v>1.4211775840562391</v>
      </c>
      <c r="S108" s="226">
        <v>1.364911780351473</v>
      </c>
      <c r="T108" s="226">
        <v>1.5067831132739971</v>
      </c>
      <c r="U108" s="226">
        <v>1.4221296190359261</v>
      </c>
      <c r="V108" s="226">
        <v>1.487588476967405</v>
      </c>
      <c r="W108" s="226">
        <v>1.691010589208541</v>
      </c>
      <c r="X108" s="226">
        <v>1.9042770573100809</v>
      </c>
      <c r="Y108" s="226">
        <v>1.688900985653923</v>
      </c>
      <c r="DA108" s="69" t="s">
        <v>1551</v>
      </c>
    </row>
    <row r="109" spans="1:105" ht="12" customHeight="1" x14ac:dyDescent="0.25">
      <c r="A109" s="37" t="s">
        <v>40</v>
      </c>
      <c r="B109" s="226">
        <v>7.1844294137006728E-2</v>
      </c>
      <c r="C109" s="226">
        <v>7.877062438095081E-2</v>
      </c>
      <c r="D109" s="226">
        <v>8.4545205816241253E-2</v>
      </c>
      <c r="E109" s="226">
        <v>6.7234647172038739E-2</v>
      </c>
      <c r="F109" s="226">
        <v>6.7459025428484837E-2</v>
      </c>
      <c r="G109" s="226">
        <v>6.7081957370954598E-2</v>
      </c>
      <c r="H109" s="226">
        <v>8.9540941917593195E-2</v>
      </c>
      <c r="I109" s="226">
        <v>8.1353994825551182E-2</v>
      </c>
      <c r="J109" s="226">
        <v>9.240605287273268E-2</v>
      </c>
      <c r="K109" s="226">
        <v>5.405937699826005E-2</v>
      </c>
      <c r="L109" s="226">
        <v>5.3307837055886667E-2</v>
      </c>
      <c r="M109" s="226">
        <v>4.2557850162968189E-2</v>
      </c>
      <c r="N109" s="226">
        <v>4.9407808730047603E-2</v>
      </c>
      <c r="O109" s="226">
        <v>5.1697472497180139E-2</v>
      </c>
      <c r="P109" s="226">
        <v>5.2271519729905819E-2</v>
      </c>
      <c r="Q109" s="226">
        <v>4.4714684508144857E-2</v>
      </c>
      <c r="R109" s="226">
        <v>4.0343540291719382E-2</v>
      </c>
      <c r="S109" s="226">
        <v>3.4682927336067822E-2</v>
      </c>
      <c r="T109" s="226">
        <v>3.3269842575216632E-2</v>
      </c>
      <c r="U109" s="226">
        <v>2.4382586983903519E-2</v>
      </c>
      <c r="V109" s="226">
        <v>2.4812378586027611E-2</v>
      </c>
      <c r="W109" s="226">
        <v>2.815640985569412E-2</v>
      </c>
      <c r="X109" s="226">
        <v>2.406382742083521E-2</v>
      </c>
      <c r="Y109" s="226">
        <v>2.2418660008143989E-2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47.791174358419404</v>
      </c>
      <c r="C110" s="261">
        <f t="shared" si="4"/>
        <v>52.055503532339799</v>
      </c>
      <c r="D110" s="261">
        <f t="shared" si="4"/>
        <v>45.289428395430733</v>
      </c>
      <c r="E110" s="261">
        <f t="shared" si="4"/>
        <v>42.304427666640109</v>
      </c>
      <c r="F110" s="261">
        <f t="shared" si="4"/>
        <v>41.158892325769038</v>
      </c>
      <c r="G110" s="261">
        <f t="shared" si="4"/>
        <v>35.158281947042376</v>
      </c>
      <c r="H110" s="261">
        <f t="shared" si="4"/>
        <v>56.156246386148943</v>
      </c>
      <c r="I110" s="261">
        <f t="shared" si="4"/>
        <v>58.642839611269352</v>
      </c>
      <c r="J110" s="261">
        <f t="shared" si="4"/>
        <v>54.748482207784974</v>
      </c>
      <c r="K110" s="261">
        <f t="shared" si="4"/>
        <v>35.301823145579839</v>
      </c>
      <c r="L110" s="261">
        <f t="shared" si="4"/>
        <v>36.752604417905303</v>
      </c>
      <c r="M110" s="261">
        <f t="shared" si="4"/>
        <v>41.200355061826365</v>
      </c>
      <c r="N110" s="261">
        <f t="shared" si="4"/>
        <v>46.245130074094661</v>
      </c>
      <c r="O110" s="261">
        <f t="shared" si="4"/>
        <v>47.84107430443013</v>
      </c>
      <c r="P110" s="261">
        <f t="shared" si="4"/>
        <v>47.38571398089244</v>
      </c>
      <c r="Q110" s="261">
        <f t="shared" si="4"/>
        <v>37.63291112017275</v>
      </c>
      <c r="R110" s="261">
        <f t="shared" si="4"/>
        <v>37.463990326125113</v>
      </c>
      <c r="S110" s="261">
        <f t="shared" si="4"/>
        <v>37.262819861813831</v>
      </c>
      <c r="T110" s="261">
        <f t="shared" si="4"/>
        <v>39.862775632153379</v>
      </c>
      <c r="U110" s="261">
        <f t="shared" si="4"/>
        <v>33.162854632906864</v>
      </c>
      <c r="V110" s="261">
        <f t="shared" si="4"/>
        <v>31.309160031228171</v>
      </c>
      <c r="W110" s="261">
        <f t="shared" si="4"/>
        <v>35.537969462041751</v>
      </c>
      <c r="X110" s="261">
        <f t="shared" si="4"/>
        <v>34.08241103429674</v>
      </c>
      <c r="Y110" s="261">
        <f t="shared" si="4"/>
        <v>26.45498032457952</v>
      </c>
      <c r="DA110" s="70"/>
    </row>
    <row r="111" spans="1:105" ht="12" customHeight="1" x14ac:dyDescent="0.25">
      <c r="A111" s="60" t="s">
        <v>1554</v>
      </c>
      <c r="B111" s="262">
        <v>43.320932170214583</v>
      </c>
      <c r="C111" s="262">
        <v>47.106169980795897</v>
      </c>
      <c r="D111" s="262">
        <v>40.5390450544866</v>
      </c>
      <c r="E111" s="262">
        <v>38.178456575658153</v>
      </c>
      <c r="F111" s="262">
        <v>37.163835546037369</v>
      </c>
      <c r="G111" s="262">
        <v>31.470816268616041</v>
      </c>
      <c r="H111" s="262">
        <v>50.52483685547196</v>
      </c>
      <c r="I111" s="262">
        <v>53.012609478654817</v>
      </c>
      <c r="J111" s="262">
        <v>48.623586803690401</v>
      </c>
      <c r="K111" s="262">
        <v>31.182007388141528</v>
      </c>
      <c r="L111" s="262">
        <v>32.516990683021987</v>
      </c>
      <c r="M111" s="262">
        <v>36.883578005867491</v>
      </c>
      <c r="N111" s="262">
        <v>41.012678060452536</v>
      </c>
      <c r="O111" s="262">
        <v>42.291592069588113</v>
      </c>
      <c r="P111" s="262">
        <v>41.895777364472814</v>
      </c>
      <c r="Q111" s="262">
        <v>33.056728923128162</v>
      </c>
      <c r="R111" s="262">
        <v>33.052277320584523</v>
      </c>
      <c r="S111" s="262">
        <v>33.181096175774613</v>
      </c>
      <c r="T111" s="262">
        <v>35.596705591735343</v>
      </c>
      <c r="U111" s="262">
        <v>29.639087135337672</v>
      </c>
      <c r="V111" s="262">
        <v>27.748785309570771</v>
      </c>
      <c r="W111" s="262">
        <v>31.40483040616218</v>
      </c>
      <c r="X111" s="262">
        <v>30.00815072783902</v>
      </c>
      <c r="Y111" s="262">
        <v>22.736994533457249</v>
      </c>
      <c r="DA111" s="72" t="s">
        <v>1555</v>
      </c>
    </row>
    <row r="112" spans="1:105" ht="12" customHeight="1" x14ac:dyDescent="0.25">
      <c r="A112" s="59" t="s">
        <v>28</v>
      </c>
      <c r="B112" s="230">
        <v>20.24432604600749</v>
      </c>
      <c r="C112" s="230">
        <v>20.80011065851987</v>
      </c>
      <c r="D112" s="230">
        <v>17.081755837003289</v>
      </c>
      <c r="E112" s="230">
        <v>17.487330063169559</v>
      </c>
      <c r="F112" s="230">
        <v>18.144836418255998</v>
      </c>
      <c r="G112" s="230">
        <v>15.446941767555231</v>
      </c>
      <c r="H112" s="230">
        <v>24.509888726516579</v>
      </c>
      <c r="I112" s="230">
        <v>25.59723024474556</v>
      </c>
      <c r="J112" s="230">
        <v>22.102917424252681</v>
      </c>
      <c r="K112" s="230">
        <v>10.19302524058366</v>
      </c>
      <c r="L112" s="230">
        <v>10.90025207941539</v>
      </c>
      <c r="M112" s="230">
        <v>11.087066143968469</v>
      </c>
      <c r="N112" s="230">
        <v>8.5110924956601153</v>
      </c>
      <c r="O112" s="230">
        <v>11.045694357322249</v>
      </c>
      <c r="P112" s="230">
        <v>13.56916313562291</v>
      </c>
      <c r="Q112" s="230">
        <v>10.88654503450379</v>
      </c>
      <c r="R112" s="230">
        <v>11.142072736065209</v>
      </c>
      <c r="S112" s="230">
        <v>11.560264025905431</v>
      </c>
      <c r="T112" s="230">
        <v>13.3132047783101</v>
      </c>
      <c r="U112" s="230">
        <v>10.033385713711191</v>
      </c>
      <c r="V112" s="230">
        <v>10.222782023288291</v>
      </c>
      <c r="W112" s="230">
        <v>11.85091702156906</v>
      </c>
      <c r="X112" s="230">
        <v>9.4321994094917017</v>
      </c>
      <c r="Y112" s="230">
        <v>6.2775810449469649</v>
      </c>
      <c r="DA112" s="71" t="s">
        <v>1556</v>
      </c>
    </row>
    <row r="113" spans="1:105" ht="12" customHeight="1" x14ac:dyDescent="0.25">
      <c r="A113" s="59" t="s">
        <v>31</v>
      </c>
      <c r="B113" s="295">
        <v>1.7338024669722449</v>
      </c>
      <c r="C113" s="295">
        <v>1.316641718642543</v>
      </c>
      <c r="D113" s="295">
        <v>1.2466675889862771</v>
      </c>
      <c r="E113" s="295">
        <v>1.2477170908552551</v>
      </c>
      <c r="F113" s="295">
        <v>1.155224911848759</v>
      </c>
      <c r="G113" s="295">
        <v>1.116934958243053</v>
      </c>
      <c r="H113" s="295">
        <v>1.6228239037406511</v>
      </c>
      <c r="I113" s="295">
        <v>1.0109998094771031</v>
      </c>
      <c r="J113" s="295">
        <v>0.91581388064608482</v>
      </c>
      <c r="K113" s="295">
        <v>0.82329693338643883</v>
      </c>
      <c r="L113" s="295">
        <v>0.80472906545035394</v>
      </c>
      <c r="M113" s="295">
        <v>0.82168512449792641</v>
      </c>
      <c r="N113" s="295">
        <v>1.1484438380823461</v>
      </c>
      <c r="O113" s="295">
        <v>0.99815502881382168</v>
      </c>
      <c r="P113" s="295">
        <v>1.0375760895142141</v>
      </c>
      <c r="Q113" s="295">
        <v>0.89735185975346021</v>
      </c>
      <c r="R113" s="295">
        <v>0.85357551132071841</v>
      </c>
      <c r="S113" s="295">
        <v>0.83906918674933906</v>
      </c>
      <c r="T113" s="295">
        <v>0.61640695030688941</v>
      </c>
      <c r="U113" s="295">
        <v>0.57429190102255245</v>
      </c>
      <c r="V113" s="295">
        <v>0.47877164964099722</v>
      </c>
      <c r="W113" s="295">
        <v>0.5445895372725208</v>
      </c>
      <c r="X113" s="295">
        <v>0.8573125040434485</v>
      </c>
      <c r="Y113" s="295">
        <v>0.77691433380212904</v>
      </c>
      <c r="DA113" s="122" t="s">
        <v>1557</v>
      </c>
    </row>
    <row r="114" spans="1:105" ht="12" customHeight="1" x14ac:dyDescent="0.25">
      <c r="A114" s="59" t="s">
        <v>159</v>
      </c>
      <c r="B114" s="295">
        <v>2.3257980872163611</v>
      </c>
      <c r="C114" s="295">
        <v>3.174253963510675</v>
      </c>
      <c r="D114" s="295">
        <v>2.7217579426075411</v>
      </c>
      <c r="E114" s="295">
        <v>2.928859048140366</v>
      </c>
      <c r="F114" s="295">
        <v>2.828120262460438</v>
      </c>
      <c r="G114" s="295">
        <v>2.6682081276012961</v>
      </c>
      <c r="H114" s="295">
        <v>3.5812547070179628</v>
      </c>
      <c r="I114" s="295">
        <v>3.0987873940130108</v>
      </c>
      <c r="J114" s="295">
        <v>2.9549957607919861</v>
      </c>
      <c r="K114" s="295">
        <v>2.0898323921262132</v>
      </c>
      <c r="L114" s="295">
        <v>2.2286057688973719</v>
      </c>
      <c r="M114" s="295">
        <v>4.3624620752484224</v>
      </c>
      <c r="N114" s="295">
        <v>6.7935753122290556</v>
      </c>
      <c r="O114" s="295">
        <v>5.0758722746823919</v>
      </c>
      <c r="P114" s="295">
        <v>1.678688016366517</v>
      </c>
      <c r="Q114" s="295">
        <v>1.3687251077855049</v>
      </c>
      <c r="R114" s="295">
        <v>1.940432158613222</v>
      </c>
      <c r="S114" s="295">
        <v>1.5825815877021709</v>
      </c>
      <c r="T114" s="295">
        <v>1.6249735396515059</v>
      </c>
      <c r="U114" s="295">
        <v>1.4712709384299409</v>
      </c>
      <c r="V114" s="295">
        <v>1.331641832886078</v>
      </c>
      <c r="W114" s="295">
        <v>2.6253412073849609</v>
      </c>
      <c r="X114" s="295">
        <v>3.7759510642485679</v>
      </c>
      <c r="Y114" s="295">
        <v>2.2833489303588879</v>
      </c>
      <c r="DA114" s="122" t="s">
        <v>1558</v>
      </c>
    </row>
    <row r="115" spans="1:105" ht="12" customHeight="1" x14ac:dyDescent="0.25">
      <c r="A115" s="59" t="s">
        <v>32</v>
      </c>
      <c r="B115" s="295">
        <v>3.4178801417714491</v>
      </c>
      <c r="C115" s="295">
        <v>3.1996652953378408</v>
      </c>
      <c r="D115" s="295">
        <v>3.3050313691307269</v>
      </c>
      <c r="E115" s="295">
        <v>2.082689368055592</v>
      </c>
      <c r="F115" s="295">
        <v>2.1551675046770118</v>
      </c>
      <c r="G115" s="295">
        <v>1.5792490733999429</v>
      </c>
      <c r="H115" s="295">
        <v>4.3022398017823544</v>
      </c>
      <c r="I115" s="295">
        <v>4.6159676954750291</v>
      </c>
      <c r="J115" s="295">
        <v>2.2118864565842058</v>
      </c>
      <c r="K115" s="295">
        <v>1.265381501029232</v>
      </c>
      <c r="L115" s="295">
        <v>1.7669054642438931</v>
      </c>
      <c r="M115" s="295">
        <v>1.2629042014450731</v>
      </c>
      <c r="N115" s="295">
        <v>1.210351843816597</v>
      </c>
      <c r="O115" s="295">
        <v>0.8766445792182429</v>
      </c>
      <c r="P115" s="295">
        <v>0.91126671523162506</v>
      </c>
      <c r="Q115" s="295">
        <v>0.62369357921919766</v>
      </c>
      <c r="R115" s="295">
        <v>0.44906706325569978</v>
      </c>
      <c r="S115" s="295">
        <v>0.44621444791249842</v>
      </c>
      <c r="T115" s="295">
        <v>0.24742532116512239</v>
      </c>
      <c r="U115" s="295">
        <v>0.28578808400479011</v>
      </c>
      <c r="V115" s="295">
        <v>0.27530484362919649</v>
      </c>
      <c r="W115" s="295">
        <v>0.19164902623408869</v>
      </c>
      <c r="X115" s="295">
        <v>0.1554295291833957</v>
      </c>
      <c r="Y115" s="295">
        <v>7.3607016384659898E-2</v>
      </c>
      <c r="DA115" s="122" t="s">
        <v>1559</v>
      </c>
    </row>
    <row r="116" spans="1:105" ht="12" customHeight="1" x14ac:dyDescent="0.25">
      <c r="A116" s="59" t="s">
        <v>35</v>
      </c>
      <c r="B116" s="295">
        <v>15.59912542824704</v>
      </c>
      <c r="C116" s="295">
        <v>18.61549834478496</v>
      </c>
      <c r="D116" s="295">
        <v>16.18383231675876</v>
      </c>
      <c r="E116" s="295">
        <v>14.43186100543738</v>
      </c>
      <c r="F116" s="295">
        <v>12.88048644879516</v>
      </c>
      <c r="G116" s="295">
        <v>10.659482341816521</v>
      </c>
      <c r="H116" s="295">
        <v>16.508629716414411</v>
      </c>
      <c r="I116" s="295">
        <v>18.689624334944121</v>
      </c>
      <c r="J116" s="295">
        <v>20.437973281415449</v>
      </c>
      <c r="K116" s="295">
        <v>16.810471321015982</v>
      </c>
      <c r="L116" s="295">
        <v>16.816498305014981</v>
      </c>
      <c r="M116" s="295">
        <v>19.34946046070759</v>
      </c>
      <c r="N116" s="295">
        <v>23.349214570664429</v>
      </c>
      <c r="O116" s="295">
        <v>24.295225829551409</v>
      </c>
      <c r="P116" s="295">
        <v>24.699083407737529</v>
      </c>
      <c r="Q116" s="295">
        <v>19.2804133418662</v>
      </c>
      <c r="R116" s="295">
        <v>18.66712985132968</v>
      </c>
      <c r="S116" s="295">
        <v>18.752966927505181</v>
      </c>
      <c r="T116" s="295">
        <v>19.794695002301729</v>
      </c>
      <c r="U116" s="295">
        <v>17.274350498169191</v>
      </c>
      <c r="V116" s="295">
        <v>15.44028496012621</v>
      </c>
      <c r="W116" s="295">
        <v>16.19233361370155</v>
      </c>
      <c r="X116" s="295">
        <v>15.7872582208719</v>
      </c>
      <c r="Y116" s="295">
        <v>13.3255432079646</v>
      </c>
      <c r="DA116" s="122" t="s">
        <v>1560</v>
      </c>
    </row>
    <row r="117" spans="1:105" ht="12" customHeight="1" x14ac:dyDescent="0.25">
      <c r="A117" s="60" t="s">
        <v>1561</v>
      </c>
      <c r="B117" s="262">
        <v>4.4702421882048204</v>
      </c>
      <c r="C117" s="262">
        <v>4.9493335515439032</v>
      </c>
      <c r="D117" s="262">
        <v>4.7503833409441354</v>
      </c>
      <c r="E117" s="262">
        <v>4.125971090981956</v>
      </c>
      <c r="F117" s="262">
        <v>3.995056779731669</v>
      </c>
      <c r="G117" s="262">
        <v>3.6874656784263329</v>
      </c>
      <c r="H117" s="262">
        <v>5.6314095306769829</v>
      </c>
      <c r="I117" s="262">
        <v>5.6302301326145372</v>
      </c>
      <c r="J117" s="262">
        <v>6.1248954040945769</v>
      </c>
      <c r="K117" s="262">
        <v>4.1198157574383076</v>
      </c>
      <c r="L117" s="262">
        <v>4.2356137348833176</v>
      </c>
      <c r="M117" s="262">
        <v>4.3167770559588758</v>
      </c>
      <c r="N117" s="262">
        <v>5.2324520136421233</v>
      </c>
      <c r="O117" s="262">
        <v>5.5494822348420163</v>
      </c>
      <c r="P117" s="262">
        <v>5.4899366164196284</v>
      </c>
      <c r="Q117" s="262">
        <v>4.5761821970445906</v>
      </c>
      <c r="R117" s="262">
        <v>4.4117130055405891</v>
      </c>
      <c r="S117" s="262">
        <v>4.0817236860392159</v>
      </c>
      <c r="T117" s="262">
        <v>4.2660700404180343</v>
      </c>
      <c r="U117" s="262">
        <v>3.5237674975691919</v>
      </c>
      <c r="V117" s="262">
        <v>3.5603747216574009</v>
      </c>
      <c r="W117" s="262">
        <v>4.1331390558795693</v>
      </c>
      <c r="X117" s="262">
        <v>4.0742603064577239</v>
      </c>
      <c r="Y117" s="262">
        <v>3.7179857911222709</v>
      </c>
      <c r="DA117" s="72" t="s">
        <v>1562</v>
      </c>
    </row>
    <row r="118" spans="1:105" ht="12" customHeight="1" x14ac:dyDescent="0.25">
      <c r="A118" s="57" t="s">
        <v>1563</v>
      </c>
      <c r="B118" s="261">
        <v>3.6623808349732818</v>
      </c>
      <c r="C118" s="261">
        <v>4.0548908944783371</v>
      </c>
      <c r="D118" s="261">
        <v>3.8918949296652761</v>
      </c>
      <c r="E118" s="261">
        <v>3.3803263476725438</v>
      </c>
      <c r="F118" s="261">
        <v>3.2730708468829279</v>
      </c>
      <c r="G118" s="261">
        <v>3.0210675533250502</v>
      </c>
      <c r="H118" s="261">
        <v>4.6137022270195356</v>
      </c>
      <c r="I118" s="261">
        <v>4.6127359695599086</v>
      </c>
      <c r="J118" s="261">
        <v>5.0180054233661417</v>
      </c>
      <c r="K118" s="261">
        <v>3.3752834048846529</v>
      </c>
      <c r="L118" s="261">
        <v>3.470154392958253</v>
      </c>
      <c r="M118" s="261">
        <v>3.5366498934468469</v>
      </c>
      <c r="N118" s="261">
        <v>4.2868442397247231</v>
      </c>
      <c r="O118" s="261">
        <v>4.5465808171507653</v>
      </c>
      <c r="P118" s="261">
        <v>4.4977962720332316</v>
      </c>
      <c r="Q118" s="261">
        <v>3.7491753847306608</v>
      </c>
      <c r="R118" s="261">
        <v>3.614429035529009</v>
      </c>
      <c r="S118" s="261">
        <v>3.3440753256838072</v>
      </c>
      <c r="T118" s="261">
        <v>3.4951066405095719</v>
      </c>
      <c r="U118" s="261">
        <v>2.8869528778667291</v>
      </c>
      <c r="V118" s="261">
        <v>2.9169444510919971</v>
      </c>
      <c r="W118" s="261">
        <v>3.386198919260734</v>
      </c>
      <c r="X118" s="261">
        <v>3.337960726699547</v>
      </c>
      <c r="Y118" s="261">
        <v>3.046072076819049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4.690699689357464</v>
      </c>
      <c r="C119" s="261">
        <f t="shared" si="5"/>
        <v>5.1216996539264938</v>
      </c>
      <c r="D119" s="261">
        <f t="shared" si="5"/>
        <v>4.5249904701670491</v>
      </c>
      <c r="E119" s="261">
        <f t="shared" si="5"/>
        <v>4.1784094460889127</v>
      </c>
      <c r="F119" s="261">
        <f t="shared" si="5"/>
        <v>4.0622851057738991</v>
      </c>
      <c r="G119" s="261">
        <f t="shared" si="5"/>
        <v>3.5127184615048317</v>
      </c>
      <c r="H119" s="261">
        <f t="shared" si="5"/>
        <v>5.570539168137242</v>
      </c>
      <c r="I119" s="261">
        <f t="shared" si="5"/>
        <v>5.778298522674449</v>
      </c>
      <c r="J119" s="261">
        <f t="shared" si="5"/>
        <v>5.5294429257141706</v>
      </c>
      <c r="K119" s="261">
        <f t="shared" si="5"/>
        <v>3.5918576483893601</v>
      </c>
      <c r="L119" s="261">
        <f t="shared" si="5"/>
        <v>3.7311610486610798</v>
      </c>
      <c r="M119" s="261">
        <f t="shared" si="5"/>
        <v>4.1157092958214063</v>
      </c>
      <c r="N119" s="261">
        <f t="shared" si="5"/>
        <v>4.679767270013075</v>
      </c>
      <c r="O119" s="261">
        <f t="shared" si="5"/>
        <v>4.8624574100352334</v>
      </c>
      <c r="P119" s="261">
        <f t="shared" si="5"/>
        <v>4.8151314285806404</v>
      </c>
      <c r="Q119" s="261">
        <f t="shared" si="5"/>
        <v>3.8576607014133391</v>
      </c>
      <c r="R119" s="261">
        <f t="shared" si="5"/>
        <v>3.8179957828721069</v>
      </c>
      <c r="S119" s="261">
        <f t="shared" si="5"/>
        <v>3.7499319409874436</v>
      </c>
      <c r="T119" s="261">
        <f t="shared" si="5"/>
        <v>3.9959798011687959</v>
      </c>
      <c r="U119" s="261">
        <f t="shared" si="5"/>
        <v>3.3204308254686019</v>
      </c>
      <c r="V119" s="261">
        <f t="shared" si="5"/>
        <v>3.1710991534433317</v>
      </c>
      <c r="W119" s="261">
        <f t="shared" si="5"/>
        <v>3.6136743387204562</v>
      </c>
      <c r="X119" s="261">
        <f t="shared" si="5"/>
        <v>3.4828098865540724</v>
      </c>
      <c r="Y119" s="261">
        <f t="shared" si="5"/>
        <v>2.7896400710445231</v>
      </c>
      <c r="DA119" s="70"/>
    </row>
    <row r="120" spans="1:105" ht="12" customHeight="1" x14ac:dyDescent="0.25">
      <c r="A120" s="60" t="s">
        <v>1566</v>
      </c>
      <c r="B120" s="262">
        <v>3.622732699947957</v>
      </c>
      <c r="C120" s="262">
        <v>3.939274937303149</v>
      </c>
      <c r="D120" s="262">
        <v>3.3900961218126202</v>
      </c>
      <c r="E120" s="262">
        <v>3.1926908342308371</v>
      </c>
      <c r="F120" s="262">
        <v>3.107842688128633</v>
      </c>
      <c r="G120" s="262">
        <v>2.6317613559746431</v>
      </c>
      <c r="H120" s="262">
        <v>4.2251625130472652</v>
      </c>
      <c r="I120" s="262">
        <v>4.4332036326757196</v>
      </c>
      <c r="J120" s="262">
        <v>4.0661696108099834</v>
      </c>
      <c r="K120" s="262">
        <v>2.6076095816956539</v>
      </c>
      <c r="L120" s="262">
        <v>2.7192481682626548</v>
      </c>
      <c r="M120" s="262">
        <v>3.084406023580621</v>
      </c>
      <c r="N120" s="262">
        <v>3.429703897835207</v>
      </c>
      <c r="O120" s="262">
        <v>3.5366536648234259</v>
      </c>
      <c r="P120" s="262">
        <v>3.5035534796818122</v>
      </c>
      <c r="Q120" s="262">
        <v>2.7643840246233231</v>
      </c>
      <c r="R120" s="262">
        <v>2.764011757331414</v>
      </c>
      <c r="S120" s="262">
        <v>2.7747842928168769</v>
      </c>
      <c r="T120" s="262">
        <v>2.9767907313468389</v>
      </c>
      <c r="U120" s="262">
        <v>2.4785821722372852</v>
      </c>
      <c r="V120" s="262">
        <v>2.320504820391069</v>
      </c>
      <c r="W120" s="262">
        <v>2.6262432581482482</v>
      </c>
      <c r="X120" s="262">
        <v>2.5094452833924539</v>
      </c>
      <c r="Y120" s="262">
        <v>1.9013915321870021</v>
      </c>
      <c r="DA120" s="72" t="s">
        <v>1567</v>
      </c>
    </row>
    <row r="121" spans="1:105" ht="12" customHeight="1" x14ac:dyDescent="0.25">
      <c r="A121" s="59" t="s">
        <v>28</v>
      </c>
      <c r="B121" s="230">
        <v>1.692940993677519</v>
      </c>
      <c r="C121" s="230">
        <v>1.739418735245158</v>
      </c>
      <c r="D121" s="230">
        <v>1.4284696183381349</v>
      </c>
      <c r="E121" s="230">
        <v>1.4623859478763741</v>
      </c>
      <c r="F121" s="230">
        <v>1.5173702165351399</v>
      </c>
      <c r="G121" s="230">
        <v>1.291757546574442</v>
      </c>
      <c r="H121" s="230">
        <v>2.0496506172294948</v>
      </c>
      <c r="I121" s="230">
        <v>2.1405800473401309</v>
      </c>
      <c r="J121" s="230">
        <v>1.8483665448949871</v>
      </c>
      <c r="K121" s="230">
        <v>0.85239638208538582</v>
      </c>
      <c r="L121" s="230">
        <v>0.91153854886170671</v>
      </c>
      <c r="M121" s="230">
        <v>0.92716096016641925</v>
      </c>
      <c r="N121" s="230">
        <v>0.71174398960669516</v>
      </c>
      <c r="O121" s="230">
        <v>0.92370122564940427</v>
      </c>
      <c r="P121" s="230">
        <v>1.1347274525211579</v>
      </c>
      <c r="Q121" s="230">
        <v>0.91039229098281882</v>
      </c>
      <c r="R121" s="230">
        <v>0.93176091150445983</v>
      </c>
      <c r="S121" s="230">
        <v>0.96673234874373548</v>
      </c>
      <c r="T121" s="230">
        <v>1.113322818215998</v>
      </c>
      <c r="U121" s="230">
        <v>0.83904645388132992</v>
      </c>
      <c r="V121" s="230">
        <v>0.85488480660325483</v>
      </c>
      <c r="W121" s="230">
        <v>0.99103833799602681</v>
      </c>
      <c r="X121" s="230">
        <v>0.78877197514898545</v>
      </c>
      <c r="Y121" s="230">
        <v>0.52496557642725772</v>
      </c>
      <c r="DA121" s="71" t="s">
        <v>1568</v>
      </c>
    </row>
    <row r="122" spans="1:105" ht="12" customHeight="1" x14ac:dyDescent="0.25">
      <c r="A122" s="59" t="s">
        <v>31</v>
      </c>
      <c r="B122" s="295">
        <v>0.14499002162906771</v>
      </c>
      <c r="C122" s="295">
        <v>0.11010476389336631</v>
      </c>
      <c r="D122" s="295">
        <v>0.10425314540417679</v>
      </c>
      <c r="E122" s="295">
        <v>0.1043409104763703</v>
      </c>
      <c r="F122" s="295">
        <v>9.660620984574407E-2</v>
      </c>
      <c r="G122" s="295">
        <v>9.3404195021551215E-2</v>
      </c>
      <c r="H122" s="295">
        <v>0.13570938869086971</v>
      </c>
      <c r="I122" s="295">
        <v>8.4545319917009365E-2</v>
      </c>
      <c r="J122" s="295">
        <v>7.6585353229401035E-2</v>
      </c>
      <c r="K122" s="295">
        <v>6.8848581342314932E-2</v>
      </c>
      <c r="L122" s="295">
        <v>6.7295834922268594E-2</v>
      </c>
      <c r="M122" s="295">
        <v>6.8713793089293568E-2</v>
      </c>
      <c r="N122" s="295">
        <v>9.6039139460974393E-2</v>
      </c>
      <c r="O122" s="295">
        <v>8.3471169278936885E-2</v>
      </c>
      <c r="P122" s="295">
        <v>8.6767773449521621E-2</v>
      </c>
      <c r="Q122" s="295">
        <v>7.5041458316612908E-2</v>
      </c>
      <c r="R122" s="295">
        <v>7.1380641224116262E-2</v>
      </c>
      <c r="S122" s="295">
        <v>7.0167543219338602E-2</v>
      </c>
      <c r="T122" s="295">
        <v>5.1547312199512668E-2</v>
      </c>
      <c r="U122" s="295">
        <v>4.8025422005580312E-2</v>
      </c>
      <c r="V122" s="295">
        <v>4.0037497442287268E-2</v>
      </c>
      <c r="W122" s="295">
        <v>4.5541548297595533E-2</v>
      </c>
      <c r="X122" s="295">
        <v>7.1693148944008078E-2</v>
      </c>
      <c r="Y122" s="295">
        <v>6.4969815309246906E-2</v>
      </c>
      <c r="DA122" s="122" t="s">
        <v>1569</v>
      </c>
    </row>
    <row r="123" spans="1:105" ht="12" customHeight="1" x14ac:dyDescent="0.25">
      <c r="A123" s="59" t="s">
        <v>159</v>
      </c>
      <c r="B123" s="295">
        <v>0.19449592522453299</v>
      </c>
      <c r="C123" s="295">
        <v>0.26544843463585532</v>
      </c>
      <c r="D123" s="295">
        <v>0.22760824862413309</v>
      </c>
      <c r="E123" s="295">
        <v>0.2449271729783277</v>
      </c>
      <c r="F123" s="295">
        <v>0.2365028461055407</v>
      </c>
      <c r="G123" s="295">
        <v>0.2231301209343354</v>
      </c>
      <c r="H123" s="295">
        <v>0.29948405733699263</v>
      </c>
      <c r="I123" s="295">
        <v>0.25913750836128041</v>
      </c>
      <c r="J123" s="295">
        <v>0.2471128674878578</v>
      </c>
      <c r="K123" s="295">
        <v>0.174763186411106</v>
      </c>
      <c r="L123" s="295">
        <v>0.1863681733014097</v>
      </c>
      <c r="M123" s="295">
        <v>0.36481287960722558</v>
      </c>
      <c r="N123" s="295">
        <v>0.56811583223716755</v>
      </c>
      <c r="O123" s="295">
        <v>0.42447213273250373</v>
      </c>
      <c r="P123" s="295">
        <v>0.14038105057404701</v>
      </c>
      <c r="Q123" s="295">
        <v>0.1144602610518983</v>
      </c>
      <c r="R123" s="295">
        <v>0.16226952378166939</v>
      </c>
      <c r="S123" s="295">
        <v>0.1323441066682802</v>
      </c>
      <c r="T123" s="295">
        <v>0.135889152973795</v>
      </c>
      <c r="U123" s="295">
        <v>0.12303570288355729</v>
      </c>
      <c r="V123" s="295">
        <v>0.1113591552845648</v>
      </c>
      <c r="W123" s="295">
        <v>0.2195453551909855</v>
      </c>
      <c r="X123" s="295">
        <v>0.31576562895989069</v>
      </c>
      <c r="Y123" s="295">
        <v>0.19094609513249911</v>
      </c>
      <c r="DA123" s="122" t="s">
        <v>1570</v>
      </c>
    </row>
    <row r="124" spans="1:105" ht="12" customHeight="1" x14ac:dyDescent="0.25">
      <c r="A124" s="59" t="s">
        <v>32</v>
      </c>
      <c r="B124" s="295">
        <v>0.28582178484634507</v>
      </c>
      <c r="C124" s="295">
        <v>0.26757346884328631</v>
      </c>
      <c r="D124" s="295">
        <v>0.27638475479380098</v>
      </c>
      <c r="E124" s="295">
        <v>0.17416584776715721</v>
      </c>
      <c r="F124" s="295">
        <v>0.18022686498022281</v>
      </c>
      <c r="G124" s="295">
        <v>0.13206542364067839</v>
      </c>
      <c r="H124" s="295">
        <v>0.35977676453718249</v>
      </c>
      <c r="I124" s="295">
        <v>0.38601240265550729</v>
      </c>
      <c r="J124" s="295">
        <v>0.1849700131879671</v>
      </c>
      <c r="K124" s="295">
        <v>0.1058181048292323</v>
      </c>
      <c r="L124" s="295">
        <v>0.14775827486542681</v>
      </c>
      <c r="M124" s="295">
        <v>0.1056109395222662</v>
      </c>
      <c r="N124" s="295">
        <v>0.1012162246603608</v>
      </c>
      <c r="O124" s="295">
        <v>7.3309802542744162E-2</v>
      </c>
      <c r="P124" s="295">
        <v>7.6205094448857938E-2</v>
      </c>
      <c r="Q124" s="295">
        <v>5.2156659863807728E-2</v>
      </c>
      <c r="R124" s="295">
        <v>3.7553437865415241E-2</v>
      </c>
      <c r="S124" s="295">
        <v>3.7314886607016977E-2</v>
      </c>
      <c r="T124" s="295">
        <v>2.0691055267649701E-2</v>
      </c>
      <c r="U124" s="295">
        <v>2.389915879722165E-2</v>
      </c>
      <c r="V124" s="295">
        <v>2.302249304218074E-2</v>
      </c>
      <c r="W124" s="295">
        <v>1.602673717923319E-2</v>
      </c>
      <c r="X124" s="295">
        <v>1.299786522824062E-2</v>
      </c>
      <c r="Y124" s="295">
        <v>6.1554202978497787E-3</v>
      </c>
      <c r="DA124" s="122" t="s">
        <v>1571</v>
      </c>
    </row>
    <row r="125" spans="1:105" ht="12" customHeight="1" x14ac:dyDescent="0.25">
      <c r="A125" s="59" t="s">
        <v>35</v>
      </c>
      <c r="B125" s="295">
        <v>1.3044839745704919</v>
      </c>
      <c r="C125" s="295">
        <v>1.556729534685483</v>
      </c>
      <c r="D125" s="295">
        <v>1.3533803546523739</v>
      </c>
      <c r="E125" s="295">
        <v>1.206870955132608</v>
      </c>
      <c r="F125" s="295">
        <v>1.077136550661985</v>
      </c>
      <c r="G125" s="295">
        <v>0.89140406980363596</v>
      </c>
      <c r="H125" s="295">
        <v>1.3805416852527259</v>
      </c>
      <c r="I125" s="295">
        <v>1.562928354401792</v>
      </c>
      <c r="J125" s="295">
        <v>1.7091348320097699</v>
      </c>
      <c r="K125" s="295">
        <v>1.405783327027615</v>
      </c>
      <c r="L125" s="295">
        <v>1.406287336311844</v>
      </c>
      <c r="M125" s="295">
        <v>1.618107451195417</v>
      </c>
      <c r="N125" s="295">
        <v>1.9525887118700089</v>
      </c>
      <c r="O125" s="295">
        <v>2.0316993346198369</v>
      </c>
      <c r="P125" s="295">
        <v>2.0654721086882271</v>
      </c>
      <c r="Q125" s="295">
        <v>1.612333354408185</v>
      </c>
      <c r="R125" s="295">
        <v>1.5610472429557529</v>
      </c>
      <c r="S125" s="295">
        <v>1.5682254075785049</v>
      </c>
      <c r="T125" s="295">
        <v>1.655340392689884</v>
      </c>
      <c r="U125" s="295">
        <v>1.444575434669596</v>
      </c>
      <c r="V125" s="295">
        <v>1.2912008680187821</v>
      </c>
      <c r="W125" s="295">
        <v>1.3540912794844071</v>
      </c>
      <c r="X125" s="295">
        <v>1.3202166651113301</v>
      </c>
      <c r="Y125" s="295">
        <v>1.1143546250201479</v>
      </c>
      <c r="DA125" s="122" t="s">
        <v>1572</v>
      </c>
    </row>
    <row r="126" spans="1:105" ht="12" customHeight="1" x14ac:dyDescent="0.25">
      <c r="A126" s="60" t="s">
        <v>1573</v>
      </c>
      <c r="B126" s="262">
        <v>1.067966989409507</v>
      </c>
      <c r="C126" s="262">
        <v>1.182424716623345</v>
      </c>
      <c r="D126" s="262">
        <v>1.1348943483544289</v>
      </c>
      <c r="E126" s="262">
        <v>0.98571861185807552</v>
      </c>
      <c r="F126" s="262">
        <v>0.95444241764526605</v>
      </c>
      <c r="G126" s="262">
        <v>0.88095710553018869</v>
      </c>
      <c r="H126" s="262">
        <v>1.3453766550899771</v>
      </c>
      <c r="I126" s="262">
        <v>1.3450948899987289</v>
      </c>
      <c r="J126" s="262">
        <v>1.463273314904187</v>
      </c>
      <c r="K126" s="262">
        <v>0.98424806669370613</v>
      </c>
      <c r="L126" s="262">
        <v>1.011912880398425</v>
      </c>
      <c r="M126" s="262">
        <v>1.0313032722407851</v>
      </c>
      <c r="N126" s="262">
        <v>1.250063372177868</v>
      </c>
      <c r="O126" s="262">
        <v>1.325803745211807</v>
      </c>
      <c r="P126" s="262">
        <v>1.3115779488988279</v>
      </c>
      <c r="Q126" s="262">
        <v>1.0932766767900159</v>
      </c>
      <c r="R126" s="262">
        <v>1.0539840255406929</v>
      </c>
      <c r="S126" s="262">
        <v>0.97514764817056698</v>
      </c>
      <c r="T126" s="262">
        <v>1.019189069821957</v>
      </c>
      <c r="U126" s="262">
        <v>0.84184865323131675</v>
      </c>
      <c r="V126" s="262">
        <v>0.85059433305226262</v>
      </c>
      <c r="W126" s="262">
        <v>0.98743108057220796</v>
      </c>
      <c r="X126" s="262">
        <v>0.97336460316161877</v>
      </c>
      <c r="Y126" s="262">
        <v>0.88824853885752086</v>
      </c>
      <c r="DA126" s="72" t="s">
        <v>1574</v>
      </c>
    </row>
    <row r="127" spans="1:105" ht="12" customHeight="1" x14ac:dyDescent="0.25">
      <c r="A127" s="132" t="s">
        <v>1575</v>
      </c>
      <c r="B127" s="316">
        <v>3.2679705912069341</v>
      </c>
      <c r="C127" s="316">
        <v>3.6182103366114449</v>
      </c>
      <c r="D127" s="316">
        <v>3.4727677833936368</v>
      </c>
      <c r="E127" s="316">
        <v>3.016291202538584</v>
      </c>
      <c r="F127" s="316">
        <v>2.9205862941416951</v>
      </c>
      <c r="G127" s="316">
        <v>2.6957218168131258</v>
      </c>
      <c r="H127" s="316">
        <v>4.1168419871866693</v>
      </c>
      <c r="I127" s="316">
        <v>4.1159797882226954</v>
      </c>
      <c r="J127" s="316">
        <v>4.4776048393113346</v>
      </c>
      <c r="K127" s="316">
        <v>3.0117913458970809</v>
      </c>
      <c r="L127" s="316">
        <v>3.0964454583319849</v>
      </c>
      <c r="M127" s="316">
        <v>3.155779904921808</v>
      </c>
      <c r="N127" s="316">
        <v>3.8251840908312968</v>
      </c>
      <c r="O127" s="316">
        <v>4.0569490368422292</v>
      </c>
      <c r="P127" s="316">
        <v>4.0134182119681201</v>
      </c>
      <c r="Q127" s="316">
        <v>3.3454180356058258</v>
      </c>
      <c r="R127" s="316">
        <v>3.2251828317028131</v>
      </c>
      <c r="S127" s="316">
        <v>2.9839441367640172</v>
      </c>
      <c r="T127" s="316">
        <v>3.1187105407623918</v>
      </c>
      <c r="U127" s="316">
        <v>2.5760502602503168</v>
      </c>
      <c r="V127" s="316">
        <v>2.6028119717436322</v>
      </c>
      <c r="W127" s="316">
        <v>3.0215313433403521</v>
      </c>
      <c r="X127" s="316">
        <v>2.9784880330549859</v>
      </c>
      <c r="Y127" s="316">
        <v>2.7180335454693099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1.0000000000000002</v>
      </c>
      <c r="C132" s="232">
        <f t="shared" si="6"/>
        <v>1</v>
      </c>
      <c r="D132" s="232">
        <f t="shared" si="6"/>
        <v>0.99999999999999978</v>
      </c>
      <c r="E132" s="232">
        <f t="shared" si="6"/>
        <v>1</v>
      </c>
      <c r="F132" s="232">
        <f t="shared" si="6"/>
        <v>1.0000000000000002</v>
      </c>
      <c r="G132" s="232">
        <f t="shared" si="6"/>
        <v>1</v>
      </c>
      <c r="H132" s="232">
        <f t="shared" si="6"/>
        <v>1.0000000000000002</v>
      </c>
      <c r="I132" s="232">
        <f t="shared" si="6"/>
        <v>1</v>
      </c>
      <c r="J132" s="232">
        <f t="shared" si="6"/>
        <v>1</v>
      </c>
      <c r="K132" s="232">
        <f t="shared" si="6"/>
        <v>1.0000000000000002</v>
      </c>
      <c r="L132" s="232">
        <f t="shared" si="6"/>
        <v>0.99999999999999989</v>
      </c>
      <c r="M132" s="232">
        <f t="shared" si="6"/>
        <v>1.0000000000000002</v>
      </c>
      <c r="N132" s="232">
        <f t="shared" si="6"/>
        <v>0.99999999999999933</v>
      </c>
      <c r="O132" s="232">
        <f t="shared" si="6"/>
        <v>1.0000000000000004</v>
      </c>
      <c r="P132" s="232">
        <f t="shared" si="6"/>
        <v>1</v>
      </c>
      <c r="Q132" s="232">
        <f t="shared" si="6"/>
        <v>0.99999999999999956</v>
      </c>
      <c r="R132" s="232">
        <f t="shared" si="6"/>
        <v>1.0000000000000002</v>
      </c>
      <c r="S132" s="232">
        <f t="shared" si="6"/>
        <v>0.99999999999999989</v>
      </c>
      <c r="T132" s="232">
        <f t="shared" si="6"/>
        <v>1</v>
      </c>
      <c r="U132" s="232">
        <f t="shared" si="6"/>
        <v>1</v>
      </c>
      <c r="V132" s="232">
        <f t="shared" si="6"/>
        <v>0.99999999999999989</v>
      </c>
      <c r="W132" s="232">
        <f t="shared" si="6"/>
        <v>1.0000000000000002</v>
      </c>
      <c r="X132" s="232">
        <f t="shared" si="6"/>
        <v>0.99999999999999978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4.7295231217577005E-3</v>
      </c>
      <c r="C133" s="266">
        <f t="shared" si="7"/>
        <v>4.7295231217573917E-3</v>
      </c>
      <c r="D133" s="266">
        <f t="shared" si="7"/>
        <v>4.7295231217577951E-3</v>
      </c>
      <c r="E133" s="266">
        <f t="shared" si="7"/>
        <v>4.7295231217580232E-3</v>
      </c>
      <c r="F133" s="266">
        <f t="shared" si="7"/>
        <v>4.7295231217581316E-3</v>
      </c>
      <c r="G133" s="266">
        <f t="shared" si="7"/>
        <v>4.7295231217582912E-3</v>
      </c>
      <c r="H133" s="266">
        <f t="shared" si="7"/>
        <v>4.7295231217569702E-3</v>
      </c>
      <c r="I133" s="266">
        <f t="shared" si="7"/>
        <v>4.7295231217574481E-3</v>
      </c>
      <c r="J133" s="266">
        <f t="shared" si="7"/>
        <v>4.7295231217561922E-3</v>
      </c>
      <c r="K133" s="266">
        <f t="shared" si="7"/>
        <v>4.7295231217567776E-3</v>
      </c>
      <c r="L133" s="266">
        <f t="shared" si="7"/>
        <v>4.7295231217542545E-3</v>
      </c>
      <c r="M133" s="266">
        <f t="shared" si="7"/>
        <v>4.7295231217554844E-3</v>
      </c>
      <c r="N133" s="266">
        <f t="shared" si="7"/>
        <v>4.7295231217571272E-3</v>
      </c>
      <c r="O133" s="266">
        <f t="shared" si="7"/>
        <v>4.7295231217550967E-3</v>
      </c>
      <c r="P133" s="266">
        <f t="shared" si="7"/>
        <v>4.7295231217568071E-3</v>
      </c>
      <c r="Q133" s="266">
        <f t="shared" si="7"/>
        <v>4.7295231217557602E-3</v>
      </c>
      <c r="R133" s="266">
        <f t="shared" si="7"/>
        <v>4.7295231217569069E-3</v>
      </c>
      <c r="S133" s="266">
        <f t="shared" si="7"/>
        <v>4.72952312175686E-3</v>
      </c>
      <c r="T133" s="266">
        <f t="shared" si="7"/>
        <v>4.7295231217566111E-3</v>
      </c>
      <c r="U133" s="266">
        <f t="shared" si="7"/>
        <v>4.7295231217579867E-3</v>
      </c>
      <c r="V133" s="266">
        <f t="shared" si="7"/>
        <v>4.7295231217571324E-3</v>
      </c>
      <c r="W133" s="266">
        <f t="shared" si="7"/>
        <v>4.7295231217571168E-3</v>
      </c>
      <c r="X133" s="266">
        <f t="shared" si="7"/>
        <v>4.7295231217579919E-3</v>
      </c>
      <c r="Y133" s="266">
        <f t="shared" si="7"/>
        <v>4.7295231217647001E-3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1.8910565568242351E-3</v>
      </c>
      <c r="C134" s="267">
        <f t="shared" si="8"/>
        <v>1.891056556824111E-3</v>
      </c>
      <c r="D134" s="267">
        <f t="shared" si="8"/>
        <v>1.8910565568242724E-3</v>
      </c>
      <c r="E134" s="267">
        <f t="shared" si="8"/>
        <v>1.8910565568243643E-3</v>
      </c>
      <c r="F134" s="267">
        <f t="shared" si="8"/>
        <v>1.8910565568244074E-3</v>
      </c>
      <c r="G134" s="267">
        <f t="shared" si="8"/>
        <v>1.8910565568244708E-3</v>
      </c>
      <c r="H134" s="267">
        <f t="shared" si="8"/>
        <v>1.8910565568239436E-3</v>
      </c>
      <c r="I134" s="267">
        <f t="shared" si="8"/>
        <v>1.8910565568241334E-3</v>
      </c>
      <c r="J134" s="267">
        <f t="shared" si="8"/>
        <v>1.891056556823632E-3</v>
      </c>
      <c r="K134" s="267">
        <f t="shared" si="8"/>
        <v>1.8910565568238651E-3</v>
      </c>
      <c r="L134" s="267">
        <f t="shared" si="8"/>
        <v>1.8910565568228577E-3</v>
      </c>
      <c r="M134" s="267">
        <f t="shared" si="8"/>
        <v>1.8910565568233493E-3</v>
      </c>
      <c r="N134" s="267">
        <f t="shared" si="8"/>
        <v>1.8910565568240056E-3</v>
      </c>
      <c r="O134" s="267">
        <f t="shared" si="8"/>
        <v>1.8910565568231938E-3</v>
      </c>
      <c r="P134" s="267">
        <f t="shared" si="8"/>
        <v>1.8910565568238781E-3</v>
      </c>
      <c r="Q134" s="267">
        <f t="shared" si="8"/>
        <v>1.8910565568234588E-3</v>
      </c>
      <c r="R134" s="267">
        <f t="shared" si="8"/>
        <v>1.8910565568239172E-3</v>
      </c>
      <c r="S134" s="267">
        <f t="shared" si="8"/>
        <v>1.8910565568238994E-3</v>
      </c>
      <c r="T134" s="267">
        <f t="shared" si="8"/>
        <v>1.8910565568237994E-3</v>
      </c>
      <c r="U134" s="267">
        <f t="shared" si="8"/>
        <v>1.8910565568243496E-3</v>
      </c>
      <c r="V134" s="267">
        <f t="shared" si="8"/>
        <v>1.8910565568240074E-3</v>
      </c>
      <c r="W134" s="267">
        <f t="shared" si="8"/>
        <v>1.891056556824002E-3</v>
      </c>
      <c r="X134" s="267">
        <f t="shared" si="8"/>
        <v>1.8910565568243522E-3</v>
      </c>
      <c r="Y134" s="267">
        <f t="shared" si="8"/>
        <v>1.8910565568270336E-3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6.1409694343990085E-3</v>
      </c>
      <c r="C135" s="267">
        <f t="shared" si="9"/>
        <v>6.0841167594150383E-3</v>
      </c>
      <c r="D135" s="267">
        <f t="shared" si="9"/>
        <v>6.7117797844013019E-3</v>
      </c>
      <c r="E135" s="267">
        <f t="shared" si="9"/>
        <v>6.2380388927647896E-3</v>
      </c>
      <c r="F135" s="267">
        <f t="shared" si="9"/>
        <v>6.229437156370617E-3</v>
      </c>
      <c r="G135" s="267">
        <f t="shared" si="9"/>
        <v>6.7730002364715068E-3</v>
      </c>
      <c r="H135" s="267">
        <f t="shared" si="9"/>
        <v>6.4783908825033583E-3</v>
      </c>
      <c r="I135" s="267">
        <f t="shared" si="9"/>
        <v>6.1126045853442945E-3</v>
      </c>
      <c r="J135" s="267">
        <f t="shared" si="9"/>
        <v>7.0001240457929605E-3</v>
      </c>
      <c r="K135" s="267">
        <f t="shared" si="9"/>
        <v>7.090835493750859E-3</v>
      </c>
      <c r="L135" s="267">
        <f t="shared" si="9"/>
        <v>7.1377994234232134E-3</v>
      </c>
      <c r="M135" s="267">
        <f t="shared" si="9"/>
        <v>6.3843416390391245E-3</v>
      </c>
      <c r="N135" s="267">
        <f t="shared" si="9"/>
        <v>6.8136698466270329E-3</v>
      </c>
      <c r="O135" s="267">
        <f t="shared" si="9"/>
        <v>6.9634894443442487E-3</v>
      </c>
      <c r="P135" s="267">
        <f t="shared" si="9"/>
        <v>6.8293443383975715E-3</v>
      </c>
      <c r="Q135" s="267">
        <f t="shared" si="9"/>
        <v>7.3005442761028315E-3</v>
      </c>
      <c r="R135" s="267">
        <f t="shared" si="9"/>
        <v>7.0621439782790436E-3</v>
      </c>
      <c r="S135" s="267">
        <f t="shared" si="9"/>
        <v>6.5710258608499333E-3</v>
      </c>
      <c r="T135" s="267">
        <f t="shared" si="9"/>
        <v>6.5161874152249218E-3</v>
      </c>
      <c r="U135" s="267">
        <f t="shared" si="9"/>
        <v>6.3414484621294029E-3</v>
      </c>
      <c r="V135" s="267">
        <f t="shared" si="9"/>
        <v>6.9643134909732072E-3</v>
      </c>
      <c r="W135" s="267">
        <f t="shared" si="9"/>
        <v>7.3310381581494985E-3</v>
      </c>
      <c r="X135" s="267">
        <f t="shared" si="9"/>
        <v>7.4514385457039832E-3</v>
      </c>
      <c r="Y135" s="267">
        <f t="shared" si="9"/>
        <v>9.132087724916407E-3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9.4364654871500716E-4</v>
      </c>
      <c r="C136" s="267">
        <f t="shared" si="10"/>
        <v>9.4364654871494514E-4</v>
      </c>
      <c r="D136" s="267">
        <f t="shared" si="10"/>
        <v>9.4364654871502624E-4</v>
      </c>
      <c r="E136" s="267">
        <f t="shared" si="10"/>
        <v>9.4364654871507134E-4</v>
      </c>
      <c r="F136" s="267">
        <f t="shared" si="10"/>
        <v>9.4364654871509314E-4</v>
      </c>
      <c r="G136" s="267">
        <f t="shared" si="10"/>
        <v>9.4364654871512501E-4</v>
      </c>
      <c r="H136" s="267">
        <f t="shared" si="10"/>
        <v>9.4364654871486133E-4</v>
      </c>
      <c r="I136" s="267">
        <f t="shared" si="10"/>
        <v>9.436465487149562E-4</v>
      </c>
      <c r="J136" s="267">
        <f t="shared" si="10"/>
        <v>9.4364654871470586E-4</v>
      </c>
      <c r="K136" s="267">
        <f t="shared" si="10"/>
        <v>9.4364654871482284E-4</v>
      </c>
      <c r="L136" s="267">
        <f t="shared" si="10"/>
        <v>9.4364654871431934E-4</v>
      </c>
      <c r="M136" s="267">
        <f t="shared" si="10"/>
        <v>9.4364654871456556E-4</v>
      </c>
      <c r="N136" s="267">
        <f t="shared" si="10"/>
        <v>9.4364654871489288E-4</v>
      </c>
      <c r="O136" s="267">
        <f t="shared" si="10"/>
        <v>9.4364654871448783E-4</v>
      </c>
      <c r="P136" s="267">
        <f t="shared" si="10"/>
        <v>9.4364654871482924E-4</v>
      </c>
      <c r="Q136" s="267">
        <f t="shared" si="10"/>
        <v>9.4364654871461988E-4</v>
      </c>
      <c r="R136" s="267">
        <f t="shared" si="10"/>
        <v>9.4364654871484832E-4</v>
      </c>
      <c r="S136" s="267">
        <f t="shared" si="10"/>
        <v>9.4364654871483932E-4</v>
      </c>
      <c r="T136" s="267">
        <f t="shared" si="10"/>
        <v>9.4364654871478945E-4</v>
      </c>
      <c r="U136" s="267">
        <f t="shared" si="10"/>
        <v>9.4364654871506375E-4</v>
      </c>
      <c r="V136" s="267">
        <f t="shared" si="10"/>
        <v>9.4364654871489321E-4</v>
      </c>
      <c r="W136" s="267">
        <f t="shared" si="10"/>
        <v>9.4364654871489147E-4</v>
      </c>
      <c r="X136" s="267">
        <f t="shared" si="10"/>
        <v>9.4364654871506571E-4</v>
      </c>
      <c r="Y136" s="267">
        <f t="shared" si="10"/>
        <v>9.4364654871640361E-4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6.0834061694357202E-3</v>
      </c>
      <c r="C137" s="268">
        <f t="shared" si="11"/>
        <v>6.0526270210900417E-3</v>
      </c>
      <c r="D137" s="268">
        <f t="shared" si="11"/>
        <v>6.390748943689197E-3</v>
      </c>
      <c r="E137" s="268">
        <f t="shared" si="11"/>
        <v>6.2969536184589751E-3</v>
      </c>
      <c r="F137" s="268">
        <f t="shared" si="11"/>
        <v>6.303956432895501E-3</v>
      </c>
      <c r="G137" s="268">
        <f t="shared" si="11"/>
        <v>6.645005410058827E-3</v>
      </c>
      <c r="H137" s="268">
        <f t="shared" si="11"/>
        <v>7.1670329288121941E-3</v>
      </c>
      <c r="I137" s="268">
        <f t="shared" si="11"/>
        <v>7.2777434249578794E-3</v>
      </c>
      <c r="J137" s="268">
        <f t="shared" si="11"/>
        <v>8.2181653434988365E-3</v>
      </c>
      <c r="K137" s="268">
        <f t="shared" si="11"/>
        <v>9.0374595639404424E-3</v>
      </c>
      <c r="L137" s="268">
        <f t="shared" si="11"/>
        <v>9.2582328982165202E-3</v>
      </c>
      <c r="M137" s="268">
        <f t="shared" si="11"/>
        <v>9.5194672211445213E-3</v>
      </c>
      <c r="N137" s="268">
        <f t="shared" si="11"/>
        <v>1.0381345671068255E-2</v>
      </c>
      <c r="O137" s="268">
        <f t="shared" si="11"/>
        <v>1.1300012406647584E-2</v>
      </c>
      <c r="P137" s="268">
        <f t="shared" si="11"/>
        <v>1.1797766211253276E-2</v>
      </c>
      <c r="Q137" s="268">
        <f t="shared" si="11"/>
        <v>1.2658092849868213E-2</v>
      </c>
      <c r="R137" s="268">
        <f t="shared" si="11"/>
        <v>1.287641207359932E-2</v>
      </c>
      <c r="S137" s="268">
        <f t="shared" si="11"/>
        <v>1.2459836652231854E-2</v>
      </c>
      <c r="T137" s="268">
        <f t="shared" si="11"/>
        <v>1.2989563960646438E-2</v>
      </c>
      <c r="U137" s="268">
        <f t="shared" si="11"/>
        <v>1.4235919266768857E-2</v>
      </c>
      <c r="V137" s="268">
        <f t="shared" si="11"/>
        <v>1.6056098879070883E-2</v>
      </c>
      <c r="W137" s="268">
        <f t="shared" si="11"/>
        <v>1.6559701317451183E-2</v>
      </c>
      <c r="X137" s="268">
        <f t="shared" si="11"/>
        <v>1.9005068420907167E-2</v>
      </c>
      <c r="Y137" s="268">
        <f t="shared" si="11"/>
        <v>2.2526737528873346E-2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2.4332795988726147E-2</v>
      </c>
      <c r="C138" s="269">
        <f t="shared" si="12"/>
        <v>2.4107524627815423E-2</v>
      </c>
      <c r="D138" s="269">
        <f t="shared" si="12"/>
        <v>2.6594558067699683E-2</v>
      </c>
      <c r="E138" s="269">
        <f t="shared" si="12"/>
        <v>2.4717421144800054E-2</v>
      </c>
      <c r="F138" s="269">
        <f t="shared" si="12"/>
        <v>2.4683337878458462E-2</v>
      </c>
      <c r="G138" s="269">
        <f t="shared" si="12"/>
        <v>2.6837136179588245E-2</v>
      </c>
      <c r="H138" s="269">
        <f t="shared" si="12"/>
        <v>2.5669784773095058E-2</v>
      </c>
      <c r="I138" s="269">
        <f t="shared" si="12"/>
        <v>2.4220403948239329E-2</v>
      </c>
      <c r="J138" s="269">
        <f t="shared" si="12"/>
        <v>2.7737084856330377E-2</v>
      </c>
      <c r="K138" s="269">
        <f t="shared" si="12"/>
        <v>2.8096517219669846E-2</v>
      </c>
      <c r="L138" s="269">
        <f t="shared" si="12"/>
        <v>2.8282605708100525E-2</v>
      </c>
      <c r="M138" s="269">
        <f t="shared" si="12"/>
        <v>2.5297126827382093E-2</v>
      </c>
      <c r="N138" s="269">
        <f t="shared" si="12"/>
        <v>2.699828424219089E-2</v>
      </c>
      <c r="O138" s="269">
        <f t="shared" si="12"/>
        <v>2.7591924993103163E-2</v>
      </c>
      <c r="P138" s="269">
        <f t="shared" si="12"/>
        <v>2.7060392385628792E-2</v>
      </c>
      <c r="Q138" s="269">
        <f t="shared" si="12"/>
        <v>2.8927461107687114E-2</v>
      </c>
      <c r="R138" s="269">
        <f t="shared" si="12"/>
        <v>2.7982830805815987E-2</v>
      </c>
      <c r="S138" s="269">
        <f t="shared" si="12"/>
        <v>2.603683887645877E-2</v>
      </c>
      <c r="T138" s="269">
        <f t="shared" si="12"/>
        <v>2.5819548638494418E-2</v>
      </c>
      <c r="U138" s="269">
        <f t="shared" si="12"/>
        <v>2.5127168169518363E-2</v>
      </c>
      <c r="V138" s="269">
        <f t="shared" si="12"/>
        <v>2.7595190171137662E-2</v>
      </c>
      <c r="W138" s="269">
        <f t="shared" si="12"/>
        <v>2.9048289165646404E-2</v>
      </c>
      <c r="X138" s="269">
        <f t="shared" si="12"/>
        <v>2.9525360106745082E-2</v>
      </c>
      <c r="Y138" s="269">
        <f t="shared" si="12"/>
        <v>3.6184714797117067E-2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0.13671961898239957</v>
      </c>
      <c r="C139" s="269">
        <f t="shared" si="13"/>
        <v>0.13683726723119952</v>
      </c>
      <c r="D139" s="269">
        <f t="shared" si="13"/>
        <v>0.13583703854859544</v>
      </c>
      <c r="E139" s="269">
        <f t="shared" si="13"/>
        <v>0.13668981694368806</v>
      </c>
      <c r="F139" s="269">
        <f t="shared" si="13"/>
        <v>0.13675422189633443</v>
      </c>
      <c r="G139" s="269">
        <f t="shared" si="13"/>
        <v>0.13594658058334091</v>
      </c>
      <c r="H139" s="269">
        <f t="shared" si="13"/>
        <v>0.13627418135593361</v>
      </c>
      <c r="I139" s="269">
        <f t="shared" si="13"/>
        <v>0.13667527889376851</v>
      </c>
      <c r="J139" s="269">
        <f t="shared" si="13"/>
        <v>0.13526725892011113</v>
      </c>
      <c r="K139" s="269">
        <f t="shared" si="13"/>
        <v>0.13491436539711549</v>
      </c>
      <c r="L139" s="269">
        <f t="shared" si="13"/>
        <v>0.1348074572138134</v>
      </c>
      <c r="M139" s="269">
        <f t="shared" si="13"/>
        <v>0.1359475010769059</v>
      </c>
      <c r="N139" s="269">
        <f t="shared" si="13"/>
        <v>0.13513222113210457</v>
      </c>
      <c r="O139" s="269">
        <f t="shared" si="13"/>
        <v>0.13480635240450239</v>
      </c>
      <c r="P139" s="269">
        <f t="shared" si="13"/>
        <v>0.13507523918216185</v>
      </c>
      <c r="Q139" s="269">
        <f t="shared" si="13"/>
        <v>0.13433925947059072</v>
      </c>
      <c r="R139" s="269">
        <f t="shared" si="13"/>
        <v>0.13454708207329594</v>
      </c>
      <c r="S139" s="269">
        <f t="shared" si="13"/>
        <v>0.13541063891239838</v>
      </c>
      <c r="T139" s="269">
        <f t="shared" si="13"/>
        <v>0.13547142992059497</v>
      </c>
      <c r="U139" s="269">
        <f t="shared" si="13"/>
        <v>0.13555281545359502</v>
      </c>
      <c r="V139" s="269">
        <f t="shared" si="13"/>
        <v>0.13438282565856133</v>
      </c>
      <c r="W139" s="269">
        <f t="shared" si="13"/>
        <v>0.13376310905462638</v>
      </c>
      <c r="X139" s="269">
        <f t="shared" si="13"/>
        <v>0.13320265351248878</v>
      </c>
      <c r="Y139" s="269">
        <f t="shared" si="13"/>
        <v>0.1301819619663894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0.74954602551468275</v>
      </c>
      <c r="C140" s="269">
        <f t="shared" si="14"/>
        <v>0.7501910154433642</v>
      </c>
      <c r="D140" s="269">
        <f t="shared" si="14"/>
        <v>0.74470740278241754</v>
      </c>
      <c r="E140" s="269">
        <f t="shared" si="14"/>
        <v>0.74938264004129773</v>
      </c>
      <c r="F140" s="269">
        <f t="shared" si="14"/>
        <v>0.74973573110927227</v>
      </c>
      <c r="G140" s="269">
        <f t="shared" si="14"/>
        <v>0.7453079515360006</v>
      </c>
      <c r="H140" s="269">
        <f t="shared" si="14"/>
        <v>0.74710397656064609</v>
      </c>
      <c r="I140" s="269">
        <f t="shared" si="14"/>
        <v>0.74930293723333907</v>
      </c>
      <c r="J140" s="269">
        <f t="shared" si="14"/>
        <v>0.74158366634189488</v>
      </c>
      <c r="K140" s="269">
        <f t="shared" si="14"/>
        <v>0.73964897738093971</v>
      </c>
      <c r="L140" s="269">
        <f t="shared" si="14"/>
        <v>0.73906286834636614</v>
      </c>
      <c r="M140" s="269">
        <f t="shared" si="14"/>
        <v>0.74531299801212703</v>
      </c>
      <c r="N140" s="269">
        <f t="shared" si="14"/>
        <v>0.7408433407174676</v>
      </c>
      <c r="O140" s="269">
        <f t="shared" si="14"/>
        <v>0.73905681138516199</v>
      </c>
      <c r="P140" s="269">
        <f t="shared" si="14"/>
        <v>0.74053094521473373</v>
      </c>
      <c r="Q140" s="269">
        <f t="shared" si="14"/>
        <v>0.73649604026273319</v>
      </c>
      <c r="R140" s="269">
        <f t="shared" si="14"/>
        <v>0.73763539836678083</v>
      </c>
      <c r="S140" s="269">
        <f t="shared" si="14"/>
        <v>0.74236972692454695</v>
      </c>
      <c r="T140" s="269">
        <f t="shared" si="14"/>
        <v>0.74270300505185483</v>
      </c>
      <c r="U140" s="269">
        <f t="shared" si="14"/>
        <v>0.74314918975635214</v>
      </c>
      <c r="V140" s="269">
        <f t="shared" si="14"/>
        <v>0.73673488574287227</v>
      </c>
      <c r="W140" s="269">
        <f t="shared" si="14"/>
        <v>0.73333737687851053</v>
      </c>
      <c r="X140" s="269">
        <f t="shared" si="14"/>
        <v>0.73026475842613592</v>
      </c>
      <c r="Y140" s="269">
        <f t="shared" si="14"/>
        <v>0.71370424312089598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6.9612957683060028E-2</v>
      </c>
      <c r="C141" s="269">
        <f t="shared" si="15"/>
        <v>6.9163222689819337E-2</v>
      </c>
      <c r="D141" s="269">
        <f t="shared" si="15"/>
        <v>7.2194245645899574E-2</v>
      </c>
      <c r="E141" s="269">
        <f t="shared" si="15"/>
        <v>6.9110903131693019E-2</v>
      </c>
      <c r="F141" s="269">
        <f t="shared" si="15"/>
        <v>6.8729089299371271E-2</v>
      </c>
      <c r="G141" s="269">
        <f t="shared" si="15"/>
        <v>7.0926099827242114E-2</v>
      </c>
      <c r="H141" s="269">
        <f t="shared" si="15"/>
        <v>6.9742407271714074E-2</v>
      </c>
      <c r="I141" s="269">
        <f t="shared" si="15"/>
        <v>6.8846805687054369E-2</v>
      </c>
      <c r="J141" s="269">
        <f t="shared" si="15"/>
        <v>7.2629474265077321E-2</v>
      </c>
      <c r="K141" s="269">
        <f t="shared" si="15"/>
        <v>7.3647618717288352E-2</v>
      </c>
      <c r="L141" s="269">
        <f t="shared" si="15"/>
        <v>7.3886810182788629E-2</v>
      </c>
      <c r="M141" s="269">
        <f t="shared" si="15"/>
        <v>6.9974338996108151E-2</v>
      </c>
      <c r="N141" s="269">
        <f t="shared" si="15"/>
        <v>7.2266912163245003E-2</v>
      </c>
      <c r="O141" s="269">
        <f t="shared" si="15"/>
        <v>7.2717183138948399E-2</v>
      </c>
      <c r="P141" s="269">
        <f t="shared" si="15"/>
        <v>7.1142086440529329E-2</v>
      </c>
      <c r="Q141" s="269">
        <f t="shared" si="15"/>
        <v>7.2714375805723749E-2</v>
      </c>
      <c r="R141" s="269">
        <f t="shared" si="15"/>
        <v>7.2331906474933372E-2</v>
      </c>
      <c r="S141" s="269">
        <f t="shared" si="15"/>
        <v>6.9587706546218403E-2</v>
      </c>
      <c r="T141" s="269">
        <f t="shared" si="15"/>
        <v>6.8936038785889192E-2</v>
      </c>
      <c r="U141" s="269">
        <f t="shared" si="15"/>
        <v>6.8029232664338746E-2</v>
      </c>
      <c r="V141" s="269">
        <f t="shared" si="15"/>
        <v>7.0702459830088493E-2</v>
      </c>
      <c r="W141" s="269">
        <f t="shared" si="15"/>
        <v>7.2396259198320198E-2</v>
      </c>
      <c r="X141" s="269">
        <f t="shared" si="15"/>
        <v>7.2986494760721485E-2</v>
      </c>
      <c r="Y141" s="269">
        <f t="shared" si="15"/>
        <v>8.0706028634499896E-2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2.9543888387260141E-2</v>
      </c>
      <c r="C142" s="318">
        <f t="shared" si="16"/>
        <v>2.9270373089360285E-2</v>
      </c>
      <c r="D142" s="318">
        <f t="shared" si="16"/>
        <v>3.2290027649295262E-2</v>
      </c>
      <c r="E142" s="318">
        <f t="shared" si="16"/>
        <v>3.0010884563418629E-2</v>
      </c>
      <c r="F142" s="318">
        <f t="shared" si="16"/>
        <v>2.9969502051637589E-2</v>
      </c>
      <c r="G142" s="318">
        <f t="shared" si="16"/>
        <v>3.2584556098313143E-2</v>
      </c>
      <c r="H142" s="318">
        <f t="shared" si="16"/>
        <v>3.1167205635253947E-2</v>
      </c>
      <c r="I142" s="318">
        <f t="shared" si="16"/>
        <v>2.940742655602227E-2</v>
      </c>
      <c r="J142" s="318">
        <f t="shared" si="16"/>
        <v>3.3677237073908815E-2</v>
      </c>
      <c r="K142" s="318">
        <f t="shared" si="16"/>
        <v>3.4113645188709525E-2</v>
      </c>
      <c r="L142" s="318">
        <f t="shared" si="16"/>
        <v>3.4339586241061155E-2</v>
      </c>
      <c r="M142" s="318">
        <f t="shared" si="16"/>
        <v>3.0714739557789174E-2</v>
      </c>
      <c r="N142" s="318">
        <f t="shared" si="16"/>
        <v>3.2780215502911013E-2</v>
      </c>
      <c r="O142" s="318">
        <f t="shared" si="16"/>
        <v>3.3500989888855304E-2</v>
      </c>
      <c r="P142" s="318">
        <f t="shared" si="16"/>
        <v>3.2855624677365081E-2</v>
      </c>
      <c r="Q142" s="318">
        <f t="shared" si="16"/>
        <v>3.5122543364448665E-2</v>
      </c>
      <c r="R142" s="318">
        <f t="shared" si="16"/>
        <v>3.3975611782125166E-2</v>
      </c>
      <c r="S142" s="318">
        <f t="shared" si="16"/>
        <v>3.1612867755911503E-2</v>
      </c>
      <c r="T142" s="318">
        <f t="shared" si="16"/>
        <v>3.1349042811953796E-2</v>
      </c>
      <c r="U142" s="318">
        <f t="shared" si="16"/>
        <v>3.0508382687797691E-2</v>
      </c>
      <c r="V142" s="318">
        <f t="shared" si="16"/>
        <v>3.3504954334842525E-2</v>
      </c>
      <c r="W142" s="318">
        <f t="shared" si="16"/>
        <v>3.5269247864007709E-2</v>
      </c>
      <c r="X142" s="318">
        <f t="shared" si="16"/>
        <v>3.5848487941603197E-2</v>
      </c>
      <c r="Y142" s="318">
        <f t="shared" si="16"/>
        <v>4.3934004780468813E-2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4.0069069295799883E-2</v>
      </c>
      <c r="C143" s="326">
        <f t="shared" si="17"/>
        <v>3.9892849600459052E-2</v>
      </c>
      <c r="D143" s="326">
        <f t="shared" si="17"/>
        <v>3.9904217996604312E-2</v>
      </c>
      <c r="E143" s="326">
        <f t="shared" si="17"/>
        <v>3.9100018568274393E-2</v>
      </c>
      <c r="F143" s="326">
        <f t="shared" si="17"/>
        <v>3.8759587247733679E-2</v>
      </c>
      <c r="G143" s="326">
        <f t="shared" si="17"/>
        <v>3.8341543728928972E-2</v>
      </c>
      <c r="H143" s="326">
        <f t="shared" si="17"/>
        <v>3.8575201636460124E-2</v>
      </c>
      <c r="I143" s="326">
        <f t="shared" si="17"/>
        <v>3.9439379131032092E-2</v>
      </c>
      <c r="J143" s="326">
        <f t="shared" si="17"/>
        <v>3.8952237191168498E-2</v>
      </c>
      <c r="K143" s="326">
        <f t="shared" si="17"/>
        <v>3.9533973528578827E-2</v>
      </c>
      <c r="L143" s="326">
        <f t="shared" si="17"/>
        <v>3.9547223941727466E-2</v>
      </c>
      <c r="M143" s="326">
        <f t="shared" si="17"/>
        <v>3.9259599438318978E-2</v>
      </c>
      <c r="N143" s="326">
        <f t="shared" si="17"/>
        <v>3.9486696660333991E-2</v>
      </c>
      <c r="O143" s="326">
        <f t="shared" si="17"/>
        <v>3.9216193250093095E-2</v>
      </c>
      <c r="P143" s="326">
        <f t="shared" si="17"/>
        <v>3.8286461763164248E-2</v>
      </c>
      <c r="Q143" s="326">
        <f t="shared" si="17"/>
        <v>3.7591832441275078E-2</v>
      </c>
      <c r="R143" s="326">
        <f t="shared" si="17"/>
        <v>3.8356294692808213E-2</v>
      </c>
      <c r="S143" s="326">
        <f t="shared" si="17"/>
        <v>3.7974838790306907E-2</v>
      </c>
      <c r="T143" s="326">
        <f t="shared" si="17"/>
        <v>3.7586995973935389E-2</v>
      </c>
      <c r="U143" s="326">
        <f t="shared" si="17"/>
        <v>3.7520849976541051E-2</v>
      </c>
      <c r="V143" s="326">
        <f t="shared" si="17"/>
        <v>3.7197505495245975E-2</v>
      </c>
      <c r="W143" s="326">
        <f t="shared" si="17"/>
        <v>3.7127011334312482E-2</v>
      </c>
      <c r="X143" s="326">
        <f t="shared" si="17"/>
        <v>3.7138006819118281E-2</v>
      </c>
      <c r="Y143" s="326">
        <f t="shared" si="17"/>
        <v>3.6772023854031076E-2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1.0000000000000004</v>
      </c>
      <c r="C146" s="232">
        <f t="shared" si="18"/>
        <v>0.99999999999999967</v>
      </c>
      <c r="D146" s="232">
        <f t="shared" si="18"/>
        <v>1</v>
      </c>
      <c r="E146" s="232">
        <f t="shared" si="18"/>
        <v>0.99999999999999978</v>
      </c>
      <c r="F146" s="232">
        <f t="shared" si="18"/>
        <v>1</v>
      </c>
      <c r="G146" s="232">
        <f t="shared" si="18"/>
        <v>1</v>
      </c>
      <c r="H146" s="232">
        <f t="shared" si="18"/>
        <v>1.0000000000000002</v>
      </c>
      <c r="I146" s="232">
        <f t="shared" si="18"/>
        <v>0.99999999999999989</v>
      </c>
      <c r="J146" s="232">
        <f t="shared" si="18"/>
        <v>1</v>
      </c>
      <c r="K146" s="232">
        <f t="shared" si="18"/>
        <v>1.0000000000000002</v>
      </c>
      <c r="L146" s="232">
        <f t="shared" si="18"/>
        <v>1</v>
      </c>
      <c r="M146" s="232">
        <f t="shared" si="18"/>
        <v>1.0000000000000002</v>
      </c>
      <c r="N146" s="232">
        <f t="shared" si="18"/>
        <v>1.0000000000000002</v>
      </c>
      <c r="O146" s="232">
        <f t="shared" si="18"/>
        <v>1</v>
      </c>
      <c r="P146" s="232">
        <f t="shared" si="18"/>
        <v>1</v>
      </c>
      <c r="Q146" s="232">
        <f t="shared" si="18"/>
        <v>1.0000000000000002</v>
      </c>
      <c r="R146" s="232">
        <f t="shared" si="18"/>
        <v>0.99999999999999989</v>
      </c>
      <c r="S146" s="232">
        <f t="shared" si="18"/>
        <v>0.99999999999999978</v>
      </c>
      <c r="T146" s="232">
        <f t="shared" si="18"/>
        <v>1</v>
      </c>
      <c r="U146" s="232">
        <f t="shared" si="18"/>
        <v>1</v>
      </c>
      <c r="V146" s="232">
        <f t="shared" si="18"/>
        <v>1</v>
      </c>
      <c r="W146" s="232">
        <f t="shared" si="18"/>
        <v>1.0000000000000002</v>
      </c>
      <c r="X146" s="232">
        <f t="shared" si="18"/>
        <v>0.99999999999999978</v>
      </c>
      <c r="Y146" s="232">
        <f t="shared" si="18"/>
        <v>1.0000000000000004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7.1955502283720489E-3</v>
      </c>
      <c r="C147" s="266">
        <f t="shared" si="19"/>
        <v>7.1955502283720437E-3</v>
      </c>
      <c r="D147" s="266">
        <f t="shared" si="19"/>
        <v>7.1955502283723057E-3</v>
      </c>
      <c r="E147" s="266">
        <f t="shared" si="19"/>
        <v>7.1955502283722831E-3</v>
      </c>
      <c r="F147" s="266">
        <f t="shared" si="19"/>
        <v>7.1955502283724227E-3</v>
      </c>
      <c r="G147" s="266">
        <f t="shared" si="19"/>
        <v>7.1955502283725095E-3</v>
      </c>
      <c r="H147" s="266">
        <f t="shared" si="19"/>
        <v>7.1955502283723195E-3</v>
      </c>
      <c r="I147" s="266">
        <f t="shared" si="19"/>
        <v>7.1955502283721547E-3</v>
      </c>
      <c r="J147" s="266">
        <f t="shared" si="19"/>
        <v>7.1955502283723412E-3</v>
      </c>
      <c r="K147" s="266">
        <f t="shared" si="19"/>
        <v>7.1955502283721816E-3</v>
      </c>
      <c r="L147" s="266">
        <f t="shared" si="19"/>
        <v>7.1955502283715797E-3</v>
      </c>
      <c r="M147" s="266">
        <f t="shared" si="19"/>
        <v>7.1955502283717176E-3</v>
      </c>
      <c r="N147" s="266">
        <f t="shared" si="19"/>
        <v>7.195550228372022E-3</v>
      </c>
      <c r="O147" s="266">
        <f t="shared" si="19"/>
        <v>7.1955502283714149E-3</v>
      </c>
      <c r="P147" s="266">
        <f t="shared" si="19"/>
        <v>7.1955502283718442E-3</v>
      </c>
      <c r="Q147" s="266">
        <f t="shared" si="19"/>
        <v>7.1955502283721556E-3</v>
      </c>
      <c r="R147" s="266">
        <f t="shared" si="19"/>
        <v>7.1955502283723516E-3</v>
      </c>
      <c r="S147" s="266">
        <f t="shared" si="19"/>
        <v>7.1955502283723768E-3</v>
      </c>
      <c r="T147" s="266">
        <f t="shared" si="19"/>
        <v>7.195550228372153E-3</v>
      </c>
      <c r="U147" s="266">
        <f t="shared" si="19"/>
        <v>7.195550228372526E-3</v>
      </c>
      <c r="V147" s="266">
        <f t="shared" si="19"/>
        <v>7.195550228372833E-3</v>
      </c>
      <c r="W147" s="266">
        <f t="shared" si="19"/>
        <v>7.1955502283727844E-3</v>
      </c>
      <c r="X147" s="266">
        <f t="shared" si="19"/>
        <v>7.1955502283728287E-3</v>
      </c>
      <c r="Y147" s="266">
        <f t="shared" si="19"/>
        <v>7.1955502283724878E-3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8.0564402695834855E-3</v>
      </c>
      <c r="C148" s="267">
        <f t="shared" si="20"/>
        <v>8.0564402695834803E-3</v>
      </c>
      <c r="D148" s="267">
        <f t="shared" si="20"/>
        <v>8.0564402695837752E-3</v>
      </c>
      <c r="E148" s="267">
        <f t="shared" si="20"/>
        <v>8.0564402695837475E-3</v>
      </c>
      <c r="F148" s="267">
        <f t="shared" si="20"/>
        <v>8.0564402695839053E-3</v>
      </c>
      <c r="G148" s="267">
        <f t="shared" si="20"/>
        <v>8.0564402695840007E-3</v>
      </c>
      <c r="H148" s="267">
        <f t="shared" si="20"/>
        <v>8.0564402695837891E-3</v>
      </c>
      <c r="I148" s="267">
        <f t="shared" si="20"/>
        <v>8.0564402695836052E-3</v>
      </c>
      <c r="J148" s="267">
        <f t="shared" si="20"/>
        <v>8.0564402695838099E-3</v>
      </c>
      <c r="K148" s="267">
        <f t="shared" si="20"/>
        <v>8.0564402695836312E-3</v>
      </c>
      <c r="L148" s="267">
        <f t="shared" si="20"/>
        <v>8.0564402695829547E-3</v>
      </c>
      <c r="M148" s="267">
        <f t="shared" si="20"/>
        <v>8.0564402695831126E-3</v>
      </c>
      <c r="N148" s="267">
        <f t="shared" si="20"/>
        <v>8.0564402695834543E-3</v>
      </c>
      <c r="O148" s="267">
        <f t="shared" si="20"/>
        <v>8.056440269582776E-3</v>
      </c>
      <c r="P148" s="267">
        <f t="shared" si="20"/>
        <v>8.0564402695832617E-3</v>
      </c>
      <c r="Q148" s="267">
        <f t="shared" si="20"/>
        <v>8.0564402695836035E-3</v>
      </c>
      <c r="R148" s="267">
        <f t="shared" si="20"/>
        <v>8.0564402695838273E-3</v>
      </c>
      <c r="S148" s="267">
        <f t="shared" si="20"/>
        <v>8.0564402695838516E-3</v>
      </c>
      <c r="T148" s="267">
        <f t="shared" si="20"/>
        <v>8.0564402695836018E-3</v>
      </c>
      <c r="U148" s="267">
        <f t="shared" si="20"/>
        <v>8.0564402695840198E-3</v>
      </c>
      <c r="V148" s="267">
        <f t="shared" si="20"/>
        <v>8.056440269584365E-3</v>
      </c>
      <c r="W148" s="267">
        <f t="shared" si="20"/>
        <v>8.056440269584313E-3</v>
      </c>
      <c r="X148" s="267">
        <f t="shared" si="20"/>
        <v>8.0564402695843633E-3</v>
      </c>
      <c r="Y148" s="267">
        <f t="shared" si="20"/>
        <v>8.0564402695839782E-3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7.9498063951028482E-3</v>
      </c>
      <c r="C149" s="267">
        <f t="shared" si="21"/>
        <v>7.9231672616686746E-3</v>
      </c>
      <c r="D149" s="267">
        <f t="shared" si="21"/>
        <v>8.692438958143086E-3</v>
      </c>
      <c r="E149" s="267">
        <f t="shared" si="21"/>
        <v>8.1115752380999228E-3</v>
      </c>
      <c r="F149" s="267">
        <f t="shared" si="21"/>
        <v>8.0950740633031291E-3</v>
      </c>
      <c r="G149" s="267">
        <f t="shared" si="21"/>
        <v>8.7475162829856352E-3</v>
      </c>
      <c r="H149" s="267">
        <f t="shared" si="21"/>
        <v>8.3799093952129002E-3</v>
      </c>
      <c r="I149" s="267">
        <f t="shared" si="21"/>
        <v>7.9530594797463522E-3</v>
      </c>
      <c r="J149" s="267">
        <f t="shared" si="21"/>
        <v>9.0634984095498763E-3</v>
      </c>
      <c r="K149" s="267">
        <f t="shared" si="21"/>
        <v>9.2181100546791933E-3</v>
      </c>
      <c r="L149" s="267">
        <f t="shared" si="21"/>
        <v>9.2371837980906452E-3</v>
      </c>
      <c r="M149" s="267">
        <f t="shared" si="21"/>
        <v>8.3366221958374714E-3</v>
      </c>
      <c r="N149" s="267">
        <f t="shared" si="21"/>
        <v>8.8763817358185598E-3</v>
      </c>
      <c r="O149" s="267">
        <f t="shared" si="21"/>
        <v>9.0544265916033886E-3</v>
      </c>
      <c r="P149" s="267">
        <f t="shared" si="21"/>
        <v>8.915061605903234E-3</v>
      </c>
      <c r="Q149" s="267">
        <f t="shared" si="21"/>
        <v>9.4486999903297675E-3</v>
      </c>
      <c r="R149" s="267">
        <f t="shared" si="21"/>
        <v>9.1567661910220942E-3</v>
      </c>
      <c r="S149" s="267">
        <f t="shared" si="21"/>
        <v>8.5583050885781747E-3</v>
      </c>
      <c r="T149" s="267">
        <f t="shared" si="21"/>
        <v>8.4592494900848393E-3</v>
      </c>
      <c r="U149" s="267">
        <f t="shared" si="21"/>
        <v>8.2620928662287003E-3</v>
      </c>
      <c r="V149" s="267">
        <f t="shared" si="21"/>
        <v>8.9594231700125156E-3</v>
      </c>
      <c r="W149" s="267">
        <f t="shared" si="21"/>
        <v>9.3429894595828625E-3</v>
      </c>
      <c r="X149" s="267">
        <f t="shared" si="21"/>
        <v>9.4765546934476048E-3</v>
      </c>
      <c r="Y149" s="267">
        <f t="shared" si="21"/>
        <v>1.13129926195035E-2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5.9256386055758772E-3</v>
      </c>
      <c r="C150" s="267">
        <f t="shared" si="22"/>
        <v>5.9256386055758772E-3</v>
      </c>
      <c r="D150" s="267">
        <f t="shared" si="22"/>
        <v>5.9256386055760932E-3</v>
      </c>
      <c r="E150" s="267">
        <f t="shared" si="22"/>
        <v>5.9256386055760732E-3</v>
      </c>
      <c r="F150" s="267">
        <f t="shared" si="22"/>
        <v>5.9256386055761895E-3</v>
      </c>
      <c r="G150" s="267">
        <f t="shared" si="22"/>
        <v>5.9256386055762562E-3</v>
      </c>
      <c r="H150" s="267">
        <f t="shared" si="22"/>
        <v>5.9256386055760984E-3</v>
      </c>
      <c r="I150" s="267">
        <f t="shared" si="22"/>
        <v>5.9256386055759657E-3</v>
      </c>
      <c r="J150" s="267">
        <f t="shared" si="22"/>
        <v>5.9256386055761192E-3</v>
      </c>
      <c r="K150" s="267">
        <f t="shared" si="22"/>
        <v>5.9256386055759874E-3</v>
      </c>
      <c r="L150" s="267">
        <f t="shared" si="22"/>
        <v>5.925638605575493E-3</v>
      </c>
      <c r="M150" s="267">
        <f t="shared" si="22"/>
        <v>5.9256386055756057E-3</v>
      </c>
      <c r="N150" s="267">
        <f t="shared" si="22"/>
        <v>5.9256386055758581E-3</v>
      </c>
      <c r="O150" s="267">
        <f t="shared" si="22"/>
        <v>5.9256386055753568E-3</v>
      </c>
      <c r="P150" s="267">
        <f t="shared" si="22"/>
        <v>5.9256386055757107E-3</v>
      </c>
      <c r="Q150" s="267">
        <f t="shared" si="22"/>
        <v>5.9256386055759648E-3</v>
      </c>
      <c r="R150" s="267">
        <f t="shared" si="22"/>
        <v>5.9256386055761313E-3</v>
      </c>
      <c r="S150" s="267">
        <f t="shared" si="22"/>
        <v>5.9256386055761496E-3</v>
      </c>
      <c r="T150" s="267">
        <f t="shared" si="22"/>
        <v>5.9256386055759657E-3</v>
      </c>
      <c r="U150" s="267">
        <f t="shared" si="22"/>
        <v>5.9256386055762753E-3</v>
      </c>
      <c r="V150" s="267">
        <f t="shared" si="22"/>
        <v>5.925638605576526E-3</v>
      </c>
      <c r="W150" s="267">
        <f t="shared" si="22"/>
        <v>5.9256386055764887E-3</v>
      </c>
      <c r="X150" s="267">
        <f t="shared" si="22"/>
        <v>5.9256386055765269E-3</v>
      </c>
      <c r="Y150" s="267">
        <f t="shared" si="22"/>
        <v>5.9256386055762415E-3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1.2778146584571931E-2</v>
      </c>
      <c r="C151" s="268">
        <f t="shared" si="23"/>
        <v>1.2789295797867624E-2</v>
      </c>
      <c r="D151" s="268">
        <f t="shared" si="23"/>
        <v>1.3429416500452424E-2</v>
      </c>
      <c r="E151" s="268">
        <f t="shared" si="23"/>
        <v>1.3285841057840324E-2</v>
      </c>
      <c r="F151" s="268">
        <f t="shared" si="23"/>
        <v>1.3291887478606592E-2</v>
      </c>
      <c r="G151" s="268">
        <f t="shared" si="23"/>
        <v>1.3925167991497789E-2</v>
      </c>
      <c r="H151" s="268">
        <f t="shared" si="23"/>
        <v>1.5042257197384144E-2</v>
      </c>
      <c r="I151" s="268">
        <f t="shared" si="23"/>
        <v>1.5364063861894237E-2</v>
      </c>
      <c r="J151" s="268">
        <f t="shared" si="23"/>
        <v>1.7264994210974514E-2</v>
      </c>
      <c r="K151" s="268">
        <f t="shared" si="23"/>
        <v>1.9063045373020778E-2</v>
      </c>
      <c r="L151" s="268">
        <f t="shared" si="23"/>
        <v>1.9440381458767669E-2</v>
      </c>
      <c r="M151" s="268">
        <f t="shared" si="23"/>
        <v>2.016917246670049E-2</v>
      </c>
      <c r="N151" s="268">
        <f t="shared" si="23"/>
        <v>2.1943705826799092E-2</v>
      </c>
      <c r="O151" s="268">
        <f t="shared" si="23"/>
        <v>2.3840446574063496E-2</v>
      </c>
      <c r="P151" s="268">
        <f t="shared" si="23"/>
        <v>2.4988866640427852E-2</v>
      </c>
      <c r="Q151" s="268">
        <f t="shared" si="23"/>
        <v>2.658193140846456E-2</v>
      </c>
      <c r="R151" s="268">
        <f t="shared" si="23"/>
        <v>2.7089554301038578E-2</v>
      </c>
      <c r="S151" s="268">
        <f t="shared" si="23"/>
        <v>2.6331061785109699E-2</v>
      </c>
      <c r="T151" s="268">
        <f t="shared" si="23"/>
        <v>2.7361145484038573E-2</v>
      </c>
      <c r="U151" s="268">
        <f t="shared" si="23"/>
        <v>3.0094598719504245E-2</v>
      </c>
      <c r="V151" s="268">
        <f t="shared" si="23"/>
        <v>3.351530739022348E-2</v>
      </c>
      <c r="W151" s="268">
        <f t="shared" si="23"/>
        <v>3.4243197733945442E-2</v>
      </c>
      <c r="X151" s="268">
        <f t="shared" si="23"/>
        <v>3.9217618940615609E-2</v>
      </c>
      <c r="Y151" s="268">
        <f t="shared" si="23"/>
        <v>4.5280077696900137E-2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3.3900919375662933E-2</v>
      </c>
      <c r="C152" s="269">
        <f t="shared" si="24"/>
        <v>3.3787320242563833E-2</v>
      </c>
      <c r="D152" s="269">
        <f t="shared" si="24"/>
        <v>3.7067779723466858E-2</v>
      </c>
      <c r="E152" s="269">
        <f t="shared" si="24"/>
        <v>3.4590761647459202E-2</v>
      </c>
      <c r="F152" s="269">
        <f t="shared" si="24"/>
        <v>3.4520394525470614E-2</v>
      </c>
      <c r="G152" s="269">
        <f t="shared" si="24"/>
        <v>3.7302649839305729E-2</v>
      </c>
      <c r="H152" s="269">
        <f t="shared" si="24"/>
        <v>3.5735037894441414E-2</v>
      </c>
      <c r="I152" s="269">
        <f t="shared" si="24"/>
        <v>3.3914791733647628E-2</v>
      </c>
      <c r="J152" s="269">
        <f t="shared" si="24"/>
        <v>3.865011467862605E-2</v>
      </c>
      <c r="K152" s="269">
        <f t="shared" si="24"/>
        <v>3.930943600741918E-2</v>
      </c>
      <c r="L152" s="269">
        <f t="shared" si="24"/>
        <v>3.9390773514956748E-2</v>
      </c>
      <c r="M152" s="269">
        <f t="shared" si="24"/>
        <v>3.555044524109973E-2</v>
      </c>
      <c r="N152" s="269">
        <f t="shared" si="24"/>
        <v>3.7852179866790209E-2</v>
      </c>
      <c r="O152" s="269">
        <f t="shared" si="24"/>
        <v>3.8611429086360033E-2</v>
      </c>
      <c r="P152" s="269">
        <f t="shared" si="24"/>
        <v>3.8017125161308257E-2</v>
      </c>
      <c r="Q152" s="269">
        <f t="shared" si="24"/>
        <v>4.0292756912208134E-2</v>
      </c>
      <c r="R152" s="269">
        <f t="shared" si="24"/>
        <v>3.904784304871365E-2</v>
      </c>
      <c r="S152" s="269">
        <f t="shared" si="24"/>
        <v>3.6495783215417681E-2</v>
      </c>
      <c r="T152" s="269">
        <f t="shared" si="24"/>
        <v>3.607337344952713E-2</v>
      </c>
      <c r="U152" s="269">
        <f t="shared" si="24"/>
        <v>3.5232624571184333E-2</v>
      </c>
      <c r="V152" s="269">
        <f t="shared" si="24"/>
        <v>3.8206299303860158E-2</v>
      </c>
      <c r="W152" s="269">
        <f t="shared" si="24"/>
        <v>3.9841968049951437E-2</v>
      </c>
      <c r="X152" s="269">
        <f t="shared" si="24"/>
        <v>4.041153968473106E-2</v>
      </c>
      <c r="Y152" s="269">
        <f t="shared" si="24"/>
        <v>4.8242791287031885E-2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0.152970195303232</v>
      </c>
      <c r="C153" s="269">
        <f t="shared" si="25"/>
        <v>0.15038729088589381</v>
      </c>
      <c r="D153" s="269">
        <f t="shared" si="25"/>
        <v>0.14825467870112558</v>
      </c>
      <c r="E153" s="269">
        <f t="shared" si="25"/>
        <v>0.14920341655159572</v>
      </c>
      <c r="F153" s="269">
        <f t="shared" si="25"/>
        <v>0.1493348365191611</v>
      </c>
      <c r="G153" s="269">
        <f t="shared" si="25"/>
        <v>0.14781870255811588</v>
      </c>
      <c r="H153" s="269">
        <f t="shared" si="25"/>
        <v>0.14888035285400705</v>
      </c>
      <c r="I153" s="269">
        <f t="shared" si="25"/>
        <v>0.14918466253265777</v>
      </c>
      <c r="J153" s="269">
        <f t="shared" si="25"/>
        <v>0.14397265201408868</v>
      </c>
      <c r="K153" s="269">
        <f t="shared" si="25"/>
        <v>0.14099202247265402</v>
      </c>
      <c r="L153" s="269">
        <f t="shared" si="25"/>
        <v>0.14271544497521266</v>
      </c>
      <c r="M153" s="269">
        <f t="shared" si="25"/>
        <v>0.14327202453904983</v>
      </c>
      <c r="N153" s="269">
        <f t="shared" si="25"/>
        <v>0.14070268740783362</v>
      </c>
      <c r="O153" s="269">
        <f t="shared" si="25"/>
        <v>0.13953119904386099</v>
      </c>
      <c r="P153" s="269">
        <f t="shared" si="25"/>
        <v>0.13740855564055471</v>
      </c>
      <c r="Q153" s="269">
        <f t="shared" si="25"/>
        <v>0.13702449344358719</v>
      </c>
      <c r="R153" s="269">
        <f t="shared" si="25"/>
        <v>0.13818574831284056</v>
      </c>
      <c r="S153" s="269">
        <f t="shared" si="25"/>
        <v>0.13959641129465308</v>
      </c>
      <c r="T153" s="269">
        <f t="shared" si="25"/>
        <v>0.14085845539256892</v>
      </c>
      <c r="U153" s="269">
        <f t="shared" si="25"/>
        <v>0.13915083184799382</v>
      </c>
      <c r="V153" s="269">
        <f t="shared" si="25"/>
        <v>0.13911444175463533</v>
      </c>
      <c r="W153" s="269">
        <f t="shared" si="25"/>
        <v>0.14068869014247234</v>
      </c>
      <c r="X153" s="269">
        <f t="shared" si="25"/>
        <v>0.13871941251822248</v>
      </c>
      <c r="Y153" s="269">
        <f t="shared" si="25"/>
        <v>0.13679651858265068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0.12409672373428535</v>
      </c>
      <c r="C154" s="318">
        <f t="shared" si="26"/>
        <v>0.12146940921029509</v>
      </c>
      <c r="D154" s="318">
        <f t="shared" si="26"/>
        <v>0.11948779035653032</v>
      </c>
      <c r="E154" s="318">
        <f t="shared" si="26"/>
        <v>0.12090225771671219</v>
      </c>
      <c r="F154" s="318">
        <f t="shared" si="26"/>
        <v>0.12129849809605518</v>
      </c>
      <c r="G154" s="318">
        <f t="shared" si="26"/>
        <v>0.12025462926864312</v>
      </c>
      <c r="H154" s="318">
        <f t="shared" si="26"/>
        <v>0.12110558024295909</v>
      </c>
      <c r="I154" s="318">
        <f t="shared" si="26"/>
        <v>0.12062137908709053</v>
      </c>
      <c r="J154" s="318">
        <f t="shared" si="26"/>
        <v>0.11589940380859053</v>
      </c>
      <c r="K154" s="318">
        <f t="shared" si="26"/>
        <v>0.11238418179045459</v>
      </c>
      <c r="L154" s="318">
        <f t="shared" si="26"/>
        <v>0.11422748300410292</v>
      </c>
      <c r="M154" s="318">
        <f t="shared" si="26"/>
        <v>0.114736228113858</v>
      </c>
      <c r="N154" s="318">
        <f t="shared" si="26"/>
        <v>0.11206909616698162</v>
      </c>
      <c r="O154" s="318">
        <f t="shared" si="26"/>
        <v>0.11114746054650376</v>
      </c>
      <c r="P154" s="318">
        <f t="shared" si="26"/>
        <v>0.10958832645155933</v>
      </c>
      <c r="Q154" s="318">
        <f t="shared" si="26"/>
        <v>0.10994251118515441</v>
      </c>
      <c r="R154" s="318">
        <f t="shared" si="26"/>
        <v>0.11050280032371909</v>
      </c>
      <c r="S154" s="318">
        <f t="shared" si="26"/>
        <v>0.11206549542908766</v>
      </c>
      <c r="T154" s="318">
        <f t="shared" si="26"/>
        <v>0.1136974390397773</v>
      </c>
      <c r="U154" s="318">
        <f t="shared" si="26"/>
        <v>0.11193983791569777</v>
      </c>
      <c r="V154" s="318">
        <f t="shared" si="26"/>
        <v>0.11247741870568004</v>
      </c>
      <c r="W154" s="318">
        <f t="shared" si="26"/>
        <v>0.11435082910328648</v>
      </c>
      <c r="X154" s="318">
        <f t="shared" si="26"/>
        <v>0.112428898727924</v>
      </c>
      <c r="Y154" s="318">
        <f t="shared" si="26"/>
        <v>0.11143968066159257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2.8873471568946648E-2</v>
      </c>
      <c r="C155" s="318">
        <f t="shared" si="27"/>
        <v>2.8917881675598729E-2</v>
      </c>
      <c r="D155" s="318">
        <f t="shared" si="27"/>
        <v>2.8766888344595256E-2</v>
      </c>
      <c r="E155" s="318">
        <f t="shared" si="27"/>
        <v>2.8301158834883516E-2</v>
      </c>
      <c r="F155" s="318">
        <f t="shared" si="27"/>
        <v>2.8036338423105923E-2</v>
      </c>
      <c r="G155" s="318">
        <f t="shared" si="27"/>
        <v>2.7564073289472753E-2</v>
      </c>
      <c r="H155" s="318">
        <f t="shared" si="27"/>
        <v>2.7774772611047955E-2</v>
      </c>
      <c r="I155" s="318">
        <f t="shared" si="27"/>
        <v>2.8563283445567245E-2</v>
      </c>
      <c r="J155" s="318">
        <f t="shared" si="27"/>
        <v>2.8073248205498166E-2</v>
      </c>
      <c r="K155" s="318">
        <f t="shared" si="27"/>
        <v>2.8607840682199428E-2</v>
      </c>
      <c r="L155" s="318">
        <f t="shared" si="27"/>
        <v>2.8487961971109723E-2</v>
      </c>
      <c r="M155" s="318">
        <f t="shared" si="27"/>
        <v>2.8535796425191849E-2</v>
      </c>
      <c r="N155" s="318">
        <f t="shared" si="27"/>
        <v>2.8633591240852001E-2</v>
      </c>
      <c r="O155" s="318">
        <f t="shared" si="27"/>
        <v>2.838373849735723E-2</v>
      </c>
      <c r="P155" s="318">
        <f t="shared" si="27"/>
        <v>2.7820229188995377E-2</v>
      </c>
      <c r="Q155" s="318">
        <f t="shared" si="27"/>
        <v>2.7081982258432769E-2</v>
      </c>
      <c r="R155" s="318">
        <f t="shared" si="27"/>
        <v>2.7682947989121475E-2</v>
      </c>
      <c r="S155" s="318">
        <f t="shared" si="27"/>
        <v>2.7530915865565431E-2</v>
      </c>
      <c r="T155" s="318">
        <f t="shared" si="27"/>
        <v>2.7161016352791622E-2</v>
      </c>
      <c r="U155" s="318">
        <f t="shared" si="27"/>
        <v>2.7210993932296056E-2</v>
      </c>
      <c r="V155" s="318">
        <f t="shared" si="27"/>
        <v>2.663702304895528E-2</v>
      </c>
      <c r="W155" s="318">
        <f t="shared" si="27"/>
        <v>2.6337861039185877E-2</v>
      </c>
      <c r="X155" s="318">
        <f t="shared" si="27"/>
        <v>2.6290513790298484E-2</v>
      </c>
      <c r="Y155" s="318">
        <f t="shared" si="27"/>
        <v>2.5356837921058133E-2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0.66962988264036083</v>
      </c>
      <c r="C157" s="269">
        <f t="shared" si="29"/>
        <v>0.67386052816229536</v>
      </c>
      <c r="D157" s="269">
        <f t="shared" si="29"/>
        <v>0.66892600777425371</v>
      </c>
      <c r="E157" s="269">
        <f t="shared" si="29"/>
        <v>0.67301736159579151</v>
      </c>
      <c r="F157" s="269">
        <f t="shared" si="29"/>
        <v>0.67282929628478305</v>
      </c>
      <c r="G157" s="269">
        <f t="shared" si="29"/>
        <v>0.66792193756838281</v>
      </c>
      <c r="H157" s="269">
        <f t="shared" si="29"/>
        <v>0.66886557505799538</v>
      </c>
      <c r="I157" s="269">
        <f t="shared" si="29"/>
        <v>0.67264943415590339</v>
      </c>
      <c r="J157" s="269">
        <f t="shared" si="29"/>
        <v>0.66767493543686729</v>
      </c>
      <c r="K157" s="269">
        <f t="shared" si="29"/>
        <v>0.66922641814682737</v>
      </c>
      <c r="L157" s="269">
        <f t="shared" si="29"/>
        <v>0.66595806163378501</v>
      </c>
      <c r="M157" s="269">
        <f t="shared" si="29"/>
        <v>0.67316148211850535</v>
      </c>
      <c r="N157" s="269">
        <f t="shared" si="29"/>
        <v>0.67012698266534065</v>
      </c>
      <c r="O157" s="269">
        <f t="shared" si="29"/>
        <v>0.66816089809875923</v>
      </c>
      <c r="P157" s="269">
        <f t="shared" si="29"/>
        <v>0.67132140501580106</v>
      </c>
      <c r="Q157" s="269">
        <f t="shared" si="29"/>
        <v>0.6647329562149582</v>
      </c>
      <c r="R157" s="269">
        <f t="shared" si="29"/>
        <v>0.66560523453250375</v>
      </c>
      <c r="S157" s="269">
        <f t="shared" si="29"/>
        <v>0.66994177937205646</v>
      </c>
      <c r="T157" s="269">
        <f t="shared" si="29"/>
        <v>0.66774371383204056</v>
      </c>
      <c r="U157" s="269">
        <f t="shared" si="29"/>
        <v>0.6695720502250031</v>
      </c>
      <c r="V157" s="269">
        <f t="shared" si="29"/>
        <v>0.65911833146397913</v>
      </c>
      <c r="W157" s="269">
        <f t="shared" si="29"/>
        <v>0.65208710386775537</v>
      </c>
      <c r="X157" s="269">
        <f t="shared" si="29"/>
        <v>0.64880671780810406</v>
      </c>
      <c r="Y157" s="269">
        <f t="shared" si="29"/>
        <v>0.62733099890738808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0.63608085335383124</v>
      </c>
      <c r="C158" s="318">
        <f t="shared" si="30"/>
        <v>0.64042391885473537</v>
      </c>
      <c r="D158" s="318">
        <f t="shared" si="30"/>
        <v>0.63224299001450601</v>
      </c>
      <c r="E158" s="318">
        <f t="shared" si="30"/>
        <v>0.63878565057065995</v>
      </c>
      <c r="F158" s="318">
        <f t="shared" si="30"/>
        <v>0.63866722197393189</v>
      </c>
      <c r="G158" s="318">
        <f t="shared" si="30"/>
        <v>0.63100648763452527</v>
      </c>
      <c r="H158" s="318">
        <f t="shared" si="30"/>
        <v>0.63350146532424823</v>
      </c>
      <c r="I158" s="318">
        <f t="shared" si="30"/>
        <v>0.63908667650586992</v>
      </c>
      <c r="J158" s="318">
        <f t="shared" si="30"/>
        <v>0.62942600729092979</v>
      </c>
      <c r="K158" s="318">
        <f t="shared" si="30"/>
        <v>0.63032501239921168</v>
      </c>
      <c r="L158" s="318">
        <f t="shared" si="30"/>
        <v>0.62697616265847156</v>
      </c>
      <c r="M158" s="318">
        <f t="shared" si="30"/>
        <v>0.63798004897427518</v>
      </c>
      <c r="N158" s="318">
        <f t="shared" si="30"/>
        <v>0.63266770680211493</v>
      </c>
      <c r="O158" s="318">
        <f t="shared" si="30"/>
        <v>0.62995025399029914</v>
      </c>
      <c r="P158" s="318">
        <f t="shared" si="30"/>
        <v>0.63369889598314</v>
      </c>
      <c r="Q158" s="318">
        <f t="shared" si="30"/>
        <v>0.62485843639137129</v>
      </c>
      <c r="R158" s="318">
        <f t="shared" si="30"/>
        <v>0.62696270641990182</v>
      </c>
      <c r="S158" s="318">
        <f t="shared" si="30"/>
        <v>0.63382482082113689</v>
      </c>
      <c r="T158" s="318">
        <f t="shared" si="30"/>
        <v>0.63204478045175849</v>
      </c>
      <c r="U158" s="318">
        <f t="shared" si="30"/>
        <v>0.63470513878576573</v>
      </c>
      <c r="V158" s="318">
        <f t="shared" si="30"/>
        <v>0.62130861190825226</v>
      </c>
      <c r="W158" s="318">
        <f t="shared" si="30"/>
        <v>0.61265869373736914</v>
      </c>
      <c r="X158" s="318">
        <f t="shared" si="30"/>
        <v>0.60881464817207853</v>
      </c>
      <c r="Y158" s="318">
        <f t="shared" si="30"/>
        <v>0.579588965724817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3.3549029286529621E-2</v>
      </c>
      <c r="C159" s="318">
        <f t="shared" si="31"/>
        <v>3.34366093075599E-2</v>
      </c>
      <c r="D159" s="318">
        <f t="shared" si="31"/>
        <v>3.668301775974768E-2</v>
      </c>
      <c r="E159" s="318">
        <f t="shared" si="31"/>
        <v>3.4231711025131506E-2</v>
      </c>
      <c r="F159" s="318">
        <f t="shared" si="31"/>
        <v>3.416207431085113E-2</v>
      </c>
      <c r="G159" s="318">
        <f t="shared" si="31"/>
        <v>3.6915449933857571E-2</v>
      </c>
      <c r="H159" s="318">
        <f t="shared" si="31"/>
        <v>3.5364109733747207E-2</v>
      </c>
      <c r="I159" s="318">
        <f t="shared" si="31"/>
        <v>3.356275765003338E-2</v>
      </c>
      <c r="J159" s="318">
        <f t="shared" si="31"/>
        <v>3.8248928145937555E-2</v>
      </c>
      <c r="K159" s="318">
        <f t="shared" si="31"/>
        <v>3.8901405747615622E-2</v>
      </c>
      <c r="L159" s="318">
        <f t="shared" si="31"/>
        <v>3.898189897531347E-2</v>
      </c>
      <c r="M159" s="318">
        <f t="shared" si="31"/>
        <v>3.5181433144230161E-2</v>
      </c>
      <c r="N159" s="318">
        <f t="shared" si="31"/>
        <v>3.7459275863225727E-2</v>
      </c>
      <c r="O159" s="318">
        <f t="shared" si="31"/>
        <v>3.8210644108460069E-2</v>
      </c>
      <c r="P159" s="318">
        <f t="shared" si="31"/>
        <v>3.7622509032661046E-2</v>
      </c>
      <c r="Q159" s="318">
        <f t="shared" si="31"/>
        <v>3.98745198235868E-2</v>
      </c>
      <c r="R159" s="318">
        <f t="shared" si="31"/>
        <v>3.8642528112601944E-2</v>
      </c>
      <c r="S159" s="318">
        <f t="shared" si="31"/>
        <v>3.6116958550919558E-2</v>
      </c>
      <c r="T159" s="318">
        <f t="shared" si="31"/>
        <v>3.5698933380282072E-2</v>
      </c>
      <c r="U159" s="318">
        <f t="shared" si="31"/>
        <v>3.486691143923739E-2</v>
      </c>
      <c r="V159" s="318">
        <f t="shared" si="31"/>
        <v>3.7809719555726783E-2</v>
      </c>
      <c r="W159" s="318">
        <f t="shared" si="31"/>
        <v>3.9428410130386303E-2</v>
      </c>
      <c r="X159" s="318">
        <f t="shared" si="31"/>
        <v>3.9992069636025432E-2</v>
      </c>
      <c r="Y159" s="318">
        <f t="shared" si="31"/>
        <v>4.7742033182571156E-2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0.10159342059753847</v>
      </c>
      <c r="C160" s="269">
        <f t="shared" si="32"/>
        <v>0.10007476854617919</v>
      </c>
      <c r="D160" s="269">
        <f t="shared" si="32"/>
        <v>0.10245204923902623</v>
      </c>
      <c r="E160" s="269">
        <f t="shared" si="32"/>
        <v>0.10061341480568098</v>
      </c>
      <c r="F160" s="269">
        <f t="shared" si="32"/>
        <v>0.10075088202514296</v>
      </c>
      <c r="G160" s="269">
        <f t="shared" si="32"/>
        <v>0.10310639665617954</v>
      </c>
      <c r="H160" s="269">
        <f t="shared" si="32"/>
        <v>0.10191923849742687</v>
      </c>
      <c r="I160" s="269">
        <f t="shared" si="32"/>
        <v>9.9756359132618919E-2</v>
      </c>
      <c r="J160" s="269">
        <f t="shared" si="32"/>
        <v>0.10219617614636121</v>
      </c>
      <c r="K160" s="269">
        <f t="shared" si="32"/>
        <v>0.10101333884186807</v>
      </c>
      <c r="L160" s="269">
        <f t="shared" si="32"/>
        <v>0.10208052551565741</v>
      </c>
      <c r="M160" s="269">
        <f t="shared" si="32"/>
        <v>9.8332624335276939E-2</v>
      </c>
      <c r="N160" s="269">
        <f t="shared" si="32"/>
        <v>9.9320433393886784E-2</v>
      </c>
      <c r="O160" s="269">
        <f t="shared" si="32"/>
        <v>9.9623971501823366E-2</v>
      </c>
      <c r="P160" s="269">
        <f t="shared" si="32"/>
        <v>9.817135683247398E-2</v>
      </c>
      <c r="Q160" s="269">
        <f t="shared" si="32"/>
        <v>0.10074153292692063</v>
      </c>
      <c r="R160" s="269">
        <f t="shared" si="32"/>
        <v>9.9737224510348957E-2</v>
      </c>
      <c r="S160" s="269">
        <f t="shared" si="32"/>
        <v>9.7899030140652293E-2</v>
      </c>
      <c r="T160" s="269">
        <f t="shared" si="32"/>
        <v>9.8326433248208292E-2</v>
      </c>
      <c r="U160" s="269">
        <f t="shared" si="32"/>
        <v>9.6510172666552999E-2</v>
      </c>
      <c r="V160" s="269">
        <f t="shared" si="32"/>
        <v>9.990856781375583E-2</v>
      </c>
      <c r="W160" s="269">
        <f t="shared" si="32"/>
        <v>0.10261842164275888</v>
      </c>
      <c r="X160" s="269">
        <f t="shared" si="32"/>
        <v>0.10219052725134541</v>
      </c>
      <c r="Y160" s="269">
        <f t="shared" si="32"/>
        <v>0.10985899180299331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6.6115714274170193E-2</v>
      </c>
      <c r="C161" s="318">
        <f t="shared" si="33"/>
        <v>6.4715945036519257E-2</v>
      </c>
      <c r="D161" s="318">
        <f t="shared" si="33"/>
        <v>6.366018673772364E-2</v>
      </c>
      <c r="E161" s="318">
        <f t="shared" si="33"/>
        <v>6.4413780523456143E-2</v>
      </c>
      <c r="F161" s="318">
        <f t="shared" si="33"/>
        <v>6.4624887754301544E-2</v>
      </c>
      <c r="G161" s="318">
        <f t="shared" si="33"/>
        <v>6.4068739847603695E-2</v>
      </c>
      <c r="H161" s="318">
        <f t="shared" si="33"/>
        <v>6.4522105817197389E-2</v>
      </c>
      <c r="I161" s="318">
        <f t="shared" si="33"/>
        <v>6.4264135225313171E-2</v>
      </c>
      <c r="J161" s="318">
        <f t="shared" si="33"/>
        <v>6.1748381715240851E-2</v>
      </c>
      <c r="K161" s="318">
        <f t="shared" si="33"/>
        <v>5.9875556973638618E-2</v>
      </c>
      <c r="L161" s="318">
        <f t="shared" si="33"/>
        <v>6.0857623000004905E-2</v>
      </c>
      <c r="M161" s="318">
        <f t="shared" si="33"/>
        <v>6.1128670013195746E-2</v>
      </c>
      <c r="N161" s="318">
        <f t="shared" si="33"/>
        <v>5.9707687021664367E-2</v>
      </c>
      <c r="O161" s="318">
        <f t="shared" si="33"/>
        <v>5.9216661992841826E-2</v>
      </c>
      <c r="P161" s="318">
        <f t="shared" si="33"/>
        <v>5.8385993291569876E-2</v>
      </c>
      <c r="Q161" s="318">
        <f t="shared" si="33"/>
        <v>5.8574694297865493E-2</v>
      </c>
      <c r="R161" s="318">
        <f t="shared" si="33"/>
        <v>5.8873202715183391E-2</v>
      </c>
      <c r="S161" s="318">
        <f t="shared" si="33"/>
        <v>5.9705768636145309E-2</v>
      </c>
      <c r="T161" s="318">
        <f t="shared" si="33"/>
        <v>6.0575228475447288E-2</v>
      </c>
      <c r="U161" s="318">
        <f t="shared" si="33"/>
        <v>5.9638821371127443E-2</v>
      </c>
      <c r="V161" s="318">
        <f t="shared" si="33"/>
        <v>5.9925231332971861E-2</v>
      </c>
      <c r="W161" s="318">
        <f t="shared" si="33"/>
        <v>6.092333879978637E-2</v>
      </c>
      <c r="X161" s="318">
        <f t="shared" si="33"/>
        <v>5.9899381069650016E-2</v>
      </c>
      <c r="Y161" s="318">
        <f t="shared" si="33"/>
        <v>5.9372349758424932E-2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3.5477706323368281E-2</v>
      </c>
      <c r="C162" s="326">
        <f t="shared" si="34"/>
        <v>3.5358823509659923E-2</v>
      </c>
      <c r="D162" s="326">
        <f t="shared" si="34"/>
        <v>3.8791862501302607E-2</v>
      </c>
      <c r="E162" s="326">
        <f t="shared" si="34"/>
        <v>3.6199634282224835E-2</v>
      </c>
      <c r="F162" s="326">
        <f t="shared" si="34"/>
        <v>3.612599427084142E-2</v>
      </c>
      <c r="G162" s="326">
        <f t="shared" si="34"/>
        <v>3.9037656808575849E-2</v>
      </c>
      <c r="H162" s="326">
        <f t="shared" si="34"/>
        <v>3.739713268022949E-2</v>
      </c>
      <c r="I162" s="326">
        <f t="shared" si="34"/>
        <v>3.5492223907305734E-2</v>
      </c>
      <c r="J162" s="326">
        <f t="shared" si="34"/>
        <v>4.0447794431120378E-2</v>
      </c>
      <c r="K162" s="326">
        <f t="shared" si="34"/>
        <v>4.1137781868229466E-2</v>
      </c>
      <c r="L162" s="326">
        <f t="shared" si="34"/>
        <v>4.1222902515652506E-2</v>
      </c>
      <c r="M162" s="326">
        <f t="shared" si="34"/>
        <v>3.7203954322081199E-2</v>
      </c>
      <c r="N162" s="326">
        <f t="shared" si="34"/>
        <v>3.9612746372222403E-2</v>
      </c>
      <c r="O162" s="326">
        <f t="shared" si="34"/>
        <v>4.040730950898154E-2</v>
      </c>
      <c r="P162" s="326">
        <f t="shared" si="34"/>
        <v>3.978536354090409E-2</v>
      </c>
      <c r="Q162" s="326">
        <f t="shared" si="34"/>
        <v>4.2166838629055133E-2</v>
      </c>
      <c r="R162" s="326">
        <f t="shared" si="34"/>
        <v>4.0864021795165566E-2</v>
      </c>
      <c r="S162" s="326">
        <f t="shared" si="34"/>
        <v>3.8193261504506977E-2</v>
      </c>
      <c r="T162" s="326">
        <f t="shared" si="34"/>
        <v>3.7751204772761018E-2</v>
      </c>
      <c r="U162" s="326">
        <f t="shared" si="34"/>
        <v>3.6871351295425549E-2</v>
      </c>
      <c r="V162" s="326">
        <f t="shared" si="34"/>
        <v>3.9983336480783969E-2</v>
      </c>
      <c r="W162" s="326">
        <f t="shared" si="34"/>
        <v>4.1695082842972526E-2</v>
      </c>
      <c r="X162" s="326">
        <f t="shared" si="34"/>
        <v>4.2291146181695383E-2</v>
      </c>
      <c r="Y162" s="326">
        <f t="shared" si="34"/>
        <v>5.0486642044568375E-2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0.99999999999999967</v>
      </c>
      <c r="E165" s="232">
        <f t="shared" si="35"/>
        <v>0.99999999999999978</v>
      </c>
      <c r="F165" s="232">
        <f t="shared" si="35"/>
        <v>1</v>
      </c>
      <c r="G165" s="232">
        <f t="shared" si="35"/>
        <v>1</v>
      </c>
      <c r="H165" s="232">
        <f t="shared" si="35"/>
        <v>0.99999999999999989</v>
      </c>
      <c r="I165" s="232">
        <f t="shared" si="35"/>
        <v>0.99999999999999956</v>
      </c>
      <c r="J165" s="232">
        <f t="shared" si="35"/>
        <v>1</v>
      </c>
      <c r="K165" s="232">
        <f t="shared" si="35"/>
        <v>0.99999999999999978</v>
      </c>
      <c r="L165" s="232">
        <f t="shared" si="35"/>
        <v>1.0000000000000002</v>
      </c>
      <c r="M165" s="232">
        <f t="shared" si="35"/>
        <v>1.0000000000000002</v>
      </c>
      <c r="N165" s="232">
        <f t="shared" si="35"/>
        <v>0.99999999999999967</v>
      </c>
      <c r="O165" s="232">
        <f t="shared" si="35"/>
        <v>1</v>
      </c>
      <c r="P165" s="232">
        <f t="shared" si="35"/>
        <v>1.0000000000000002</v>
      </c>
      <c r="Q165" s="232">
        <f t="shared" si="35"/>
        <v>1.0000000000000002</v>
      </c>
      <c r="R165" s="232">
        <f t="shared" si="35"/>
        <v>1.0000000000000004</v>
      </c>
      <c r="S165" s="232">
        <f t="shared" si="35"/>
        <v>1</v>
      </c>
      <c r="T165" s="232">
        <f t="shared" si="35"/>
        <v>1</v>
      </c>
      <c r="U165" s="232">
        <f t="shared" si="35"/>
        <v>1.0000000000000004</v>
      </c>
      <c r="V165" s="232">
        <f t="shared" si="35"/>
        <v>0.99999999999999978</v>
      </c>
      <c r="W165" s="232">
        <f t="shared" si="35"/>
        <v>1.0000000000000002</v>
      </c>
      <c r="X165" s="232">
        <f t="shared" si="35"/>
        <v>1.0000000000000002</v>
      </c>
      <c r="Y165" s="232">
        <f t="shared" si="35"/>
        <v>1.0000000000000004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8.4901072430580739E-3</v>
      </c>
      <c r="C166" s="266">
        <f t="shared" si="36"/>
        <v>8.4901072430595432E-3</v>
      </c>
      <c r="D166" s="266">
        <f t="shared" si="36"/>
        <v>8.4901072430588302E-3</v>
      </c>
      <c r="E166" s="266">
        <f t="shared" si="36"/>
        <v>8.4901072430580288E-3</v>
      </c>
      <c r="F166" s="266">
        <f t="shared" si="36"/>
        <v>8.4901072430580895E-3</v>
      </c>
      <c r="G166" s="266">
        <f t="shared" si="36"/>
        <v>8.4901072430576159E-3</v>
      </c>
      <c r="H166" s="266">
        <f t="shared" si="36"/>
        <v>8.4901072430617255E-3</v>
      </c>
      <c r="I166" s="266">
        <f t="shared" si="36"/>
        <v>8.4901072430597305E-3</v>
      </c>
      <c r="J166" s="266">
        <f t="shared" si="36"/>
        <v>8.4901072430650388E-3</v>
      </c>
      <c r="K166" s="266">
        <f t="shared" si="36"/>
        <v>8.4901072430627021E-3</v>
      </c>
      <c r="L166" s="266">
        <f t="shared" si="36"/>
        <v>8.4901072430694866E-3</v>
      </c>
      <c r="M166" s="266">
        <f t="shared" si="36"/>
        <v>8.4901072430661594E-3</v>
      </c>
      <c r="N166" s="266">
        <f t="shared" si="36"/>
        <v>8.490107243061016E-3</v>
      </c>
      <c r="O166" s="266">
        <f t="shared" si="36"/>
        <v>8.4901072430665619E-3</v>
      </c>
      <c r="P166" s="266">
        <f t="shared" si="36"/>
        <v>8.4901072430618712E-3</v>
      </c>
      <c r="Q166" s="266">
        <f t="shared" si="36"/>
        <v>8.4901072430664491E-3</v>
      </c>
      <c r="R166" s="266">
        <f t="shared" si="36"/>
        <v>8.490107243062919E-3</v>
      </c>
      <c r="S166" s="266">
        <f t="shared" si="36"/>
        <v>8.4901072430633492E-3</v>
      </c>
      <c r="T166" s="266">
        <f t="shared" si="36"/>
        <v>8.4901072430632468E-3</v>
      </c>
      <c r="U166" s="266">
        <f t="shared" si="36"/>
        <v>8.4901072430596525E-3</v>
      </c>
      <c r="V166" s="266">
        <f t="shared" si="36"/>
        <v>8.4901072430634064E-3</v>
      </c>
      <c r="W166" s="266">
        <f t="shared" si="36"/>
        <v>8.490107243062768E-3</v>
      </c>
      <c r="X166" s="266">
        <f t="shared" si="36"/>
        <v>8.4901072430599942E-3</v>
      </c>
      <c r="Y166" s="266">
        <f t="shared" si="36"/>
        <v>8.4901072430364887E-3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9.5190184158677922E-3</v>
      </c>
      <c r="C167" s="267">
        <f t="shared" si="37"/>
        <v>9.5190184158694385E-3</v>
      </c>
      <c r="D167" s="267">
        <f t="shared" si="37"/>
        <v>9.5190184158686405E-3</v>
      </c>
      <c r="E167" s="267">
        <f t="shared" si="37"/>
        <v>9.5190184158677436E-3</v>
      </c>
      <c r="F167" s="267">
        <f t="shared" si="37"/>
        <v>9.519018415867813E-3</v>
      </c>
      <c r="G167" s="267">
        <f t="shared" si="37"/>
        <v>9.5190184158672805E-3</v>
      </c>
      <c r="H167" s="267">
        <f t="shared" si="37"/>
        <v>9.5190184158718896E-3</v>
      </c>
      <c r="I167" s="267">
        <f t="shared" si="37"/>
        <v>9.5190184158696518E-3</v>
      </c>
      <c r="J167" s="267">
        <f t="shared" si="37"/>
        <v>9.5190184158756054E-3</v>
      </c>
      <c r="K167" s="267">
        <f t="shared" si="37"/>
        <v>9.5190184158729825E-3</v>
      </c>
      <c r="L167" s="267">
        <f t="shared" si="37"/>
        <v>9.519018415880591E-3</v>
      </c>
      <c r="M167" s="267">
        <f t="shared" si="37"/>
        <v>9.5190184158768579E-3</v>
      </c>
      <c r="N167" s="267">
        <f t="shared" si="37"/>
        <v>9.5190184158710934E-3</v>
      </c>
      <c r="O167" s="267">
        <f t="shared" si="37"/>
        <v>9.5190184158773106E-3</v>
      </c>
      <c r="P167" s="267">
        <f t="shared" si="37"/>
        <v>9.5190184158720492E-3</v>
      </c>
      <c r="Q167" s="267">
        <f t="shared" si="37"/>
        <v>9.519018415877184E-3</v>
      </c>
      <c r="R167" s="267">
        <f t="shared" si="37"/>
        <v>9.5190184158732254E-3</v>
      </c>
      <c r="S167" s="267">
        <f t="shared" si="37"/>
        <v>9.5190184158737111E-3</v>
      </c>
      <c r="T167" s="267">
        <f t="shared" si="37"/>
        <v>9.5190184158735914E-3</v>
      </c>
      <c r="U167" s="267">
        <f t="shared" si="37"/>
        <v>9.5190184158695616E-3</v>
      </c>
      <c r="V167" s="267">
        <f t="shared" si="37"/>
        <v>9.519018415873777E-3</v>
      </c>
      <c r="W167" s="267">
        <f t="shared" si="37"/>
        <v>9.5190184158730554E-3</v>
      </c>
      <c r="X167" s="267">
        <f t="shared" si="37"/>
        <v>9.519018415869945E-3</v>
      </c>
      <c r="Y167" s="267">
        <f t="shared" si="37"/>
        <v>9.5190184158435893E-3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1.4174582784698733E-2</v>
      </c>
      <c r="C168" s="267">
        <f t="shared" si="38"/>
        <v>1.4371039721132715E-2</v>
      </c>
      <c r="D168" s="267">
        <f t="shared" si="38"/>
        <v>1.5614355525207426E-2</v>
      </c>
      <c r="E168" s="267">
        <f t="shared" si="38"/>
        <v>1.4679885044619237E-2</v>
      </c>
      <c r="F168" s="267">
        <f t="shared" si="38"/>
        <v>1.4620275369521868E-2</v>
      </c>
      <c r="G168" s="267">
        <f t="shared" si="38"/>
        <v>1.5606520615659529E-2</v>
      </c>
      <c r="H168" s="267">
        <f t="shared" si="38"/>
        <v>1.5005285889389855E-2</v>
      </c>
      <c r="I168" s="267">
        <f t="shared" si="38"/>
        <v>1.4449642269795004E-2</v>
      </c>
      <c r="J168" s="267">
        <f t="shared" si="38"/>
        <v>1.6411228378310362E-2</v>
      </c>
      <c r="K168" s="267">
        <f t="shared" si="38"/>
        <v>1.6959302742213418E-2</v>
      </c>
      <c r="L168" s="267">
        <f t="shared" si="38"/>
        <v>1.6780825914539246E-2</v>
      </c>
      <c r="M168" s="267">
        <f t="shared" si="38"/>
        <v>1.5473020004305007E-2</v>
      </c>
      <c r="N168" s="267">
        <f t="shared" si="38"/>
        <v>1.647073652098607E-2</v>
      </c>
      <c r="O168" s="267">
        <f t="shared" si="38"/>
        <v>1.6779653199571282E-2</v>
      </c>
      <c r="P168" s="267">
        <f t="shared" si="38"/>
        <v>1.6734318460040885E-2</v>
      </c>
      <c r="Q168" s="267">
        <f t="shared" si="38"/>
        <v>1.7395941763713063E-2</v>
      </c>
      <c r="R168" s="267">
        <f t="shared" si="38"/>
        <v>1.6928577562530227E-2</v>
      </c>
      <c r="S168" s="267">
        <f t="shared" si="38"/>
        <v>1.5947736765200195E-2</v>
      </c>
      <c r="T168" s="267">
        <f t="shared" si="38"/>
        <v>1.5624658782474833E-2</v>
      </c>
      <c r="U168" s="267">
        <f t="shared" si="38"/>
        <v>1.5474598475939525E-2</v>
      </c>
      <c r="V168" s="267">
        <f t="shared" si="38"/>
        <v>1.6331783413835989E-2</v>
      </c>
      <c r="W168" s="267">
        <f t="shared" si="38"/>
        <v>1.6641130500295923E-2</v>
      </c>
      <c r="X168" s="267">
        <f t="shared" si="38"/>
        <v>1.6927656045806226E-2</v>
      </c>
      <c r="Y168" s="267">
        <f t="shared" si="38"/>
        <v>1.9228236121843965E-2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7.6201889364898058E-3</v>
      </c>
      <c r="C169" s="267">
        <f t="shared" si="39"/>
        <v>7.6201889364911251E-3</v>
      </c>
      <c r="D169" s="267">
        <f t="shared" si="39"/>
        <v>7.6201889364904841E-3</v>
      </c>
      <c r="E169" s="267">
        <f t="shared" si="39"/>
        <v>7.620188936489765E-3</v>
      </c>
      <c r="F169" s="267">
        <f t="shared" si="39"/>
        <v>7.6201889364898188E-3</v>
      </c>
      <c r="G169" s="267">
        <f t="shared" si="39"/>
        <v>7.6201889364893929E-3</v>
      </c>
      <c r="H169" s="267">
        <f t="shared" si="39"/>
        <v>7.6201889364930844E-3</v>
      </c>
      <c r="I169" s="267">
        <f t="shared" si="39"/>
        <v>7.6201889364912942E-3</v>
      </c>
      <c r="J169" s="267">
        <f t="shared" si="39"/>
        <v>7.6201889364960569E-3</v>
      </c>
      <c r="K169" s="267">
        <f t="shared" si="39"/>
        <v>7.6201889364939622E-3</v>
      </c>
      <c r="L169" s="267">
        <f t="shared" si="39"/>
        <v>7.6201889365000502E-3</v>
      </c>
      <c r="M169" s="267">
        <f t="shared" si="39"/>
        <v>7.6201889364970656E-3</v>
      </c>
      <c r="N169" s="267">
        <f t="shared" si="39"/>
        <v>7.6201889364924478E-3</v>
      </c>
      <c r="O169" s="267">
        <f t="shared" si="39"/>
        <v>7.620188936497423E-3</v>
      </c>
      <c r="P169" s="267">
        <f t="shared" si="39"/>
        <v>7.6201889364932128E-3</v>
      </c>
      <c r="Q169" s="267">
        <f t="shared" si="39"/>
        <v>7.6201889364973206E-3</v>
      </c>
      <c r="R169" s="267">
        <f t="shared" si="39"/>
        <v>7.6201889364941556E-3</v>
      </c>
      <c r="S169" s="267">
        <f t="shared" si="39"/>
        <v>7.6201889364945407E-3</v>
      </c>
      <c r="T169" s="267">
        <f t="shared" si="39"/>
        <v>7.6201889364944471E-3</v>
      </c>
      <c r="U169" s="267">
        <f t="shared" si="39"/>
        <v>7.6201889364912231E-3</v>
      </c>
      <c r="V169" s="267">
        <f t="shared" si="39"/>
        <v>7.6201889364945945E-3</v>
      </c>
      <c r="W169" s="267">
        <f t="shared" si="39"/>
        <v>7.6201889364940168E-3</v>
      </c>
      <c r="X169" s="267">
        <f t="shared" si="39"/>
        <v>7.6201889364915301E-3</v>
      </c>
      <c r="Y169" s="267">
        <f t="shared" si="39"/>
        <v>7.6201889364704307E-3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1.3377437299891158E-2</v>
      </c>
      <c r="C170" s="268">
        <f t="shared" si="40"/>
        <v>1.3620320386504868E-2</v>
      </c>
      <c r="D170" s="268">
        <f t="shared" si="40"/>
        <v>1.4164161930070184E-2</v>
      </c>
      <c r="E170" s="268">
        <f t="shared" si="40"/>
        <v>1.4117501165843673E-2</v>
      </c>
      <c r="F170" s="268">
        <f t="shared" si="40"/>
        <v>1.4095247559255954E-2</v>
      </c>
      <c r="G170" s="268">
        <f t="shared" si="40"/>
        <v>1.4587239040154703E-2</v>
      </c>
      <c r="H170" s="268">
        <f t="shared" si="40"/>
        <v>1.5815003311179743E-2</v>
      </c>
      <c r="I170" s="268">
        <f t="shared" si="40"/>
        <v>1.6390050600985435E-2</v>
      </c>
      <c r="J170" s="268">
        <f t="shared" si="40"/>
        <v>1.8355363486361565E-2</v>
      </c>
      <c r="K170" s="268">
        <f t="shared" si="40"/>
        <v>2.0592530191799581E-2</v>
      </c>
      <c r="L170" s="268">
        <f t="shared" si="40"/>
        <v>2.0736232568093853E-2</v>
      </c>
      <c r="M170" s="268">
        <f t="shared" si="40"/>
        <v>2.1979832177800803E-2</v>
      </c>
      <c r="N170" s="268">
        <f t="shared" si="40"/>
        <v>2.3907730254872531E-2</v>
      </c>
      <c r="O170" s="268">
        <f t="shared" si="40"/>
        <v>2.5941061339740116E-2</v>
      </c>
      <c r="P170" s="268">
        <f t="shared" si="40"/>
        <v>2.7541118002312504E-2</v>
      </c>
      <c r="Q170" s="268">
        <f t="shared" si="40"/>
        <v>2.8735168239186776E-2</v>
      </c>
      <c r="R170" s="268">
        <f t="shared" si="40"/>
        <v>2.9405700404721027E-2</v>
      </c>
      <c r="S170" s="268">
        <f t="shared" si="40"/>
        <v>2.8809186311996159E-2</v>
      </c>
      <c r="T170" s="268">
        <f t="shared" si="40"/>
        <v>2.967319489596433E-2</v>
      </c>
      <c r="U170" s="268">
        <f t="shared" si="40"/>
        <v>3.3095519267533478E-2</v>
      </c>
      <c r="V170" s="268">
        <f t="shared" si="40"/>
        <v>3.5871380852816999E-2</v>
      </c>
      <c r="W170" s="268">
        <f t="shared" si="40"/>
        <v>3.5811507805727019E-2</v>
      </c>
      <c r="X170" s="268">
        <f t="shared" si="40"/>
        <v>4.113191225714713E-2</v>
      </c>
      <c r="Y170" s="268">
        <f t="shared" si="40"/>
        <v>4.5187720308193867E-2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0.76162061863763419</v>
      </c>
      <c r="C171" s="269">
        <f t="shared" si="41"/>
        <v>0.75966108029160773</v>
      </c>
      <c r="D171" s="269">
        <f t="shared" si="41"/>
        <v>0.74817639899262134</v>
      </c>
      <c r="E171" s="269">
        <f t="shared" si="41"/>
        <v>0.75647408798447335</v>
      </c>
      <c r="F171" s="269">
        <f t="shared" si="41"/>
        <v>0.75702118529068041</v>
      </c>
      <c r="G171" s="269">
        <f t="shared" si="41"/>
        <v>0.74785518109548343</v>
      </c>
      <c r="H171" s="269">
        <f t="shared" si="41"/>
        <v>0.7520331624982366</v>
      </c>
      <c r="I171" s="269">
        <f t="shared" si="41"/>
        <v>0.75641076119332573</v>
      </c>
      <c r="J171" s="269">
        <f t="shared" si="41"/>
        <v>0.73726947768149831</v>
      </c>
      <c r="K171" s="269">
        <f t="shared" si="41"/>
        <v>0.73036355183332158</v>
      </c>
      <c r="L171" s="269">
        <f t="shared" si="41"/>
        <v>0.73180751127289212</v>
      </c>
      <c r="M171" s="269">
        <f t="shared" si="41"/>
        <v>0.74221236394049039</v>
      </c>
      <c r="N171" s="269">
        <f t="shared" si="41"/>
        <v>0.73161993354294452</v>
      </c>
      <c r="O171" s="269">
        <f t="shared" si="41"/>
        <v>0.72701470828306181</v>
      </c>
      <c r="P171" s="269">
        <f t="shared" si="41"/>
        <v>0.72593859471567912</v>
      </c>
      <c r="Q171" s="269">
        <f t="shared" si="41"/>
        <v>0.71899225340445128</v>
      </c>
      <c r="R171" s="269">
        <f t="shared" si="41"/>
        <v>0.72250192123084067</v>
      </c>
      <c r="S171" s="269">
        <f t="shared" si="41"/>
        <v>0.73171664172053097</v>
      </c>
      <c r="T171" s="269">
        <f t="shared" si="41"/>
        <v>0.73377321421336283</v>
      </c>
      <c r="U171" s="269">
        <f t="shared" si="41"/>
        <v>0.73194055235139943</v>
      </c>
      <c r="V171" s="269">
        <f t="shared" si="41"/>
        <v>0.72180698073250926</v>
      </c>
      <c r="W171" s="269">
        <f t="shared" si="41"/>
        <v>0.71912962102435662</v>
      </c>
      <c r="X171" s="269">
        <f t="shared" si="41"/>
        <v>0.71168878385127077</v>
      </c>
      <c r="Y171" s="269">
        <f t="shared" si="41"/>
        <v>0.68762383523937587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0.69038092497982784</v>
      </c>
      <c r="C172" s="318">
        <f t="shared" si="42"/>
        <v>0.68743401845647378</v>
      </c>
      <c r="D172" s="318">
        <f t="shared" si="42"/>
        <v>0.66970058625260676</v>
      </c>
      <c r="E172" s="318">
        <f t="shared" si="42"/>
        <v>0.68269480788887837</v>
      </c>
      <c r="F172" s="318">
        <f t="shared" si="42"/>
        <v>0.68354149602308234</v>
      </c>
      <c r="G172" s="318">
        <f t="shared" si="42"/>
        <v>0.66941874563834947</v>
      </c>
      <c r="H172" s="318">
        <f t="shared" si="42"/>
        <v>0.67661845814715849</v>
      </c>
      <c r="I172" s="318">
        <f t="shared" si="42"/>
        <v>0.68378865270514544</v>
      </c>
      <c r="J172" s="318">
        <f t="shared" si="42"/>
        <v>0.65478868089351894</v>
      </c>
      <c r="K172" s="318">
        <f t="shared" si="42"/>
        <v>0.64512820132201842</v>
      </c>
      <c r="L172" s="318">
        <f t="shared" si="42"/>
        <v>0.64746916314406855</v>
      </c>
      <c r="M172" s="318">
        <f t="shared" si="42"/>
        <v>0.66444688598527979</v>
      </c>
      <c r="N172" s="318">
        <f t="shared" si="42"/>
        <v>0.64884005621631691</v>
      </c>
      <c r="O172" s="318">
        <f t="shared" si="42"/>
        <v>0.64268225407410395</v>
      </c>
      <c r="P172" s="318">
        <f t="shared" si="42"/>
        <v>0.64183398728043295</v>
      </c>
      <c r="Q172" s="318">
        <f t="shared" si="42"/>
        <v>0.63156240936884811</v>
      </c>
      <c r="R172" s="318">
        <f t="shared" si="42"/>
        <v>0.63742099165886668</v>
      </c>
      <c r="S172" s="318">
        <f t="shared" si="42"/>
        <v>0.65156529624921211</v>
      </c>
      <c r="T172" s="318">
        <f t="shared" si="42"/>
        <v>0.65524561858121255</v>
      </c>
      <c r="U172" s="318">
        <f t="shared" si="42"/>
        <v>0.65416714119368136</v>
      </c>
      <c r="V172" s="318">
        <f t="shared" si="42"/>
        <v>0.63972546447488299</v>
      </c>
      <c r="W172" s="318">
        <f t="shared" si="42"/>
        <v>0.63549336470784623</v>
      </c>
      <c r="X172" s="318">
        <f t="shared" si="42"/>
        <v>0.62661248570796868</v>
      </c>
      <c r="Y172" s="318">
        <f t="shared" si="42"/>
        <v>0.59098510719308561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7.1239693657806316E-2</v>
      </c>
      <c r="C173" s="318">
        <f t="shared" si="43"/>
        <v>7.2227061835133971E-2</v>
      </c>
      <c r="D173" s="318">
        <f t="shared" si="43"/>
        <v>7.8475812740014569E-2</v>
      </c>
      <c r="E173" s="318">
        <f t="shared" si="43"/>
        <v>7.3779280095594979E-2</v>
      </c>
      <c r="F173" s="318">
        <f t="shared" si="43"/>
        <v>7.3479689267598097E-2</v>
      </c>
      <c r="G173" s="318">
        <f t="shared" si="43"/>
        <v>7.8436435457133885E-2</v>
      </c>
      <c r="H173" s="318">
        <f t="shared" si="43"/>
        <v>7.5414704351078124E-2</v>
      </c>
      <c r="I173" s="318">
        <f t="shared" si="43"/>
        <v>7.262210848818032E-2</v>
      </c>
      <c r="J173" s="318">
        <f t="shared" si="43"/>
        <v>8.2480796787979399E-2</v>
      </c>
      <c r="K173" s="318">
        <f t="shared" si="43"/>
        <v>8.5235350511303043E-2</v>
      </c>
      <c r="L173" s="318">
        <f t="shared" si="43"/>
        <v>8.4338348128823667E-2</v>
      </c>
      <c r="M173" s="318">
        <f t="shared" si="43"/>
        <v>7.7765477955210605E-2</v>
      </c>
      <c r="N173" s="318">
        <f t="shared" si="43"/>
        <v>8.2779877326627685E-2</v>
      </c>
      <c r="O173" s="318">
        <f t="shared" si="43"/>
        <v>8.4332454208957824E-2</v>
      </c>
      <c r="P173" s="318">
        <f t="shared" si="43"/>
        <v>8.4104607435246184E-2</v>
      </c>
      <c r="Q173" s="318">
        <f t="shared" si="43"/>
        <v>8.7429844035603249E-2</v>
      </c>
      <c r="R173" s="318">
        <f t="shared" si="43"/>
        <v>8.5080929571973885E-2</v>
      </c>
      <c r="S173" s="318">
        <f t="shared" si="43"/>
        <v>8.0151345471318844E-2</v>
      </c>
      <c r="T173" s="318">
        <f t="shared" si="43"/>
        <v>7.8527595632150213E-2</v>
      </c>
      <c r="U173" s="318">
        <f t="shared" si="43"/>
        <v>7.7773411157718131E-2</v>
      </c>
      <c r="V173" s="318">
        <f t="shared" si="43"/>
        <v>8.2081516257626233E-2</v>
      </c>
      <c r="W173" s="318">
        <f t="shared" si="43"/>
        <v>8.3636256316510366E-2</v>
      </c>
      <c r="X173" s="318">
        <f t="shared" si="43"/>
        <v>8.507629814330224E-2</v>
      </c>
      <c r="Y173" s="318">
        <f t="shared" si="43"/>
        <v>9.6638728046290312E-2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5.8365269208488599E-2</v>
      </c>
      <c r="C174" s="269">
        <f t="shared" si="44"/>
        <v>5.9174200388827966E-2</v>
      </c>
      <c r="D174" s="269">
        <f t="shared" si="44"/>
        <v>6.4293678169459578E-2</v>
      </c>
      <c r="E174" s="269">
        <f t="shared" si="44"/>
        <v>6.0445902048261065E-2</v>
      </c>
      <c r="F174" s="269">
        <f t="shared" si="44"/>
        <v>6.0200453220077978E-2</v>
      </c>
      <c r="G174" s="269">
        <f t="shared" si="44"/>
        <v>6.4261417141961791E-2</v>
      </c>
      <c r="H174" s="269">
        <f t="shared" si="44"/>
        <v>6.1785772730466128E-2</v>
      </c>
      <c r="I174" s="269">
        <f t="shared" si="44"/>
        <v>5.9497854282761262E-2</v>
      </c>
      <c r="J174" s="269">
        <f t="shared" si="44"/>
        <v>6.7574882230470534E-2</v>
      </c>
      <c r="K174" s="269">
        <f t="shared" si="44"/>
        <v>6.9831633507129204E-2</v>
      </c>
      <c r="L174" s="269">
        <f t="shared" si="44"/>
        <v>6.9096737231668814E-2</v>
      </c>
      <c r="M174" s="269">
        <f t="shared" si="44"/>
        <v>6.3711714957456173E-2</v>
      </c>
      <c r="N174" s="269">
        <f t="shared" si="44"/>
        <v>6.7819912988703102E-2</v>
      </c>
      <c r="O174" s="269">
        <f t="shared" si="44"/>
        <v>6.9091908459926507E-2</v>
      </c>
      <c r="P174" s="269">
        <f t="shared" si="44"/>
        <v>6.8905238113618705E-2</v>
      </c>
      <c r="Q174" s="269">
        <f t="shared" si="44"/>
        <v>7.1629538561821054E-2</v>
      </c>
      <c r="R174" s="269">
        <f t="shared" si="44"/>
        <v>6.9705119491801415E-2</v>
      </c>
      <c r="S174" s="269">
        <f t="shared" si="44"/>
        <v>6.5666408931048054E-2</v>
      </c>
      <c r="T174" s="269">
        <f t="shared" si="44"/>
        <v>6.4336102866769621E-2</v>
      </c>
      <c r="U174" s="269">
        <f t="shared" si="44"/>
        <v>6.3718214473052912E-2</v>
      </c>
      <c r="V174" s="269">
        <f t="shared" si="44"/>
        <v>6.7247759604765395E-2</v>
      </c>
      <c r="W174" s="269">
        <f t="shared" si="44"/>
        <v>6.8521527323670381E-2</v>
      </c>
      <c r="X174" s="269">
        <f t="shared" si="44"/>
        <v>6.970132505407485E-2</v>
      </c>
      <c r="Y174" s="269">
        <f t="shared" si="44"/>
        <v>7.9174194733073439E-2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7.4752998795527908E-2</v>
      </c>
      <c r="C175" s="269">
        <f t="shared" si="45"/>
        <v>7.4742450423398513E-2</v>
      </c>
      <c r="D175" s="269">
        <f t="shared" si="45"/>
        <v>7.4752347189859319E-2</v>
      </c>
      <c r="E175" s="269">
        <f t="shared" si="45"/>
        <v>7.4716965795246268E-2</v>
      </c>
      <c r="F175" s="269">
        <f t="shared" si="45"/>
        <v>7.4716196476363142E-2</v>
      </c>
      <c r="G175" s="269">
        <f t="shared" si="45"/>
        <v>7.4719370676960384E-2</v>
      </c>
      <c r="H175" s="269">
        <f t="shared" si="45"/>
        <v>7.4599540692731003E-2</v>
      </c>
      <c r="I175" s="269">
        <f t="shared" si="45"/>
        <v>7.4531984005401439E-2</v>
      </c>
      <c r="J175" s="269">
        <f t="shared" si="45"/>
        <v>7.4462146406887184E-2</v>
      </c>
      <c r="K175" s="269">
        <f t="shared" si="45"/>
        <v>7.4312363385283325E-2</v>
      </c>
      <c r="L175" s="269">
        <f t="shared" si="45"/>
        <v>7.4293828272174525E-2</v>
      </c>
      <c r="M175" s="269">
        <f t="shared" si="45"/>
        <v>7.4143300977854348E-2</v>
      </c>
      <c r="N175" s="269">
        <f t="shared" si="45"/>
        <v>7.4036142045610639E-2</v>
      </c>
      <c r="O175" s="269">
        <f t="shared" si="45"/>
        <v>7.389211272724755E-2</v>
      </c>
      <c r="P175" s="269">
        <f t="shared" si="45"/>
        <v>7.3766742103846594E-2</v>
      </c>
      <c r="Q175" s="269">
        <f t="shared" si="45"/>
        <v>7.3702195180223432E-2</v>
      </c>
      <c r="R175" s="269">
        <f t="shared" si="45"/>
        <v>7.3630952398915386E-2</v>
      </c>
      <c r="S175" s="269">
        <f t="shared" si="45"/>
        <v>7.3636069860396267E-2</v>
      </c>
      <c r="T175" s="269">
        <f t="shared" si="45"/>
        <v>7.3555915164879554E-2</v>
      </c>
      <c r="U175" s="269">
        <f t="shared" si="45"/>
        <v>7.3285547922237793E-2</v>
      </c>
      <c r="V175" s="269">
        <f t="shared" si="45"/>
        <v>7.3107087614849672E-2</v>
      </c>
      <c r="W175" s="269">
        <f t="shared" si="45"/>
        <v>7.3124612830937533E-2</v>
      </c>
      <c r="X175" s="269">
        <f t="shared" si="45"/>
        <v>7.27259796864895E-2</v>
      </c>
      <c r="Y175" s="269">
        <f t="shared" si="45"/>
        <v>7.2508956009573924E-2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5.7733419551492332E-2</v>
      </c>
      <c r="C176" s="318">
        <f t="shared" si="46"/>
        <v>5.7486983150172546E-2</v>
      </c>
      <c r="D176" s="318">
        <f t="shared" si="46"/>
        <v>5.6004016798598288E-2</v>
      </c>
      <c r="E176" s="318">
        <f t="shared" si="46"/>
        <v>5.7090664506157553E-2</v>
      </c>
      <c r="F176" s="318">
        <f t="shared" si="46"/>
        <v>5.7161469187330782E-2</v>
      </c>
      <c r="G176" s="318">
        <f t="shared" si="46"/>
        <v>5.5980447748758128E-2</v>
      </c>
      <c r="H176" s="318">
        <f t="shared" si="46"/>
        <v>5.6582526989190994E-2</v>
      </c>
      <c r="I176" s="318">
        <f t="shared" si="46"/>
        <v>5.7182137777531027E-2</v>
      </c>
      <c r="J176" s="318">
        <f t="shared" si="46"/>
        <v>5.4757001915570473E-2</v>
      </c>
      <c r="K176" s="318">
        <f t="shared" si="46"/>
        <v>5.3949139907815316E-2</v>
      </c>
      <c r="L176" s="318">
        <f t="shared" si="46"/>
        <v>5.414490390727747E-2</v>
      </c>
      <c r="M176" s="318">
        <f t="shared" si="46"/>
        <v>5.5564673718920599E-2</v>
      </c>
      <c r="N176" s="318">
        <f t="shared" si="46"/>
        <v>5.4259545465345851E-2</v>
      </c>
      <c r="O176" s="318">
        <f t="shared" si="46"/>
        <v>5.3744596454259157E-2</v>
      </c>
      <c r="P176" s="318">
        <f t="shared" si="46"/>
        <v>5.3673659756968417E-2</v>
      </c>
      <c r="Q176" s="318">
        <f t="shared" si="46"/>
        <v>5.2814694371963469E-2</v>
      </c>
      <c r="R176" s="318">
        <f t="shared" si="46"/>
        <v>5.3304620986515401E-2</v>
      </c>
      <c r="S176" s="318">
        <f t="shared" si="46"/>
        <v>5.4487444905357535E-2</v>
      </c>
      <c r="T176" s="318">
        <f t="shared" si="46"/>
        <v>5.4795213537992216E-2</v>
      </c>
      <c r="U176" s="318">
        <f t="shared" si="46"/>
        <v>5.4705025374851751E-2</v>
      </c>
      <c r="V176" s="318">
        <f t="shared" si="46"/>
        <v>5.3497333576214987E-2</v>
      </c>
      <c r="W176" s="318">
        <f t="shared" si="46"/>
        <v>5.3143422304055742E-2</v>
      </c>
      <c r="X176" s="318">
        <f t="shared" si="46"/>
        <v>5.2400754749472034E-2</v>
      </c>
      <c r="Y176" s="318">
        <f t="shared" si="46"/>
        <v>4.9421398980945205E-2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1.701957924403558E-2</v>
      </c>
      <c r="C177" s="318">
        <f t="shared" si="47"/>
        <v>1.7255467273225973E-2</v>
      </c>
      <c r="D177" s="318">
        <f t="shared" si="47"/>
        <v>1.8748330391261028E-2</v>
      </c>
      <c r="E177" s="318">
        <f t="shared" si="47"/>
        <v>1.7626301289088715E-2</v>
      </c>
      <c r="F177" s="318">
        <f t="shared" si="47"/>
        <v>1.7554727289032353E-2</v>
      </c>
      <c r="G177" s="318">
        <f t="shared" si="47"/>
        <v>1.8738922928202267E-2</v>
      </c>
      <c r="H177" s="318">
        <f t="shared" si="47"/>
        <v>1.8017013703540013E-2</v>
      </c>
      <c r="I177" s="318">
        <f t="shared" si="47"/>
        <v>1.7349846227870416E-2</v>
      </c>
      <c r="J177" s="318">
        <f t="shared" si="47"/>
        <v>1.9705144491316703E-2</v>
      </c>
      <c r="K177" s="318">
        <f t="shared" si="47"/>
        <v>2.0363223477468016E-2</v>
      </c>
      <c r="L177" s="318">
        <f t="shared" si="47"/>
        <v>2.0148924364897052E-2</v>
      </c>
      <c r="M177" s="318">
        <f t="shared" si="47"/>
        <v>1.8578627258933746E-2</v>
      </c>
      <c r="N177" s="318">
        <f t="shared" si="47"/>
        <v>1.9776596580264792E-2</v>
      </c>
      <c r="O177" s="318">
        <f t="shared" si="47"/>
        <v>2.014751627298839E-2</v>
      </c>
      <c r="P177" s="318">
        <f t="shared" si="47"/>
        <v>2.009308234687817E-2</v>
      </c>
      <c r="Q177" s="318">
        <f t="shared" si="47"/>
        <v>2.0887500808259959E-2</v>
      </c>
      <c r="R177" s="318">
        <f t="shared" si="47"/>
        <v>2.0326331412399985E-2</v>
      </c>
      <c r="S177" s="318">
        <f t="shared" si="47"/>
        <v>1.9148624955038732E-2</v>
      </c>
      <c r="T177" s="318">
        <f t="shared" si="47"/>
        <v>1.8760701626887338E-2</v>
      </c>
      <c r="U177" s="318">
        <f t="shared" si="47"/>
        <v>1.8580522547386045E-2</v>
      </c>
      <c r="V177" s="318">
        <f t="shared" si="47"/>
        <v>1.9609754038634679E-2</v>
      </c>
      <c r="W177" s="318">
        <f t="shared" si="47"/>
        <v>1.9981190526881788E-2</v>
      </c>
      <c r="X177" s="318">
        <f t="shared" si="47"/>
        <v>2.0325224937017463E-2</v>
      </c>
      <c r="Y177" s="318">
        <f t="shared" si="47"/>
        <v>2.3087557028628719E-2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5.2079778678343763E-2</v>
      </c>
      <c r="C178" s="319">
        <f t="shared" si="48"/>
        <v>5.2801594193108113E-2</v>
      </c>
      <c r="D178" s="319">
        <f t="shared" si="48"/>
        <v>5.736974359736402E-2</v>
      </c>
      <c r="E178" s="319">
        <f t="shared" si="48"/>
        <v>5.3936343366140761E-2</v>
      </c>
      <c r="F178" s="319">
        <f t="shared" si="48"/>
        <v>5.3717327488685067E-2</v>
      </c>
      <c r="G178" s="319">
        <f t="shared" si="48"/>
        <v>5.7340956834365991E-2</v>
      </c>
      <c r="H178" s="319">
        <f t="shared" si="48"/>
        <v>5.5131920282569871E-2</v>
      </c>
      <c r="I178" s="319">
        <f t="shared" si="48"/>
        <v>5.3090393052310149E-2</v>
      </c>
      <c r="J178" s="319">
        <f t="shared" si="48"/>
        <v>6.0297587221035356E-2</v>
      </c>
      <c r="K178" s="319">
        <f t="shared" si="48"/>
        <v>6.2311303744823104E-2</v>
      </c>
      <c r="L178" s="319">
        <f t="shared" si="48"/>
        <v>6.1655550145181502E-2</v>
      </c>
      <c r="M178" s="319">
        <f t="shared" si="48"/>
        <v>5.6850453346653305E-2</v>
      </c>
      <c r="N178" s="319">
        <f t="shared" si="48"/>
        <v>6.0516230051458231E-2</v>
      </c>
      <c r="O178" s="319">
        <f t="shared" si="48"/>
        <v>6.1651241395011457E-2</v>
      </c>
      <c r="P178" s="319">
        <f t="shared" si="48"/>
        <v>6.1484674009075237E-2</v>
      </c>
      <c r="Q178" s="319">
        <f t="shared" si="48"/>
        <v>6.3915588255163511E-2</v>
      </c>
      <c r="R178" s="319">
        <f t="shared" si="48"/>
        <v>6.2198414315761362E-2</v>
      </c>
      <c r="S178" s="319">
        <f t="shared" si="48"/>
        <v>5.8594641815396808E-2</v>
      </c>
      <c r="T178" s="319">
        <f t="shared" si="48"/>
        <v>5.7407599481117587E-2</v>
      </c>
      <c r="U178" s="319">
        <f t="shared" si="48"/>
        <v>5.6856252914416545E-2</v>
      </c>
      <c r="V178" s="319">
        <f t="shared" si="48"/>
        <v>6.000569318579075E-2</v>
      </c>
      <c r="W178" s="319">
        <f t="shared" si="48"/>
        <v>6.1142285919582907E-2</v>
      </c>
      <c r="X178" s="319">
        <f t="shared" si="48"/>
        <v>6.2195028509789987E-2</v>
      </c>
      <c r="Y178" s="319">
        <f t="shared" si="48"/>
        <v>7.0647742992588733E-2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84.524999999999963</v>
      </c>
      <c r="C183" s="320">
        <f t="shared" si="49"/>
        <v>92.65324261810045</v>
      </c>
      <c r="D183" s="320">
        <f t="shared" si="49"/>
        <v>89.397418875528345</v>
      </c>
      <c r="E183" s="320">
        <f t="shared" si="49"/>
        <v>91.899797937993441</v>
      </c>
      <c r="F183" s="320">
        <f t="shared" si="49"/>
        <v>93.648059819277833</v>
      </c>
      <c r="G183" s="320">
        <f t="shared" si="49"/>
        <v>86.827297923897703</v>
      </c>
      <c r="H183" s="320">
        <f t="shared" si="49"/>
        <v>81.621732948805672</v>
      </c>
      <c r="I183" s="320">
        <f t="shared" si="49"/>
        <v>79.182022580346668</v>
      </c>
      <c r="J183" s="320">
        <f t="shared" si="49"/>
        <v>85.671447278718489</v>
      </c>
      <c r="K183" s="320">
        <f t="shared" si="49"/>
        <v>86.218963112812659</v>
      </c>
      <c r="L183" s="320">
        <f t="shared" si="49"/>
        <v>83.048222557989618</v>
      </c>
      <c r="M183" s="320">
        <f t="shared" si="49"/>
        <v>83.500096539556239</v>
      </c>
      <c r="N183" s="320">
        <f t="shared" si="49"/>
        <v>86.318040538154008</v>
      </c>
      <c r="O183" s="320">
        <f t="shared" si="49"/>
        <v>79.236057840112579</v>
      </c>
      <c r="P183" s="320">
        <f t="shared" si="49"/>
        <v>78.312885475273646</v>
      </c>
      <c r="Q183" s="320">
        <f t="shared" si="49"/>
        <v>75.698324239705016</v>
      </c>
      <c r="R183" s="320">
        <f t="shared" si="49"/>
        <v>74.62047468362745</v>
      </c>
      <c r="S183" s="320">
        <f t="shared" si="49"/>
        <v>78.733715923445828</v>
      </c>
      <c r="T183" s="320">
        <f t="shared" si="49"/>
        <v>76.178067352550997</v>
      </c>
      <c r="U183" s="320">
        <f t="shared" si="49"/>
        <v>76.250792388481059</v>
      </c>
      <c r="V183" s="320">
        <f t="shared" si="49"/>
        <v>85.780345334812083</v>
      </c>
      <c r="W183" s="320">
        <f t="shared" si="49"/>
        <v>86.329582310101614</v>
      </c>
      <c r="X183" s="320">
        <f t="shared" si="49"/>
        <v>84.609409041884348</v>
      </c>
      <c r="Y183" s="320">
        <f t="shared" si="49"/>
        <v>83.86489774734423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0.39976294186656947</v>
      </c>
      <c r="C184" s="273">
        <f>IF(C$6=0,0,C$6/NMM!C$9*1000)</f>
        <v>0.4382056532681034</v>
      </c>
      <c r="D184" s="273">
        <f>IF(D$6=0,0,D$6/NMM!D$9*1000)</f>
        <v>0.4228071595972781</v>
      </c>
      <c r="E184" s="273">
        <f>IF(E$6=0,0,E$6/NMM!E$9*1000)</f>
        <v>0.4346422192326303</v>
      </c>
      <c r="F184" s="273">
        <f>IF(F$6=0,0,F$6/NMM!F$9*1000)</f>
        <v>0.44291066422306302</v>
      </c>
      <c r="G184" s="273">
        <f>IF(G$6=0,0,G$6/NMM!G$9*1000)</f>
        <v>0.41065171313086973</v>
      </c>
      <c r="H184" s="273">
        <f>IF(H$6=0,0,H$6/NMM!H$9*1000)</f>
        <v>0.3860318732192492</v>
      </c>
      <c r="I184" s="273">
        <f>IF(I$6=0,0,I$6/NMM!I$9*1000)</f>
        <v>0.37449320662126989</v>
      </c>
      <c r="J184" s="273">
        <f>IF(J$6=0,0,J$6/NMM!J$9*1000)</f>
        <v>0.40518509077901566</v>
      </c>
      <c r="K184" s="273">
        <f>IF(K$6=0,0,K$6/NMM!K$9*1000)</f>
        <v>0.40777457957594204</v>
      </c>
      <c r="L184" s="273">
        <f>IF(L$6=0,0,L$6/NMM!L$9*1000)</f>
        <v>0.39277848880860522</v>
      </c>
      <c r="M184" s="273">
        <f>IF(M$6=0,0,M$6/NMM!M$9*1000)</f>
        <v>0.39491563725264622</v>
      </c>
      <c r="N184" s="273">
        <f>IF(N$6=0,0,N$6/NMM!N$9*1000)</f>
        <v>0.40824316854996867</v>
      </c>
      <c r="O184" s="273">
        <f>IF(O$6=0,0,O$6/NMM!O$9*1000)</f>
        <v>0.37474876763153636</v>
      </c>
      <c r="P184" s="273">
        <f>IF(P$6=0,0,P$6/NMM!P$9*1000)</f>
        <v>0.3703826025867995</v>
      </c>
      <c r="Q184" s="273">
        <f>IF(Q$6=0,0,Q$6/NMM!Q$9*1000)</f>
        <v>0.35801697476984956</v>
      </c>
      <c r="R184" s="273">
        <f>IF(R$6=0,0,R$6/NMM!R$9*1000)</f>
        <v>0.35291926037269189</v>
      </c>
      <c r="S184" s="273">
        <f>IF(S$6=0,0,S$6/NMM!S$9*1000)</f>
        <v>0.37237292992177334</v>
      </c>
      <c r="T184" s="273">
        <f>IF(T$6=0,0,T$6/NMM!T$9*1000)</f>
        <v>0.36028593091462235</v>
      </c>
      <c r="U184" s="273">
        <f>IF(U$6=0,0,U$6/NMM!U$9*1000)</f>
        <v>0.36062988565368914</v>
      </c>
      <c r="V184" s="273">
        <f>IF(V$6=0,0,V$6/NMM!V$9*1000)</f>
        <v>0.40570012665330546</v>
      </c>
      <c r="W184" s="273">
        <f>IF(W$6=0,0,W$6/NMM!W$9*1000)</f>
        <v>0.40829775562725973</v>
      </c>
      <c r="X184" s="273">
        <f>IF(X$6=0,0,X$6/NMM!X$9*1000)</f>
        <v>0.4001621563818718</v>
      </c>
      <c r="Y184" s="273">
        <f>IF(Y$6=0,0,Y$6/NMM!Y$9*1000)</f>
        <v>0.39664097300049683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0.15984155546556839</v>
      </c>
      <c r="C185" s="274">
        <f>IF(C$7=0,0,C$7/NMM!C$9*1000)</f>
        <v>0.17521252196397399</v>
      </c>
      <c r="D185" s="274">
        <f>IF(D$7=0,0,D$7/NMM!D$9*1000)</f>
        <v>0.16905557512773386</v>
      </c>
      <c r="E185" s="274">
        <f>IF(E$7=0,0,E$7/NMM!E$9*1000)</f>
        <v>0.1737877154614767</v>
      </c>
      <c r="F185" s="274">
        <f>IF(F$7=0,0,F$7/NMM!F$9*1000)</f>
        <v>0.17709377755512964</v>
      </c>
      <c r="G185" s="274">
        <f>IF(G$7=0,0,G$7/NMM!G$9*1000)</f>
        <v>0.16419533105033846</v>
      </c>
      <c r="H185" s="274">
        <f>IF(H$7=0,0,H$7/NMM!H$9*1000)</f>
        <v>0.15435131327217191</v>
      </c>
      <c r="I185" s="274">
        <f>IF(I$7=0,0,I$7/NMM!I$9*1000)</f>
        <v>0.14973768298316115</v>
      </c>
      <c r="J185" s="274">
        <f>IF(J$7=0,0,J$7/NMM!J$9*1000)</f>
        <v>0.16200955210899071</v>
      </c>
      <c r="K185" s="274">
        <f>IF(K$7=0,0,K$7/NMM!K$9*1000)</f>
        <v>0.16304493551703933</v>
      </c>
      <c r="L185" s="274">
        <f>IF(L$7=0,0,L$7/NMM!L$9*1000)</f>
        <v>0.15704888580077023</v>
      </c>
      <c r="M185" s="274">
        <f>IF(M$7=0,0,M$7/NMM!M$9*1000)</f>
        <v>0.15790340505651043</v>
      </c>
      <c r="N185" s="274">
        <f>IF(N$7=0,0,N$7/NMM!N$9*1000)</f>
        <v>0.16323229653187657</v>
      </c>
      <c r="O185" s="274">
        <f>IF(O$7=0,0,O$7/NMM!O$9*1000)</f>
        <v>0.14983986671536662</v>
      </c>
      <c r="P185" s="274">
        <f>IF(P$7=0,0,P$7/NMM!P$9*1000)</f>
        <v>0.14809409556181366</v>
      </c>
      <c r="Q185" s="274">
        <f>IF(Q$7=0,0,Q$7/NMM!Q$9*1000)</f>
        <v>0.1431498123940424</v>
      </c>
      <c r="R185" s="274">
        <f>IF(R$7=0,0,R$7/NMM!R$9*1000)</f>
        <v>0.14111153792378678</v>
      </c>
      <c r="S185" s="274">
        <f>IF(S$7=0,0,S$7/NMM!S$9*1000)</f>
        <v>0.14888990974014249</v>
      </c>
      <c r="T185" s="274">
        <f>IF(T$7=0,0,T$7/NMM!T$9*1000)</f>
        <v>0.14405703375320655</v>
      </c>
      <c r="U185" s="274">
        <f>IF(U$7=0,0,U$7/NMM!U$9*1000)</f>
        <v>0.14419456090928934</v>
      </c>
      <c r="V185" s="274">
        <f>IF(V$7=0,0,V$7/NMM!V$9*1000)</f>
        <v>0.16221548449202408</v>
      </c>
      <c r="W185" s="274">
        <f>IF(W$7=0,0,W$7/NMM!W$9*1000)</f>
        <v>0.16325412267539502</v>
      </c>
      <c r="X185" s="274">
        <f>IF(X$7=0,0,X$7/NMM!X$9*1000)</f>
        <v>0.16000117773768904</v>
      </c>
      <c r="Y185" s="274">
        <f>IF(Y$7=0,0,Y$7/NMM!Y$9*1000)</f>
        <v>0.15859326477274402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0.51906544144257594</v>
      </c>
      <c r="C186" s="274">
        <f>IF(C$8=0,0,C$8/NMM!C$9*1000)</f>
        <v>0.56371314622693258</v>
      </c>
      <c r="D186" s="274">
        <f>IF(D$8=0,0,D$8/NMM!D$9*1000)</f>
        <v>0.60001578878642658</v>
      </c>
      <c r="E186" s="274">
        <f>IF(E$8=0,0,E$8/NMM!E$9*1000)</f>
        <v>0.57327451377442851</v>
      </c>
      <c r="F186" s="274">
        <f>IF(F$8=0,0,F$8/NMM!F$9*1000)</f>
        <v>0.58337470346022746</v>
      </c>
      <c r="G186" s="274">
        <f>IF(G$8=0,0,G$8/NMM!G$9*1000)</f>
        <v>0.58808130937074099</v>
      </c>
      <c r="H186" s="274">
        <f>IF(H$8=0,0,H$8/NMM!H$9*1000)</f>
        <v>0.52877749054966672</v>
      </c>
      <c r="I186" s="274">
        <f>IF(I$8=0,0,I$8/NMM!I$9*1000)</f>
        <v>0.48400839430146253</v>
      </c>
      <c r="J186" s="274">
        <f>IF(J$8=0,0,J$8/NMM!J$9*1000)</f>
        <v>0.59971075813364105</v>
      </c>
      <c r="K186" s="274">
        <f>IF(K$8=0,0,K$8/NMM!K$9*1000)</f>
        <v>0.61136448387472786</v>
      </c>
      <c r="L186" s="274">
        <f>IF(L$8=0,0,L$8/NMM!L$9*1000)</f>
        <v>0.59278155509074104</v>
      </c>
      <c r="M186" s="274">
        <f>IF(M$8=0,0,M$8/NMM!M$9*1000)</f>
        <v>0.53309314320127554</v>
      </c>
      <c r="N186" s="274">
        <f>IF(N$8=0,0,N$8/NMM!N$9*1000)</f>
        <v>0.5881426300347502</v>
      </c>
      <c r="O186" s="274">
        <f>IF(O$8=0,0,O$8/NMM!O$9*1000)</f>
        <v>0.55175945238107382</v>
      </c>
      <c r="P186" s="274">
        <f>IF(P$8=0,0,P$8/NMM!P$9*1000)</f>
        <v>0.53482566104413742</v>
      </c>
      <c r="Q186" s="274">
        <f>IF(Q$8=0,0,Q$8/NMM!Q$9*1000)</f>
        <v>0.55263896773875487</v>
      </c>
      <c r="R186" s="274">
        <f>IF(R$8=0,0,R$8/NMM!R$9*1000)</f>
        <v>0.5269805359433033</v>
      </c>
      <c r="S186" s="274">
        <f>IF(S$8=0,0,S$8/NMM!S$9*1000)</f>
        <v>0.51736128345377486</v>
      </c>
      <c r="T186" s="274">
        <f>IF(T$8=0,0,T$8/NMM!T$9*1000)</f>
        <v>0.49639056379884927</v>
      </c>
      <c r="U186" s="274">
        <f>IF(U$8=0,0,U$8/NMM!U$9*1000)</f>
        <v>0.48354047012808166</v>
      </c>
      <c r="V186" s="274">
        <f>IF(V$8=0,0,V$8/NMM!V$9*1000)</f>
        <v>0.59740121627557252</v>
      </c>
      <c r="W186" s="274">
        <f>IF(W$8=0,0,W$8/NMM!W$9*1000)</f>
        <v>0.63288546209246277</v>
      </c>
      <c r="X186" s="274">
        <f>IF(X$8=0,0,X$8/NMM!X$9*1000)</f>
        <v>0.63046181186393224</v>
      </c>
      <c r="Y186" s="274">
        <f>IF(Y$8=0,0,Y$8/NMM!Y$9*1000)</f>
        <v>0.76586160326989183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7.9761724530135941E-2</v>
      </c>
      <c r="C187" s="274">
        <f>IF(C$9=0,0,C$9/NMM!C$9*1000)</f>
        <v>8.7431912623818941E-2</v>
      </c>
      <c r="D187" s="274">
        <f>IF(D$9=0,0,D$9/NMM!D$9*1000)</f>
        <v>8.4359565785923879E-2</v>
      </c>
      <c r="E187" s="274">
        <f>IF(E$9=0,0,E$9/NMM!E$9*1000)</f>
        <v>8.6720927151799937E-2</v>
      </c>
      <c r="F187" s="274">
        <f>IF(F$9=0,0,F$9/NMM!F$9*1000)</f>
        <v>8.8370668442326092E-2</v>
      </c>
      <c r="G187" s="274">
        <f>IF(G$9=0,0,G$9/NMM!G$9*1000)</f>
        <v>8.1934280020145994E-2</v>
      </c>
      <c r="H187" s="274">
        <f>IF(H$9=0,0,H$9/NMM!H$9*1000)</f>
        <v>7.702206659726657E-2</v>
      </c>
      <c r="I187" s="274">
        <f>IF(I$9=0,0,I$9/NMM!I$9*1000)</f>
        <v>7.4719842328213867E-2</v>
      </c>
      <c r="J187" s="274">
        <f>IF(J$9=0,0,J$9/NMM!J$9*1000)</f>
        <v>8.0843565547956561E-2</v>
      </c>
      <c r="K187" s="274">
        <f>IF(K$9=0,0,K$9/NMM!K$9*1000)</f>
        <v>8.1360226975176267E-2</v>
      </c>
      <c r="L187" s="274">
        <f>IF(L$9=0,0,L$9/NMM!L$9*1000)</f>
        <v>7.8368168593705601E-2</v>
      </c>
      <c r="M187" s="274">
        <f>IF(M$9=0,0,M$9/NMM!M$9*1000)</f>
        <v>7.8794577916885267E-2</v>
      </c>
      <c r="N187" s="274">
        <f>IF(N$9=0,0,N$9/NMM!N$9*1000)</f>
        <v>8.1453721045661301E-2</v>
      </c>
      <c r="O187" s="274">
        <f>IF(O$9=0,0,O$9/NMM!O$9*1000)</f>
        <v>7.4770832514563706E-2</v>
      </c>
      <c r="P187" s="274">
        <f>IF(P$9=0,0,P$9/NMM!P$9*1000)</f>
        <v>7.3899684098641644E-2</v>
      </c>
      <c r="Q187" s="274">
        <f>IF(Q$9=0,0,Q$9/NMM!Q$9*1000)</f>
        <v>7.1432462412277922E-2</v>
      </c>
      <c r="R187" s="274">
        <f>IF(R$9=0,0,R$9/NMM!R$9*1000)</f>
        <v>7.0415353398668737E-2</v>
      </c>
      <c r="S187" s="274">
        <f>IF(S$9=0,0,S$9/NMM!S$9*1000)</f>
        <v>7.4296799298654251E-2</v>
      </c>
      <c r="T187" s="274">
        <f>IF(T$9=0,0,T$9/NMM!T$9*1000)</f>
        <v>7.1885170344997529E-2</v>
      </c>
      <c r="U187" s="274">
        <f>IF(U$9=0,0,U$9/NMM!U$9*1000)</f>
        <v>7.1953797074179024E-2</v>
      </c>
      <c r="V187" s="274">
        <f>IF(V$9=0,0,V$9/NMM!V$9*1000)</f>
        <v>8.0946326822767131E-2</v>
      </c>
      <c r="W187" s="274">
        <f>IF(W$9=0,0,W$9/NMM!W$9*1000)</f>
        <v>8.1464612398925537E-2</v>
      </c>
      <c r="X187" s="274">
        <f>IF(X$9=0,0,X$9/NMM!X$9*1000)</f>
        <v>7.9841376831195451E-2</v>
      </c>
      <c r="Y187" s="274">
        <f>IF(Y$9=0,0,Y$9/NMM!Y$9*1000)</f>
        <v>7.9138821317735461E-2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0.514199906471554</v>
      </c>
      <c r="C188" s="275">
        <f>IF(C$10=0,0,C$10/NMM!C$9*1000)</f>
        <v>0.56079551986192622</v>
      </c>
      <c r="D188" s="275">
        <f>IF(D$10=0,0,D$10/NMM!D$9*1000)</f>
        <v>0.57131646024732352</v>
      </c>
      <c r="E188" s="275">
        <f>IF(E$10=0,0,E$10/NMM!E$9*1000)</f>
        <v>0.57868876516129641</v>
      </c>
      <c r="F188" s="275">
        <f>IF(F$10=0,0,F$10/NMM!F$9*1000)</f>
        <v>0.59035328912591911</v>
      </c>
      <c r="G188" s="275">
        <f>IF(G$10=0,0,G$10/NMM!G$9*1000)</f>
        <v>0.57696786444508963</v>
      </c>
      <c r="H188" s="275">
        <f>IF(H$10=0,0,H$10/NMM!H$9*1000)</f>
        <v>0.58498564775080553</v>
      </c>
      <c r="I188" s="275">
        <f>IF(I$10=0,0,I$10/NMM!I$9*1000)</f>
        <v>0.57626644420898432</v>
      </c>
      <c r="J188" s="275">
        <f>IF(J$10=0,0,J$10/NMM!J$9*1000)</f>
        <v>0.70406211895335202</v>
      </c>
      <c r="K188" s="275">
        <f>IF(K$10=0,0,K$10/NMM!K$9*1000)</f>
        <v>0.77920039277691688</v>
      </c>
      <c r="L188" s="275">
        <f>IF(L$10=0,0,L$10/NMM!L$9*1000)</f>
        <v>0.76887978622478681</v>
      </c>
      <c r="M188" s="275">
        <f>IF(M$10=0,0,M$10/NMM!M$9*1000)</f>
        <v>0.79487643197070845</v>
      </c>
      <c r="N188" s="275">
        <f>IF(N$10=0,0,N$10/NMM!N$9*1000)</f>
        <v>0.89609741647585983</v>
      </c>
      <c r="O188" s="275">
        <f>IF(O$10=0,0,O$10/NMM!O$9*1000)</f>
        <v>0.89536843664711707</v>
      </c>
      <c r="P188" s="275">
        <f>IF(P$10=0,0,P$10/NMM!P$9*1000)</f>
        <v>0.92391711416593081</v>
      </c>
      <c r="Q188" s="275">
        <f>IF(Q$10=0,0,Q$10/NMM!Q$9*1000)</f>
        <v>0.95819641680561607</v>
      </c>
      <c r="R188" s="275">
        <f>IF(R$10=0,0,R$10/NMM!R$9*1000)</f>
        <v>0.96084398115397263</v>
      </c>
      <c r="S188" s="275">
        <f>IF(S$10=0,0,S$10/NMM!S$9*1000)</f>
        <v>0.98100923942936125</v>
      </c>
      <c r="T188" s="275">
        <f>IF(T$10=0,0,T$10/NMM!T$9*1000)</f>
        <v>0.98951987827439347</v>
      </c>
      <c r="U188" s="275">
        <f>IF(U$10=0,0,U$10/NMM!U$9*1000)</f>
        <v>1.0855001244695697</v>
      </c>
      <c r="V188" s="275">
        <f>IF(V$10=0,0,V$10/NMM!V$9*1000)</f>
        <v>1.3772977065765899</v>
      </c>
      <c r="W188" s="275">
        <f>IF(W$10=0,0,W$10/NMM!W$9*1000)</f>
        <v>1.4295920979156</v>
      </c>
      <c r="X188" s="275">
        <f>IF(X$10=0,0,X$10/NMM!X$9*1000)</f>
        <v>1.6080076078935337</v>
      </c>
      <c r="Y188" s="275">
        <f>IF(Y$10=0,0,Y$10/NMM!Y$9*1000)</f>
        <v>1.889202539440225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2.0567295809470765</v>
      </c>
      <c r="C189" s="276">
        <f>IF(C$16=0,0,C$16/NMM!C$9*1000)</f>
        <v>2.2336403282628141</v>
      </c>
      <c r="D189" s="276">
        <f>IF(D$16=0,0,D$16/NMM!D$9*1000)</f>
        <v>2.3774848473877102</v>
      </c>
      <c r="E189" s="276">
        <f>IF(E$16=0,0,E$16/NMM!E$9*1000)</f>
        <v>2.2715260087554117</v>
      </c>
      <c r="F189" s="276">
        <f>IF(F$16=0,0,F$16/NMM!F$9*1000)</f>
        <v>2.3115467021813241</v>
      </c>
      <c r="G189" s="276">
        <f>IF(G$16=0,0,G$16/NMM!G$9*1000)</f>
        <v>2.3301960184893216</v>
      </c>
      <c r="H189" s="276">
        <f>IF(H$16=0,0,H$16/NMM!H$9*1000)</f>
        <v>2.0952123176028832</v>
      </c>
      <c r="I189" s="276">
        <f>IF(I$16=0,0,I$16/NMM!I$9*1000)</f>
        <v>1.9178205723346045</v>
      </c>
      <c r="J189" s="276">
        <f>IF(J$16=0,0,J$16/NMM!J$9*1000)</f>
        <v>2.3762762029344486</v>
      </c>
      <c r="K189" s="276">
        <f>IF(K$16=0,0,K$16/NMM!K$9*1000)</f>
        <v>2.4224525817612199</v>
      </c>
      <c r="L189" s="276">
        <f>IF(L$16=0,0,L$16/NMM!L$9*1000)</f>
        <v>2.3488201333662002</v>
      </c>
      <c r="M189" s="276">
        <f>IF(M$16=0,0,M$16/NMM!M$9*1000)</f>
        <v>2.1123125322598026</v>
      </c>
      <c r="N189" s="276">
        <f>IF(N$16=0,0,N$16/NMM!N$9*1000)</f>
        <v>2.3304389936780394</v>
      </c>
      <c r="O189" s="276">
        <f>IF(O$16=0,0,O$16/NMM!O$9*1000)</f>
        <v>2.1862753646735684</v>
      </c>
      <c r="P189" s="276">
        <f>IF(P$16=0,0,P$16/NMM!P$9*1000)</f>
        <v>2.1191774098117144</v>
      </c>
      <c r="Q189" s="276">
        <f>IF(Q$16=0,0,Q$16/NMM!Q$9*1000)</f>
        <v>2.1897603303611568</v>
      </c>
      <c r="R189" s="276">
        <f>IF(R$16=0,0,R$16/NMM!R$9*1000)</f>
        <v>2.0880921177216218</v>
      </c>
      <c r="S189" s="276">
        <f>IF(S$16=0,0,S$16/NMM!S$9*1000)</f>
        <v>2.0499770756436355</v>
      </c>
      <c r="T189" s="276">
        <f>IF(T$16=0,0,T$16/NMM!T$9*1000)</f>
        <v>1.9668833151956941</v>
      </c>
      <c r="U189" s="276">
        <f>IF(U$16=0,0,U$16/NMM!U$9*1000)</f>
        <v>1.9159664834043948</v>
      </c>
      <c r="V189" s="276">
        <f>IF(V$16=0,0,V$16/NMM!V$9*1000)</f>
        <v>2.3671249424600016</v>
      </c>
      <c r="W189" s="276">
        <f>IF(W$16=0,0,W$16/NMM!W$9*1000)</f>
        <v>2.5077266704933039</v>
      </c>
      <c r="X189" s="276">
        <f>IF(X$16=0,0,X$16/NMM!X$9*1000)</f>
        <v>2.4981232703805292</v>
      </c>
      <c r="Y189" s="276">
        <f>IF(Y$16=0,0,Y$16/NMM!Y$9*1000)</f>
        <v>3.034627406477036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11.556225794487318</v>
      </c>
      <c r="C190" s="276">
        <f>IF(C$17=0,0,C$17/NMM!C$9*1000)</f>
        <v>12.678416519970176</v>
      </c>
      <c r="D190" s="276">
        <f>IF(D$17=0,0,D$17/NMM!D$9*1000)</f>
        <v>12.143480633940079</v>
      </c>
      <c r="E190" s="276">
        <f>IF(E$17=0,0,E$17/NMM!E$9*1000)</f>
        <v>12.561766557306246</v>
      </c>
      <c r="F190" s="276">
        <f>IF(F$17=0,0,F$17/NMM!F$9*1000)</f>
        <v>12.80676755268672</v>
      </c>
      <c r="G190" s="276">
        <f>IF(G$17=0,0,G$17/NMM!G$9*1000)</f>
        <v>11.803874254044906</v>
      </c>
      <c r="H190" s="276">
        <f>IF(H$17=0,0,H$17/NMM!H$9*1000)</f>
        <v>11.122934838451128</v>
      </c>
      <c r="I190" s="276">
        <f>IF(I$17=0,0,I$17/NMM!I$9*1000)</f>
        <v>10.822225019541557</v>
      </c>
      <c r="J190" s="276">
        <f>IF(J$17=0,0,J$17/NMM!J$9*1000)</f>
        <v>11.588541841111061</v>
      </c>
      <c r="K190" s="276">
        <f>IF(K$17=0,0,K$17/NMM!K$9*1000)</f>
        <v>11.632176693562425</v>
      </c>
      <c r="L190" s="276">
        <f>IF(L$17=0,0,L$17/NMM!L$9*1000)</f>
        <v>11.195519709169439</v>
      </c>
      <c r="M190" s="276">
        <f>IF(M$17=0,0,M$17/NMM!M$9*1000)</f>
        <v>11.351629464233065</v>
      </c>
      <c r="N190" s="276">
        <f>IF(N$17=0,0,N$17/NMM!N$9*1000)</f>
        <v>11.664348541691803</v>
      </c>
      <c r="O190" s="276">
        <f>IF(O$17=0,0,O$17/NMM!O$9*1000)</f>
        <v>10.681523936337744</v>
      </c>
      <c r="P190" s="276">
        <f>IF(P$17=0,0,P$17/NMM!P$9*1000)</f>
        <v>10.578131736617836</v>
      </c>
      <c r="Q190" s="276">
        <f>IF(Q$17=0,0,Q$17/NMM!Q$9*1000)</f>
        <v>10.169256821526641</v>
      </c>
      <c r="R190" s="276">
        <f>IF(R$17=0,0,R$17/NMM!R$9*1000)</f>
        <v>10.039967131606321</v>
      </c>
      <c r="S190" s="276">
        <f>IF(S$17=0,0,S$17/NMM!S$9*1000)</f>
        <v>10.661382777141077</v>
      </c>
      <c r="T190" s="276">
        <f>IF(T$17=0,0,T$17/NMM!T$9*1000)</f>
        <v>10.319951712837476</v>
      </c>
      <c r="U190" s="276">
        <f>IF(U$17=0,0,U$17/NMM!U$9*1000)</f>
        <v>10.336009588826162</v>
      </c>
      <c r="V190" s="276">
        <f>IF(V$17=0,0,V$17/NMM!V$9*1000)</f>
        <v>11.52740519205924</v>
      </c>
      <c r="W190" s="276">
        <f>IF(W$17=0,0,W$17/NMM!W$9*1000)</f>
        <v>11.547713333186463</v>
      </c>
      <c r="X190" s="276">
        <f>IF(X$17=0,0,X$17/NMM!X$9*1000)</f>
        <v>11.270197796502559</v>
      </c>
      <c r="Y190" s="276">
        <f>IF(Y$17=0,0,Y$17/NMM!Y$9*1000)</f>
        <v>10.917696928859902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63.355377806628518</v>
      </c>
      <c r="C191" s="276">
        <f>IF(C$25=0,0,C$25/NMM!C$9*1000)</f>
        <v>69.507630163793166</v>
      </c>
      <c r="D191" s="276">
        <f>IF(D$25=0,0,D$25/NMM!D$9*1000)</f>
        <v>66.574919626246597</v>
      </c>
      <c r="E191" s="276">
        <f>IF(E$25=0,0,E$25/NMM!E$9*1000)</f>
        <v>68.868113198035331</v>
      </c>
      <c r="F191" s="276">
        <f>IF(F$25=0,0,F$25/NMM!F$9*1000)</f>
        <v>70.211296595571113</v>
      </c>
      <c r="G191" s="276">
        <f>IF(G$25=0,0,G$25/NMM!G$9*1000)</f>
        <v>64.713075553066233</v>
      </c>
      <c r="H191" s="276">
        <f>IF(H$25=0,0,H$25/NMM!H$9*1000)</f>
        <v>60.979921259823826</v>
      </c>
      <c r="I191" s="276">
        <f>IF(I$25=0,0,I$25/NMM!I$9*1000)</f>
        <v>59.331322095530339</v>
      </c>
      <c r="J191" s="276">
        <f>IF(J$25=0,0,J$25/NMM!J$9*1000)</f>
        <v>63.532545973768407</v>
      </c>
      <c r="K191" s="276">
        <f>IF(K$25=0,0,K$25/NMM!K$9*1000)</f>
        <v>63.771767897236835</v>
      </c>
      <c r="L191" s="276">
        <f>IF(L$25=0,0,L$25/NMM!L$9*1000)</f>
        <v>61.377857574775206</v>
      </c>
      <c r="M191" s="276">
        <f>IF(M$25=0,0,M$25/NMM!M$9*1000)</f>
        <v>62.233707286198673</v>
      </c>
      <c r="N191" s="276">
        <f>IF(N$25=0,0,N$25/NMM!N$9*1000)</f>
        <v>63.948145516471847</v>
      </c>
      <c r="O191" s="276">
        <f>IF(O$25=0,0,O$25/NMM!O$9*1000)</f>
        <v>58.559948254043825</v>
      </c>
      <c r="P191" s="276">
        <f>IF(P$25=0,0,P$25/NMM!P$9*1000)</f>
        <v>57.993115103497587</v>
      </c>
      <c r="Q191" s="276">
        <f>IF(Q$25=0,0,Q$25/NMM!Q$9*1000)</f>
        <v>55.751516057067242</v>
      </c>
      <c r="R191" s="276">
        <f>IF(R$25=0,0,R$25/NMM!R$9*1000)</f>
        <v>55.042703569575799</v>
      </c>
      <c r="S191" s="276">
        <f>IF(S$25=0,0,S$25/NMM!S$9*1000)</f>
        <v>58.449527189843344</v>
      </c>
      <c r="T191" s="276">
        <f>IF(T$25=0,0,T$25/NMM!T$9*1000)</f>
        <v>56.577679541782224</v>
      </c>
      <c r="U191" s="276">
        <f>IF(U$25=0,0,U$25/NMM!U$9*1000)</f>
        <v>56.665714581779525</v>
      </c>
      <c r="V191" s="276">
        <f>IF(V$25=0,0,V$25/NMM!V$9*1000)</f>
        <v>63.197372919226922</v>
      </c>
      <c r="W191" s="276">
        <f>IF(W$25=0,0,W$25/NMM!W$9*1000)</f>
        <v>63.308709438307368</v>
      </c>
      <c r="X191" s="276">
        <f>IF(X$25=0,0,X$25/NMM!X$9*1000)</f>
        <v>61.787269654549803</v>
      </c>
      <c r="Y191" s="276">
        <f>IF(Y$25=0,0,Y$25/NMM!Y$9*1000)</f>
        <v>59.854733371179634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5.8840352481606448</v>
      </c>
      <c r="C192" s="277">
        <f>IF(C$33=0,0,C$33/NMM!C$9*1000)</f>
        <v>6.4081968521295414</v>
      </c>
      <c r="D192" s="277">
        <f>IF(D$33=0,0,D$33/NMM!D$9*1000)</f>
        <v>6.4539792184092724</v>
      </c>
      <c r="E192" s="277">
        <f>IF(E$33=0,0,E$33/NMM!E$9*1000)</f>
        <v>6.3512780331148271</v>
      </c>
      <c r="F192" s="277">
        <f>IF(F$33=0,0,F$33/NMM!F$9*1000)</f>
        <v>6.4363458660320072</v>
      </c>
      <c r="G192" s="277">
        <f>IF(G$33=0,0,G$33/NMM!G$9*1000)</f>
        <v>6.1583216002800585</v>
      </c>
      <c r="H192" s="277">
        <f>IF(H$33=0,0,H$33/NMM!H$9*1000)</f>
        <v>5.6924961415386894</v>
      </c>
      <c r="I192" s="277">
        <f>IF(I$33=0,0,I$33/NMM!I$9*1000)</f>
        <v>5.451429322497078</v>
      </c>
      <c r="J192" s="277">
        <f>IF(J$33=0,0,J$33/NMM!J$9*1000)</f>
        <v>6.2222721753816117</v>
      </c>
      <c r="K192" s="277">
        <f>IF(K$33=0,0,K$33/NMM!K$9*1000)</f>
        <v>6.3498213215323736</v>
      </c>
      <c r="L192" s="277">
        <f>IF(L$33=0,0,L$33/NMM!L$9*1000)</f>
        <v>6.1361682561601647</v>
      </c>
      <c r="M192" s="277">
        <f>IF(M$33=0,0,M$33/NMM!M$9*1000)</f>
        <v>5.8428640614666643</v>
      </c>
      <c r="N192" s="277">
        <f>IF(N$33=0,0,N$33/NMM!N$9*1000)</f>
        <v>6.2379382536742014</v>
      </c>
      <c r="O192" s="277">
        <f>IF(O$33=0,0,O$33/NMM!O$9*1000)</f>
        <v>5.7618229291677707</v>
      </c>
      <c r="P192" s="277">
        <f>IF(P$33=0,0,P$33/NMM!P$9*1000)</f>
        <v>5.5713420678891907</v>
      </c>
      <c r="Q192" s="277">
        <f>IF(Q$33=0,0,Q$33/NMM!Q$9*1000)</f>
        <v>5.50435639662944</v>
      </c>
      <c r="R192" s="277">
        <f>IF(R$33=0,0,R$33/NMM!R$9*1000)</f>
        <v>5.3974411959312736</v>
      </c>
      <c r="S192" s="277">
        <f>IF(S$33=0,0,S$33/NMM!S$9*1000)</f>
        <v>5.4788987189740723</v>
      </c>
      <c r="T192" s="277">
        <f>IF(T$33=0,0,T$33/NMM!T$9*1000)</f>
        <v>5.2514142056495343</v>
      </c>
      <c r="U192" s="277">
        <f>IF(U$33=0,0,U$33/NMM!U$9*1000)</f>
        <v>5.1872828962361686</v>
      </c>
      <c r="V192" s="277">
        <f>IF(V$33=0,0,V$33/NMM!V$9*1000)</f>
        <v>6.0648814202456718</v>
      </c>
      <c r="W192" s="277">
        <f>IF(W$33=0,0,W$33/NMM!W$9*1000)</f>
        <v>6.2499388174048329</v>
      </c>
      <c r="X192" s="277">
        <f>IF(X$33=0,0,X$33/NMM!X$9*1000)</f>
        <v>6.1753441897432335</v>
      </c>
      <c r="Y192" s="277">
        <f>IF(Y$33=0,0,Y$33/NMM!Y$9*1000)</f>
        <v>6.7684028390265683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62.019775752399859</v>
      </c>
      <c r="C194" s="320">
        <f t="shared" si="50"/>
        <v>69.669376984052889</v>
      </c>
      <c r="D194" s="320">
        <f t="shared" si="50"/>
        <v>67.221203500801622</v>
      </c>
      <c r="E194" s="320">
        <f t="shared" si="50"/>
        <v>69.102834249317084</v>
      </c>
      <c r="F194" s="320">
        <f t="shared" si="50"/>
        <v>70.417416584833276</v>
      </c>
      <c r="G194" s="320">
        <f t="shared" si="50"/>
        <v>63.529049946421715</v>
      </c>
      <c r="H194" s="320">
        <f t="shared" si="50"/>
        <v>67.875397320644666</v>
      </c>
      <c r="I194" s="320">
        <f t="shared" si="50"/>
        <v>63.432288784719276</v>
      </c>
      <c r="J194" s="320">
        <f t="shared" si="50"/>
        <v>68.630931710215592</v>
      </c>
      <c r="K194" s="320">
        <f t="shared" si="50"/>
        <v>69.069543675036655</v>
      </c>
      <c r="L194" s="320">
        <f t="shared" si="50"/>
        <v>66.529480615509868</v>
      </c>
      <c r="M194" s="320">
        <f t="shared" si="50"/>
        <v>66.891474411057857</v>
      </c>
      <c r="N194" s="320">
        <f t="shared" si="50"/>
        <v>69.148914063055258</v>
      </c>
      <c r="O194" s="320">
        <f t="shared" si="50"/>
        <v>63.475576138216084</v>
      </c>
      <c r="P194" s="320">
        <f t="shared" si="50"/>
        <v>62.736027764276599</v>
      </c>
      <c r="Q194" s="320">
        <f t="shared" si="50"/>
        <v>60.64151694053966</v>
      </c>
      <c r="R194" s="320">
        <f t="shared" si="50"/>
        <v>59.778057507709214</v>
      </c>
      <c r="S194" s="320">
        <f t="shared" si="50"/>
        <v>54.299482641422564</v>
      </c>
      <c r="T194" s="320">
        <f t="shared" si="50"/>
        <v>53.549423163004263</v>
      </c>
      <c r="U194" s="320">
        <f t="shared" si="50"/>
        <v>51.476154753072692</v>
      </c>
      <c r="V194" s="320">
        <f t="shared" si="50"/>
        <v>55.465850258693372</v>
      </c>
      <c r="W194" s="320">
        <f t="shared" si="50"/>
        <v>55.820988673082354</v>
      </c>
      <c r="X194" s="320">
        <f t="shared" si="50"/>
        <v>55.276959625229324</v>
      </c>
      <c r="Y194" s="320">
        <f t="shared" si="50"/>
        <v>54.790556029756289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0.44626641157876384</v>
      </c>
      <c r="C195" s="273">
        <f>IF(C$49=0,0,C$49/NMM!C$10*1000)</f>
        <v>0.50130950146813991</v>
      </c>
      <c r="D195" s="273">
        <f>IF(D$49=0,0,D$49/NMM!D$10*1000)</f>
        <v>0.48369354620165433</v>
      </c>
      <c r="E195" s="273">
        <f>IF(E$49=0,0,E$49/NMM!E$10*1000)</f>
        <v>0.49723291476384573</v>
      </c>
      <c r="F195" s="273">
        <f>IF(F$49=0,0,F$49/NMM!F$10*1000)</f>
        <v>0.50669205798839301</v>
      </c>
      <c r="G195" s="273">
        <f>IF(G$49=0,0,G$49/NMM!G$10*1000)</f>
        <v>0.45712646985026328</v>
      </c>
      <c r="H195" s="273">
        <f>IF(H$49=0,0,H$49/NMM!H$10*1000)</f>
        <v>0.48840083069142659</v>
      </c>
      <c r="I195" s="273">
        <f>IF(I$49=0,0,I$49/NMM!I$10*1000)</f>
        <v>0.45643022005105532</v>
      </c>
      <c r="J195" s="273">
        <f>IF(J$49=0,0,J$49/NMM!J$10*1000)</f>
        <v>0.49383731634084838</v>
      </c>
      <c r="K195" s="273">
        <f>IF(K$49=0,0,K$49/NMM!K$10*1000)</f>
        <v>0.49699337076447214</v>
      </c>
      <c r="L195" s="273">
        <f>IF(L$49=0,0,L$49/NMM!L$10*1000)</f>
        <v>0.47871621943637449</v>
      </c>
      <c r="M195" s="273">
        <f>IF(M$49=0,0,M$49/NMM!M$10*1000)</f>
        <v>0.48132096397460822</v>
      </c>
      <c r="N195" s="273">
        <f>IF(N$49=0,0,N$49/NMM!N$10*1000)</f>
        <v>0.49756448437809442</v>
      </c>
      <c r="O195" s="273">
        <f>IF(O$49=0,0,O$49/NMM!O$10*1000)</f>
        <v>0.45674169637734791</v>
      </c>
      <c r="P195" s="273">
        <f>IF(P$49=0,0,P$49/NMM!P$10*1000)</f>
        <v>0.45142023890638289</v>
      </c>
      <c r="Q195" s="273">
        <f>IF(Q$49=0,0,Q$49/NMM!Q$10*1000)</f>
        <v>0.43634908107033404</v>
      </c>
      <c r="R195" s="273">
        <f>IF(R$49=0,0,R$49/NMM!R$10*1000)</f>
        <v>0.43013601535125268</v>
      </c>
      <c r="S195" s="273">
        <f>IF(S$49=0,0,S$49/NMM!S$10*1000)</f>
        <v>0.3907146547209901</v>
      </c>
      <c r="T195" s="273">
        <f>IF(T$49=0,0,T$49/NMM!T$10*1000)</f>
        <v>0.38531756406975237</v>
      </c>
      <c r="U195" s="273">
        <f>IF(U$49=0,0,U$49/NMM!U$10*1000)</f>
        <v>0.37039925708921162</v>
      </c>
      <c r="V195" s="273">
        <f>IF(V$49=0,0,V$49/NMM!V$10*1000)</f>
        <v>0.39910731149583445</v>
      </c>
      <c r="W195" s="273">
        <f>IF(W$49=0,0,W$49/NMM!W$10*1000)</f>
        <v>0.40166272779459233</v>
      </c>
      <c r="X195" s="273">
        <f>IF(X$49=0,0,X$49/NMM!X$10*1000)</f>
        <v>0.39774813945507459</v>
      </c>
      <c r="Y195" s="273">
        <f>IF(Y$49=0,0,Y$49/NMM!Y$10*1000)</f>
        <v>0.39424819795256832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0.49965861888217145</v>
      </c>
      <c r="C196" s="274">
        <f>IF(C$50=0,0,C$50/NMM!C$10*1000)</f>
        <v>0.5612871742911163</v>
      </c>
      <c r="D196" s="274">
        <f>IF(D$50=0,0,D$50/NMM!D$10*1000)</f>
        <v>0.54156361085374405</v>
      </c>
      <c r="E196" s="274">
        <f>IF(E$50=0,0,E$50/NMM!E$10*1000)</f>
        <v>0.55672285658856935</v>
      </c>
      <c r="F196" s="274">
        <f>IF(F$50=0,0,F$50/NMM!F$10*1000)</f>
        <v>0.5673137106541164</v>
      </c>
      <c r="G196" s="274">
        <f>IF(G$50=0,0,G$50/NMM!G$10*1000)</f>
        <v>0.51181799627676505</v>
      </c>
      <c r="H196" s="274">
        <f>IF(H$50=0,0,H$50/NMM!H$10*1000)</f>
        <v>0.54683408428804126</v>
      </c>
      <c r="I196" s="274">
        <f>IF(I$50=0,0,I$50/NMM!I$10*1000)</f>
        <v>0.5110384457570688</v>
      </c>
      <c r="J196" s="274">
        <f>IF(J$50=0,0,J$50/NMM!J$10*1000)</f>
        <v>0.55292100196923744</v>
      </c>
      <c r="K196" s="274">
        <f>IF(K$50=0,0,K$50/NMM!K$10*1000)</f>
        <v>0.55645465306533048</v>
      </c>
      <c r="L196" s="274">
        <f>IF(L$50=0,0,L$50/NMM!L$10*1000)</f>
        <v>0.53599078674523204</v>
      </c>
      <c r="M196" s="274">
        <f>IF(M$50=0,0,M$50/NMM!M$10*1000)</f>
        <v>0.53890716813703488</v>
      </c>
      <c r="N196" s="274">
        <f>IF(N$50=0,0,N$50/NMM!N$10*1000)</f>
        <v>0.5570940958555638</v>
      </c>
      <c r="O196" s="274">
        <f>IF(O$50=0,0,O$50/NMM!O$10*1000)</f>
        <v>0.51138718773489167</v>
      </c>
      <c r="P196" s="274">
        <f>IF(P$50=0,0,P$50/NMM!P$10*1000)</f>
        <v>0.50542906043381153</v>
      </c>
      <c r="Q196" s="274">
        <f>IF(Q$50=0,0,Q$50/NMM!Q$10*1000)</f>
        <v>0.48855475908839996</v>
      </c>
      <c r="R196" s="274">
        <f>IF(R$50=0,0,R$50/NMM!R$10*1000)</f>
        <v>0.4815983497426064</v>
      </c>
      <c r="S196" s="274">
        <f>IF(S$50=0,0,S$50/NMM!S$10*1000)</f>
        <v>0.43746053856992623</v>
      </c>
      <c r="T196" s="274">
        <f>IF(T$50=0,0,T$50/NMM!T$10*1000)</f>
        <v>0.43141772918340043</v>
      </c>
      <c r="U196" s="274">
        <f>IF(U$50=0,0,U$50/NMM!U$10*1000)</f>
        <v>0.41471456607599361</v>
      </c>
      <c r="V196" s="274">
        <f>IF(V$50=0,0,V$50/NMM!V$10*1000)</f>
        <v>0.44685730961087361</v>
      </c>
      <c r="W196" s="274">
        <f>IF(W$50=0,0,W$50/NMM!W$10*1000)</f>
        <v>0.44971846103383045</v>
      </c>
      <c r="X196" s="274">
        <f>IF(X$50=0,0,X$50/NMM!X$10*1000)</f>
        <v>0.44533552350488664</v>
      </c>
      <c r="Y196" s="274">
        <f>IF(Y$50=0,0,Y$50/NMM!Y$10*1000)</f>
        <v>0.4414168419910256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0.49304520989927275</v>
      </c>
      <c r="C197" s="274">
        <f>IF(C$51=0,0,C$51/NMM!C$10*1000)</f>
        <v>0.55200212686090111</v>
      </c>
      <c r="D197" s="274">
        <f>IF(D$51=0,0,D$51/NMM!D$10*1000)</f>
        <v>0.5843162081236325</v>
      </c>
      <c r="E197" s="274">
        <f>IF(E$51=0,0,E$51/NMM!E$10*1000)</f>
        <v>0.56053283917928387</v>
      </c>
      <c r="F197" s="274">
        <f>IF(F$51=0,0,F$51/NMM!F$10*1000)</f>
        <v>0.57003420260069548</v>
      </c>
      <c r="G197" s="274">
        <f>IF(G$51=0,0,G$51/NMM!G$10*1000)</f>
        <v>0.55572139884893168</v>
      </c>
      <c r="H197" s="274">
        <f>IF(H$51=0,0,H$51/NMM!H$10*1000)</f>
        <v>0.56878967971107874</v>
      </c>
      <c r="I197" s="274">
        <f>IF(I$51=0,0,I$51/NMM!I$10*1000)</f>
        <v>0.50448076564131983</v>
      </c>
      <c r="J197" s="274">
        <f>IF(J$51=0,0,J$51/NMM!J$10*1000)</f>
        <v>0.62203634040146527</v>
      </c>
      <c r="K197" s="274">
        <f>IF(K$51=0,0,K$51/NMM!K$10*1000)</f>
        <v>0.63669065502295885</v>
      </c>
      <c r="L197" s="274">
        <f>IF(L$51=0,0,L$51/NMM!L$10*1000)</f>
        <v>0.61454504043697322</v>
      </c>
      <c r="M197" s="274">
        <f>IF(M$51=0,0,M$51/NMM!M$10*1000)</f>
        <v>0.55764895028751926</v>
      </c>
      <c r="N197" s="274">
        <f>IF(N$51=0,0,N$51/NMM!N$10*1000)</f>
        <v>0.61379215784099062</v>
      </c>
      <c r="O197" s="274">
        <f>IF(O$51=0,0,O$51/NMM!O$10*1000)</f>
        <v>0.57473494450320928</v>
      </c>
      <c r="P197" s="274">
        <f>IF(P$51=0,0,P$51/NMM!P$10*1000)</f>
        <v>0.55929555242818163</v>
      </c>
      <c r="Q197" s="274">
        <f>IF(Q$51=0,0,Q$51/NMM!Q$10*1000)</f>
        <v>0.57298350052965952</v>
      </c>
      <c r="R197" s="274">
        <f>IF(R$51=0,0,R$51/NMM!R$10*1000)</f>
        <v>0.54737369595156637</v>
      </c>
      <c r="S197" s="274">
        <f>IF(S$51=0,0,S$51/NMM!S$10*1000)</f>
        <v>0.46471153859724906</v>
      </c>
      <c r="T197" s="274">
        <f>IF(T$51=0,0,T$51/NMM!T$10*1000)</f>
        <v>0.45298793058598108</v>
      </c>
      <c r="U197" s="274">
        <f>IF(U$51=0,0,U$51/NMM!U$10*1000)</f>
        <v>0.42530077096624641</v>
      </c>
      <c r="V197" s="274">
        <f>IF(V$51=0,0,V$51/NMM!V$10*1000)</f>
        <v>0.49694202395218212</v>
      </c>
      <c r="W197" s="274">
        <f>IF(W$51=0,0,W$51/NMM!W$10*1000)</f>
        <v>0.52153490879610276</v>
      </c>
      <c r="X197" s="274">
        <f>IF(X$51=0,0,X$51/NMM!X$10*1000)</f>
        <v>0.52383513117598079</v>
      </c>
      <c r="Y197" s="274">
        <f>IF(Y$51=0,0,Y$51/NMM!Y$10*1000)</f>
        <v>0.61984515598312551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0.36750677750757921</v>
      </c>
      <c r="C198" s="274">
        <f>IF(C$52=0,0,C$52/NMM!C$10*1000)</f>
        <v>0.41283554988312338</v>
      </c>
      <c r="D198" s="274">
        <f>IF(D$52=0,0,D$52/NMM!D$10*1000)</f>
        <v>0.39832855857763694</v>
      </c>
      <c r="E198" s="274">
        <f>IF(E$52=0,0,E$52/NMM!E$10*1000)</f>
        <v>0.40947842238247795</v>
      </c>
      <c r="F198" s="274">
        <f>IF(F$52=0,0,F$52/NMM!F$10*1000)</f>
        <v>0.41726816222002905</v>
      </c>
      <c r="G198" s="274">
        <f>IF(G$52=0,0,G$52/NMM!G$10*1000)</f>
        <v>0.37645019093809867</v>
      </c>
      <c r="H198" s="274">
        <f>IF(H$52=0,0,H$52/NMM!H$10*1000)</f>
        <v>0.40220507473202849</v>
      </c>
      <c r="I198" s="274">
        <f>IF(I$52=0,0,I$52/NMM!I$10*1000)</f>
        <v>0.37587681926277594</v>
      </c>
      <c r="J198" s="274">
        <f>IF(J$52=0,0,J$52/NMM!J$10*1000)</f>
        <v>0.40668209847871178</v>
      </c>
      <c r="K198" s="274">
        <f>IF(K$52=0,0,K$52/NMM!K$10*1000)</f>
        <v>0.40928115447031377</v>
      </c>
      <c r="L198" s="274">
        <f>IF(L$52=0,0,L$52/NMM!L$10*1000)</f>
        <v>0.3942296587441515</v>
      </c>
      <c r="M198" s="274">
        <f>IF(M$52=0,0,M$52/NMM!M$10*1000)</f>
        <v>0.39637470315403717</v>
      </c>
      <c r="N198" s="274">
        <f>IF(N$52=0,0,N$52/NMM!N$10*1000)</f>
        <v>0.40975147470568751</v>
      </c>
      <c r="O198" s="274">
        <f>IF(O$52=0,0,O$52/NMM!O$10*1000)</f>
        <v>0.37613332447575121</v>
      </c>
      <c r="P198" s="274">
        <f>IF(P$52=0,0,P$52/NMM!P$10*1000)</f>
        <v>0.37175102808046706</v>
      </c>
      <c r="Q198" s="274">
        <f>IF(Q$52=0,0,Q$52/NMM!Q$10*1000)</f>
        <v>0.35933971388355068</v>
      </c>
      <c r="R198" s="274">
        <f>IF(R$52=0,0,R$52/NMM!R$10*1000)</f>
        <v>0.35422316533403186</v>
      </c>
      <c r="S198" s="274">
        <f>IF(S$52=0,0,S$52/NMM!S$10*1000)</f>
        <v>0.32175911060282558</v>
      </c>
      <c r="T198" s="274">
        <f>IF(T$52=0,0,T$52/NMM!T$10*1000)</f>
        <v>0.31731452920102188</v>
      </c>
      <c r="U198" s="274">
        <f>IF(U$52=0,0,U$52/NMM!U$10*1000)</f>
        <v>0.30502908987142618</v>
      </c>
      <c r="V198" s="274">
        <f>IF(V$52=0,0,V$52/NMM!V$10*1000)</f>
        <v>0.32867058358404017</v>
      </c>
      <c r="W198" s="274">
        <f>IF(W$52=0,0,W$52/NMM!W$10*1000)</f>
        <v>0.3307750054826647</v>
      </c>
      <c r="X198" s="274">
        <f>IF(X$52=0,0,X$52/NMM!X$10*1000)</f>
        <v>0.32755128595415395</v>
      </c>
      <c r="Y198" s="274">
        <f>IF(Y$52=0,0,Y$52/NMM!Y$10*1000)</f>
        <v>0.32466903403091185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0.79249778570644513</v>
      </c>
      <c r="C199" s="275">
        <f>IF(C$53=0,0,C$53/NMM!C$10*1000)</f>
        <v>0.89102227030220316</v>
      </c>
      <c r="D199" s="275">
        <f>IF(D$53=0,0,D$53/NMM!D$10*1000)</f>
        <v>0.90274153947393554</v>
      </c>
      <c r="E199" s="275">
        <f>IF(E$53=0,0,E$53/NMM!E$10*1000)</f>
        <v>0.91808927248271177</v>
      </c>
      <c r="F199" s="275">
        <f>IF(F$53=0,0,F$53/NMM!F$10*1000)</f>
        <v>0.93598037777976972</v>
      </c>
      <c r="G199" s="275">
        <f>IF(G$53=0,0,G$53/NMM!G$10*1000)</f>
        <v>0.8846526928441758</v>
      </c>
      <c r="H199" s="275">
        <f>IF(H$53=0,0,H$53/NMM!H$10*1000)</f>
        <v>1.0209991838717756</v>
      </c>
      <c r="I199" s="275">
        <f>IF(I$53=0,0,I$53/NMM!I$10*1000)</f>
        <v>0.97457773579454465</v>
      </c>
      <c r="J199" s="275">
        <f>IF(J$53=0,0,J$53/NMM!J$10*1000)</f>
        <v>1.1849126386706594</v>
      </c>
      <c r="K199" s="275">
        <f>IF(K$53=0,0,K$53/NMM!K$10*1000)</f>
        <v>1.3166758449710634</v>
      </c>
      <c r="L199" s="275">
        <f>IF(L$53=0,0,L$53/NMM!L$10*1000)</f>
        <v>1.2933584814192007</v>
      </c>
      <c r="M199" s="275">
        <f>IF(M$53=0,0,M$53/NMM!M$10*1000)</f>
        <v>1.3491456839485085</v>
      </c>
      <c r="N199" s="275">
        <f>IF(N$53=0,0,N$53/NMM!N$10*1000)</f>
        <v>1.5173834284422949</v>
      </c>
      <c r="O199" s="275">
        <f>IF(O$53=0,0,O$53/NMM!O$10*1000)</f>
        <v>1.5132860816810401</v>
      </c>
      <c r="P199" s="275">
        <f>IF(P$53=0,0,P$53/NMM!P$10*1000)</f>
        <v>1.5677022313516873</v>
      </c>
      <c r="Q199" s="275">
        <f>IF(Q$53=0,0,Q$53/NMM!Q$10*1000)</f>
        <v>1.6119686438186667</v>
      </c>
      <c r="R199" s="275">
        <f>IF(R$53=0,0,R$53/NMM!R$10*1000)</f>
        <v>1.6193609348656957</v>
      </c>
      <c r="S199" s="275">
        <f>IF(S$53=0,0,S$53/NMM!S$10*1000)</f>
        <v>1.4297630323307895</v>
      </c>
      <c r="T199" s="275">
        <f>IF(T$53=0,0,T$53/NMM!T$10*1000)</f>
        <v>1.4651735577493046</v>
      </c>
      <c r="U199" s="275">
        <f>IF(U$53=0,0,U$53/NMM!U$10*1000)</f>
        <v>1.5491542209168236</v>
      </c>
      <c r="V199" s="275">
        <f>IF(V$53=0,0,V$53/NMM!V$10*1000)</f>
        <v>1.8589550210802148</v>
      </c>
      <c r="W199" s="275">
        <f>IF(W$53=0,0,W$53/NMM!W$10*1000)</f>
        <v>1.9114891528366877</v>
      </c>
      <c r="X199" s="275">
        <f>IF(X$53=0,0,X$53/NMM!X$10*1000)</f>
        <v>2.1678307387780382</v>
      </c>
      <c r="Y199" s="275">
        <f>IF(Y$53=0,0,Y$53/NMM!Y$10*1000)</f>
        <v>2.480920634083724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2.1025274174788016</v>
      </c>
      <c r="C200" s="276">
        <f>IF(C$59=0,0,C$59/NMM!C$10*1000)</f>
        <v>2.3539415512601018</v>
      </c>
      <c r="D200" s="276">
        <f>IF(D$59=0,0,D$59/NMM!D$10*1000)</f>
        <v>2.4917407641140539</v>
      </c>
      <c r="E200" s="276">
        <f>IF(E$59=0,0,E$59/NMM!E$10*1000)</f>
        <v>2.3903196686820083</v>
      </c>
      <c r="F200" s="276">
        <f>IF(F$59=0,0,F$59/NMM!F$10*1000)</f>
        <v>2.4308370019728618</v>
      </c>
      <c r="G200" s="276">
        <f>IF(G$59=0,0,G$59/NMM!G$10*1000)</f>
        <v>2.3698019047751333</v>
      </c>
      <c r="H200" s="276">
        <f>IF(H$59=0,0,H$59/NMM!H$10*1000)</f>
        <v>2.4255298953535043</v>
      </c>
      <c r="I200" s="276">
        <f>IF(I$59=0,0,I$59/NMM!I$10*1000)</f>
        <v>2.1512928633223467</v>
      </c>
      <c r="J200" s="276">
        <f>IF(J$59=0,0,J$59/NMM!J$10*1000)</f>
        <v>2.652593381100786</v>
      </c>
      <c r="K200" s="276">
        <f>IF(K$59=0,0,K$59/NMM!K$10*1000)</f>
        <v>2.7150848071554963</v>
      </c>
      <c r="L200" s="276">
        <f>IF(L$59=0,0,L$59/NMM!L$10*1000)</f>
        <v>2.6206477029932533</v>
      </c>
      <c r="M200" s="276">
        <f>IF(M$59=0,0,M$59/NMM!M$10*1000)</f>
        <v>2.3780216981467359</v>
      </c>
      <c r="N200" s="276">
        <f>IF(N$59=0,0,N$59/NMM!N$10*1000)</f>
        <v>2.6174371327079857</v>
      </c>
      <c r="O200" s="276">
        <f>IF(O$59=0,0,O$59/NMM!O$10*1000)</f>
        <v>2.4508827067765773</v>
      </c>
      <c r="P200" s="276">
        <f>IF(P$59=0,0,P$59/NMM!P$10*1000)</f>
        <v>2.385043419637813</v>
      </c>
      <c r="Q200" s="276">
        <f>IF(Q$59=0,0,Q$59/NMM!Q$10*1000)</f>
        <v>2.443413900872716</v>
      </c>
      <c r="R200" s="276">
        <f>IF(R$59=0,0,R$59/NMM!R$10*1000)</f>
        <v>2.3342042073180087</v>
      </c>
      <c r="S200" s="276">
        <f>IF(S$59=0,0,S$59/NMM!S$10*1000)</f>
        <v>1.9817021471906937</v>
      </c>
      <c r="T200" s="276">
        <f>IF(T$59=0,0,T$59/NMM!T$10*1000)</f>
        <v>1.931708339765811</v>
      </c>
      <c r="U200" s="276">
        <f>IF(U$59=0,0,U$59/NMM!U$10*1000)</f>
        <v>1.8136400347831956</v>
      </c>
      <c r="V200" s="276">
        <f>IF(V$59=0,0,V$59/NMM!V$10*1000)</f>
        <v>2.1191448761267284</v>
      </c>
      <c r="W200" s="276">
        <f>IF(W$59=0,0,W$59/NMM!W$10*1000)</f>
        <v>2.2240180472296487</v>
      </c>
      <c r="X200" s="276">
        <f>IF(X$59=0,0,X$59/NMM!X$10*1000)</f>
        <v>2.2338270475462321</v>
      </c>
      <c r="Y200" s="276">
        <f>IF(Y$59=0,0,Y$59/NMM!Y$10*1000)</f>
        <v>2.6432493590439581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9.4871772095072551</v>
      </c>
      <c r="C201" s="276">
        <f>IF(C$60=0,0,C$60/NMM!C$10*1000)</f>
        <v>10.477388862339762</v>
      </c>
      <c r="D201" s="276">
        <f>IF(D$60=0,0,D$60/NMM!D$10*1000)</f>
        <v>9.965857926914321</v>
      </c>
      <c r="E201" s="276">
        <f>IF(E$60=0,0,E$60/NMM!E$10*1000)</f>
        <v>10.310378963396737</v>
      </c>
      <c r="F201" s="276">
        <f>IF(F$60=0,0,F$60/NMM!F$10*1000)</f>
        <v>10.515773393797742</v>
      </c>
      <c r="G201" s="276">
        <f>IF(G$60=0,0,G$60/NMM!G$10*1000)</f>
        <v>9.3907817378297977</v>
      </c>
      <c r="H201" s="276">
        <f>IF(H$60=0,0,H$60/NMM!H$10*1000)</f>
        <v>10.105313103203503</v>
      </c>
      <c r="I201" s="276">
        <f>IF(I$60=0,0,I$60/NMM!I$10*1000)</f>
        <v>9.4631245960224373</v>
      </c>
      <c r="J201" s="276">
        <f>IF(J$60=0,0,J$60/NMM!J$10*1000)</f>
        <v>9.8809772485175547</v>
      </c>
      <c r="K201" s="276">
        <f>IF(K$60=0,0,K$60/NMM!K$10*1000)</f>
        <v>9.7382546540067221</v>
      </c>
      <c r="L201" s="276">
        <f>IF(L$60=0,0,L$60/NMM!L$10*1000)</f>
        <v>9.4947844300122721</v>
      </c>
      <c r="M201" s="276">
        <f>IF(M$60=0,0,M$60/NMM!M$10*1000)</f>
        <v>9.5836769632743053</v>
      </c>
      <c r="N201" s="276">
        <f>IF(N$60=0,0,N$60/NMM!N$10*1000)</f>
        <v>9.7294380400052116</v>
      </c>
      <c r="O201" s="276">
        <f>IF(O$60=0,0,O$60/NMM!O$10*1000)</f>
        <v>8.8568232485651812</v>
      </c>
      <c r="P201" s="276">
        <f>IF(P$60=0,0,P$60/NMM!P$10*1000)</f>
        <v>8.6204669617149872</v>
      </c>
      <c r="Q201" s="276">
        <f>IF(Q$60=0,0,Q$60/NMM!Q$10*1000)</f>
        <v>8.309373140428157</v>
      </c>
      <c r="R201" s="276">
        <f>IF(R$60=0,0,R$60/NMM!R$10*1000)</f>
        <v>8.2604756093908147</v>
      </c>
      <c r="S201" s="276">
        <f>IF(S$60=0,0,S$60/NMM!S$10*1000)</f>
        <v>7.5800129118989013</v>
      </c>
      <c r="T201" s="276">
        <f>IF(T$60=0,0,T$60/NMM!T$10*1000)</f>
        <v>7.5428890339038324</v>
      </c>
      <c r="U201" s="276">
        <f>IF(U$60=0,0,U$60/NMM!U$10*1000)</f>
        <v>7.1629497542261253</v>
      </c>
      <c r="V201" s="276">
        <f>IF(V$60=0,0,V$60/NMM!V$10*1000)</f>
        <v>7.7161007951843228</v>
      </c>
      <c r="W201" s="276">
        <f>IF(W$60=0,0,W$60/NMM!W$10*1000)</f>
        <v>7.853381778873743</v>
      </c>
      <c r="X201" s="276">
        <f>IF(X$60=0,0,X$60/NMM!X$10*1000)</f>
        <v>7.6679873650053176</v>
      </c>
      <c r="Y201" s="276">
        <f>IF(Y$60=0,0,Y$60/NMM!Y$10*1000)</f>
        <v>7.4951573160783171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41.530295158460994</v>
      </c>
      <c r="C202" s="276">
        <f>IF(C$79=0,0,C$79/NMM!C$10*1000)</f>
        <v>46.947443171211951</v>
      </c>
      <c r="D202" s="276">
        <f>IF(D$79=0,0,D$79/NMM!D$10*1000)</f>
        <v>44.966011295571917</v>
      </c>
      <c r="E202" s="276">
        <f>IF(E$79=0,0,E$79/NMM!E$10*1000)</f>
        <v>46.5074071852667</v>
      </c>
      <c r="F202" s="276">
        <f>IF(F$79=0,0,F$79/NMM!F$10*1000)</f>
        <v>47.378900846965784</v>
      </c>
      <c r="G202" s="276">
        <f>IF(G$79=0,0,G$79/NMM!G$10*1000)</f>
        <v>42.432446132092551</v>
      </c>
      <c r="H202" s="276">
        <f>IF(H$79=0,0,H$79/NMM!H$10*1000)</f>
        <v>45.399516661162913</v>
      </c>
      <c r="I202" s="276">
        <f>IF(I$79=0,0,I$79/NMM!I$10*1000)</f>
        <v>42.667693158255275</v>
      </c>
      <c r="J202" s="276">
        <f>IF(J$79=0,0,J$79/NMM!J$10*1000)</f>
        <v>45.823152898590251</v>
      </c>
      <c r="K202" s="276">
        <f>IF(K$79=0,0,K$79/NMM!K$10*1000)</f>
        <v>46.223163316680619</v>
      </c>
      <c r="L202" s="276">
        <f>IF(L$79=0,0,L$79/NMM!L$10*1000)</f>
        <v>44.305843952207418</v>
      </c>
      <c r="M202" s="276">
        <f>IF(M$79=0,0,M$79/NMM!M$10*1000)</f>
        <v>45.028764055639776</v>
      </c>
      <c r="N202" s="276">
        <f>IF(N$79=0,0,N$79/NMM!N$10*1000)</f>
        <v>46.338553135660142</v>
      </c>
      <c r="O202" s="276">
        <f>IF(O$79=0,0,O$79/NMM!O$10*1000)</f>
        <v>42.411897959846627</v>
      </c>
      <c r="P202" s="276">
        <f>IF(P$79=0,0,P$79/NMM!P$10*1000)</f>
        <v>42.116038303824475</v>
      </c>
      <c r="Q202" s="276">
        <f>IF(Q$79=0,0,Q$79/NMM!Q$10*1000)</f>
        <v>40.310414825244386</v>
      </c>
      <c r="R202" s="276">
        <f>IF(R$79=0,0,R$79/NMM!R$10*1000)</f>
        <v>39.788587987316291</v>
      </c>
      <c r="S202" s="276">
        <f>IF(S$79=0,0,S$79/NMM!S$10*1000)</f>
        <v>36.377492019776732</v>
      </c>
      <c r="T202" s="276">
        <f>IF(T$79=0,0,T$79/NMM!T$10*1000)</f>
        <v>35.757290696427958</v>
      </c>
      <c r="U202" s="276">
        <f>IF(U$79=0,0,U$79/NMM!U$10*1000)</f>
        <v>34.466994475714422</v>
      </c>
      <c r="V202" s="276">
        <f>IF(V$79=0,0,V$79/NMM!V$10*1000)</f>
        <v>36.558558675740883</v>
      </c>
      <c r="W202" s="276">
        <f>IF(W$79=0,0,W$79/NMM!W$10*1000)</f>
        <v>36.400146838865048</v>
      </c>
      <c r="X202" s="276">
        <f>IF(X$79=0,0,X$79/NMM!X$10*1000)</f>
        <v>35.864062744856128</v>
      </c>
      <c r="Y202" s="276">
        <f>IF(Y$79=0,0,Y$79/NMM!Y$10*1000)</f>
        <v>34.37181424483822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6.3008011633785745</v>
      </c>
      <c r="C203" s="277">
        <f>IF(C$89=0,0,C$89/NMM!C$10*1000)</f>
        <v>6.9721467764355989</v>
      </c>
      <c r="D203" s="277">
        <f>IF(D$89=0,0,D$89/NMM!D$10*1000)</f>
        <v>6.8869500509707304</v>
      </c>
      <c r="E203" s="277">
        <f>IF(E$89=0,0,E$89/NMM!E$10*1000)</f>
        <v>6.9526721265747602</v>
      </c>
      <c r="F203" s="277">
        <f>IF(F$89=0,0,F$89/NMM!F$10*1000)</f>
        <v>7.0946168308538828</v>
      </c>
      <c r="G203" s="277">
        <f>IF(G$89=0,0,G$89/NMM!G$10*1000)</f>
        <v>6.5502514229659985</v>
      </c>
      <c r="H203" s="277">
        <f>IF(H$89=0,0,H$89/NMM!H$10*1000)</f>
        <v>6.9178088076303927</v>
      </c>
      <c r="I203" s="277">
        <f>IF(I$89=0,0,I$89/NMM!I$10*1000)</f>
        <v>6.3277741806124519</v>
      </c>
      <c r="J203" s="277">
        <f>IF(J$89=0,0,J$89/NMM!J$10*1000)</f>
        <v>7.0138187861460812</v>
      </c>
      <c r="K203" s="277">
        <f>IF(K$89=0,0,K$89/NMM!K$10*1000)</f>
        <v>6.9769452188996803</v>
      </c>
      <c r="L203" s="277">
        <f>IF(L$89=0,0,L$89/NMM!L$10*1000)</f>
        <v>6.7913643435149877</v>
      </c>
      <c r="M203" s="277">
        <f>IF(M$89=0,0,M$89/NMM!M$10*1000)</f>
        <v>6.5776142244953419</v>
      </c>
      <c r="N203" s="277">
        <f>IF(N$89=0,0,N$89/NMM!N$10*1000)</f>
        <v>6.8679001134592781</v>
      </c>
      <c r="O203" s="277">
        <f>IF(O$89=0,0,O$89/NMM!O$10*1000)</f>
        <v>6.3236889882554586</v>
      </c>
      <c r="P203" s="277">
        <f>IF(P$89=0,0,P$89/NMM!P$10*1000)</f>
        <v>6.158880967898793</v>
      </c>
      <c r="Q203" s="277">
        <f>IF(Q$89=0,0,Q$89/NMM!Q$10*1000)</f>
        <v>6.1091193756037905</v>
      </c>
      <c r="R203" s="277">
        <f>IF(R$89=0,0,R$89/NMM!R$10*1000)</f>
        <v>5.9620975424389453</v>
      </c>
      <c r="S203" s="277">
        <f>IF(S$89=0,0,S$89/NMM!S$10*1000)</f>
        <v>5.315866687734454</v>
      </c>
      <c r="T203" s="277">
        <f>IF(T$89=0,0,T$89/NMM!T$10*1000)</f>
        <v>5.2653237821171981</v>
      </c>
      <c r="U203" s="277">
        <f>IF(U$89=0,0,U$89/NMM!U$10*1000)</f>
        <v>4.9679725834292467</v>
      </c>
      <c r="V203" s="277">
        <f>IF(V$89=0,0,V$89/NMM!V$10*1000)</f>
        <v>5.5415136619182936</v>
      </c>
      <c r="W203" s="277">
        <f>IF(W$89=0,0,W$89/NMM!W$10*1000)</f>
        <v>5.7282617521700328</v>
      </c>
      <c r="X203" s="277">
        <f>IF(X$89=0,0,X$89/NMM!X$10*1000)</f>
        <v>5.648781648953519</v>
      </c>
      <c r="Y203" s="277">
        <f>IF(Y$89=0,0,Y$89/NMM!Y$10*1000)</f>
        <v>6.0192352457544391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281.40095678690557</v>
      </c>
      <c r="C205" s="320">
        <f t="shared" si="51"/>
        <v>299.35058582873779</v>
      </c>
      <c r="D205" s="320">
        <f t="shared" si="51"/>
        <v>276.26551168436959</v>
      </c>
      <c r="E205" s="320">
        <f t="shared" si="51"/>
        <v>266.55212155776769</v>
      </c>
      <c r="F205" s="320">
        <f t="shared" si="51"/>
        <v>253.25025873768311</v>
      </c>
      <c r="G205" s="320">
        <f t="shared" si="51"/>
        <v>228.74844986482177</v>
      </c>
      <c r="H205" s="320">
        <f t="shared" si="51"/>
        <v>267.82311644560235</v>
      </c>
      <c r="I205" s="320">
        <f t="shared" si="51"/>
        <v>251.58856192072969</v>
      </c>
      <c r="J205" s="320">
        <f t="shared" si="51"/>
        <v>268.91689065625746</v>
      </c>
      <c r="K205" s="320">
        <f t="shared" si="51"/>
        <v>261.05215920735236</v>
      </c>
      <c r="L205" s="320">
        <f t="shared" si="51"/>
        <v>253.85127508760866</v>
      </c>
      <c r="M205" s="320">
        <f t="shared" si="51"/>
        <v>256.67081752222356</v>
      </c>
      <c r="N205" s="320">
        <f t="shared" si="51"/>
        <v>267.48208502563392</v>
      </c>
      <c r="O205" s="320">
        <f t="shared" si="51"/>
        <v>245.70357606103696</v>
      </c>
      <c r="P205" s="320">
        <f t="shared" si="51"/>
        <v>240.26553201521554</v>
      </c>
      <c r="Q205" s="320">
        <f t="shared" si="51"/>
        <v>228.91502415377619</v>
      </c>
      <c r="R205" s="320">
        <f t="shared" si="51"/>
        <v>222.87322354943049</v>
      </c>
      <c r="S205" s="320">
        <f t="shared" si="51"/>
        <v>228.5814533834432</v>
      </c>
      <c r="T205" s="320">
        <f t="shared" si="51"/>
        <v>231.50635290624197</v>
      </c>
      <c r="U205" s="320">
        <f t="shared" si="51"/>
        <v>223.61352797919565</v>
      </c>
      <c r="V205" s="320">
        <f t="shared" si="51"/>
        <v>237.6771711086846</v>
      </c>
      <c r="W205" s="320">
        <f t="shared" si="51"/>
        <v>239.19897764893102</v>
      </c>
      <c r="X205" s="320">
        <f t="shared" si="51"/>
        <v>235.59545128251713</v>
      </c>
      <c r="Y205" s="320">
        <f t="shared" si="51"/>
        <v>233.52235472731888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2.3891243014199786</v>
      </c>
      <c r="C206" s="273">
        <f>IF(C$100=0,0,C$100/NMM!C$11*1000)</f>
        <v>2.5415185769586839</v>
      </c>
      <c r="D206" s="273">
        <f>IF(D$100=0,0,D$100/NMM!D$11*1000)</f>
        <v>2.3455238217588206</v>
      </c>
      <c r="E206" s="273">
        <f>IF(E$100=0,0,E$100/NMM!E$11*1000)</f>
        <v>2.2630560978900873</v>
      </c>
      <c r="F206" s="273">
        <f>IF(F$100=0,0,F$100/NMM!F$11*1000)</f>
        <v>2.1501218560151378</v>
      </c>
      <c r="G206" s="273">
        <f>IF(G$100=0,0,G$100/NMM!G$11*1000)</f>
        <v>1.9420988710355247</v>
      </c>
      <c r="H206" s="273">
        <f>IF(H$100=0,0,H$100/NMM!H$11*1000)</f>
        <v>2.2738469807941724</v>
      </c>
      <c r="I206" s="273">
        <f>IF(I$100=0,0,I$100/NMM!I$11*1000)</f>
        <v>2.1360138718341695</v>
      </c>
      <c r="J206" s="273">
        <f>IF(J$100=0,0,J$100/NMM!J$11*1000)</f>
        <v>2.2831332411432204</v>
      </c>
      <c r="K206" s="273">
        <f>IF(K$100=0,0,K$100/NMM!K$11*1000)</f>
        <v>2.2163608277035003</v>
      </c>
      <c r="L206" s="273">
        <f>IF(L$100=0,0,L$100/NMM!L$11*1000)</f>
        <v>2.155224549283731</v>
      </c>
      <c r="M206" s="273">
        <f>IF(M$100=0,0,M$100/NMM!M$11*1000)</f>
        <v>2.1791627669291427</v>
      </c>
      <c r="N206" s="273">
        <f>IF(N$100=0,0,N$100/NMM!N$11*1000)</f>
        <v>2.2709515874651984</v>
      </c>
      <c r="O206" s="273">
        <f>IF(O$100=0,0,O$100/NMM!O$11*1000)</f>
        <v>2.0860497107631657</v>
      </c>
      <c r="P206" s="273">
        <f>IF(P$100=0,0,P$100/NMM!P$11*1000)</f>
        <v>2.0398801336204953</v>
      </c>
      <c r="Q206" s="273">
        <f>IF(Q$100=0,0,Q$100/NMM!Q$11*1000)</f>
        <v>1.9435131046147065</v>
      </c>
      <c r="R206" s="273">
        <f>IF(R$100=0,0,R$100/NMM!R$11*1000)</f>
        <v>1.8922175695418</v>
      </c>
      <c r="S206" s="273">
        <f>IF(S$100=0,0,S$100/NMM!S$11*1000)</f>
        <v>1.9406810530007184</v>
      </c>
      <c r="T206" s="273">
        <f>IF(T$100=0,0,T$100/NMM!T$11*1000)</f>
        <v>1.9655137636244409</v>
      </c>
      <c r="U206" s="273">
        <f>IF(U$100=0,0,U$100/NMM!U$11*1000)</f>
        <v>1.8985028335422907</v>
      </c>
      <c r="V206" s="273">
        <f>IF(V$100=0,0,V$100/NMM!V$11*1000)</f>
        <v>2.0179046719406646</v>
      </c>
      <c r="W206" s="273">
        <f>IF(W$100=0,0,W$100/NMM!W$11*1000)</f>
        <v>2.030824972670398</v>
      </c>
      <c r="X206" s="273">
        <f>IF(X$100=0,0,X$100/NMM!X$11*1000)</f>
        <v>2.0002306473656866</v>
      </c>
      <c r="Y206" s="273">
        <f>IF(Y$100=0,0,Y$100/NMM!Y$11*1000)</f>
        <v>1.9826298352813458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2.6786608898973703</v>
      </c>
      <c r="C207" s="274">
        <f>IF(C$101=0,0,C$101/NMM!C$11*1000)</f>
        <v>2.8495237393050599</v>
      </c>
      <c r="D207" s="274">
        <f>IF(D$101=0,0,D$101/NMM!D$11*1000)</f>
        <v>2.6297764933928875</v>
      </c>
      <c r="E207" s="274">
        <f>IF(E$101=0,0,E$101/NMM!E$11*1000)</f>
        <v>2.5373145538970077</v>
      </c>
      <c r="F207" s="274">
        <f>IF(F$101=0,0,F$101/NMM!F$11*1000)</f>
        <v>2.4106938767472936</v>
      </c>
      <c r="G207" s="274">
        <f>IF(G$101=0,0,G$101/NMM!G$11*1000)</f>
        <v>2.1774607068643315</v>
      </c>
      <c r="H207" s="274">
        <f>IF(H$101=0,0,H$101/NMM!H$11*1000)</f>
        <v>2.5494131776418905</v>
      </c>
      <c r="I207" s="274">
        <f>IF(I$101=0,0,I$101/NMM!I$11*1000)</f>
        <v>2.3948761541455887</v>
      </c>
      <c r="J207" s="274">
        <f>IF(J$101=0,0,J$101/NMM!J$11*1000)</f>
        <v>2.5598248344969212</v>
      </c>
      <c r="K207" s="274">
        <f>IF(K$101=0,0,K$101/NMM!K$11*1000)</f>
        <v>2.4849603109981935</v>
      </c>
      <c r="L207" s="274">
        <f>IF(L$101=0,0,L$101/NMM!L$11*1000)</f>
        <v>2.4164149624537159</v>
      </c>
      <c r="M207" s="274">
        <f>IF(M$101=0,0,M$101/NMM!M$11*1000)</f>
        <v>2.4432542388122145</v>
      </c>
      <c r="N207" s="274">
        <f>IF(N$101=0,0,N$101/NMM!N$11*1000)</f>
        <v>2.546166893274608</v>
      </c>
      <c r="O207" s="274">
        <f>IF(O$101=0,0,O$101/NMM!O$11*1000)</f>
        <v>2.3388568653719224</v>
      </c>
      <c r="P207" s="274">
        <f>IF(P$101=0,0,P$101/NMM!P$11*1000)</f>
        <v>2.2870920239521322</v>
      </c>
      <c r="Q207" s="274">
        <f>IF(Q$101=0,0,Q$101/NMM!Q$11*1000)</f>
        <v>2.1790463305907659</v>
      </c>
      <c r="R207" s="274">
        <f>IF(R$101=0,0,R$101/NMM!R$11*1000)</f>
        <v>2.1215343193720582</v>
      </c>
      <c r="S207" s="274">
        <f>IF(S$101=0,0,S$101/NMM!S$11*1000)</f>
        <v>2.1758710642841739</v>
      </c>
      <c r="T207" s="274">
        <f>IF(T$101=0,0,T$101/NMM!T$11*1000)</f>
        <v>2.2037132367062484</v>
      </c>
      <c r="U207" s="274">
        <f>IF(U$101=0,0,U$101/NMM!U$11*1000)</f>
        <v>2.128581290871526</v>
      </c>
      <c r="V207" s="274">
        <f>IF(V$101=0,0,V$101/NMM!V$11*1000)</f>
        <v>2.2624533688163524</v>
      </c>
      <c r="W207" s="274">
        <f>IF(W$101=0,0,W$101/NMM!W$11*1000)</f>
        <v>2.2769394732981811</v>
      </c>
      <c r="X207" s="274">
        <f>IF(X$101=0,0,X$101/NMM!X$11*1000)</f>
        <v>2.2426374394534707</v>
      </c>
      <c r="Y207" s="274">
        <f>IF(Y$101=0,0,Y$101/NMM!Y$11*1000)</f>
        <v>2.2229035951605067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3.9887411576694234</v>
      </c>
      <c r="C208" s="274">
        <f>IF(C$102=0,0,C$102/NMM!C$11*1000)</f>
        <v>4.3019791594891386</v>
      </c>
      <c r="D208" s="274">
        <f>IF(D$102=0,0,D$102/NMM!D$11*1000)</f>
        <v>4.313707918793094</v>
      </c>
      <c r="E208" s="274">
        <f>IF(E$102=0,0,E$102/NMM!E$11*1000)</f>
        <v>3.9129545028674029</v>
      </c>
      <c r="F208" s="274">
        <f>IF(F$102=0,0,F$102/NMM!F$11*1000)</f>
        <v>3.7025885201475877</v>
      </c>
      <c r="G208" s="274">
        <f>IF(G$102=0,0,G$102/NMM!G$11*1000)</f>
        <v>3.5699673986155003</v>
      </c>
      <c r="H208" s="274">
        <f>IF(H$102=0,0,H$102/NMM!H$11*1000)</f>
        <v>4.0187624300536129</v>
      </c>
      <c r="I208" s="274">
        <f>IF(I$102=0,0,I$102/NMM!I$11*1000)</f>
        <v>3.6353647189267151</v>
      </c>
      <c r="J208" s="274">
        <f>IF(J$102=0,0,J$102/NMM!J$11*1000)</f>
        <v>4.4132565073449568</v>
      </c>
      <c r="K208" s="274">
        <f>IF(K$102=0,0,K$102/NMM!K$11*1000)</f>
        <v>4.427262599505986</v>
      </c>
      <c r="L208" s="274">
        <f>IF(L$102=0,0,L$102/NMM!L$11*1000)</f>
        <v>4.2598340554289731</v>
      </c>
      <c r="M208" s="274">
        <f>IF(M$102=0,0,M$102/NMM!M$11*1000)</f>
        <v>3.9714726940426854</v>
      </c>
      <c r="N208" s="274">
        <f>IF(N$102=0,0,N$102/NMM!N$11*1000)</f>
        <v>4.4056269465412115</v>
      </c>
      <c r="O208" s="274">
        <f>IF(O$102=0,0,O$102/NMM!O$11*1000)</f>
        <v>4.1228207961986847</v>
      </c>
      <c r="P208" s="274">
        <f>IF(P$102=0,0,P$102/NMM!P$11*1000)</f>
        <v>4.0206799277137666</v>
      </c>
      <c r="Q208" s="274">
        <f>IF(Q$102=0,0,Q$102/NMM!Q$11*1000)</f>
        <v>3.9821924290180597</v>
      </c>
      <c r="R208" s="274">
        <f>IF(R$102=0,0,R$102/NMM!R$11*1000)</f>
        <v>3.7729266514676709</v>
      </c>
      <c r="S208" s="274">
        <f>IF(S$102=0,0,S$102/NMM!S$11*1000)</f>
        <v>3.6453568479660317</v>
      </c>
      <c r="T208" s="274">
        <f>IF(T$102=0,0,T$102/NMM!T$11*1000)</f>
        <v>3.6172077701352321</v>
      </c>
      <c r="U208" s="274">
        <f>IF(U$102=0,0,U$102/NMM!U$11*1000)</f>
        <v>3.4603295592663201</v>
      </c>
      <c r="V208" s="274">
        <f>IF(V$102=0,0,V$102/NMM!V$11*1000)</f>
        <v>3.8816920809602755</v>
      </c>
      <c r="W208" s="274">
        <f>IF(W$102=0,0,W$102/NMM!W$11*1000)</f>
        <v>3.9805414025932278</v>
      </c>
      <c r="X208" s="274">
        <f>IF(X$102=0,0,X$102/NMM!X$11*1000)</f>
        <v>3.9880787652669469</v>
      </c>
      <c r="Y208" s="274">
        <f>IF(Y$102=0,0,Y$102/NMM!Y$11*1000)</f>
        <v>4.4902229764258914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2.1443284576252237</v>
      </c>
      <c r="C209" s="274">
        <f>IF(C$103=0,0,C$103/NMM!C$11*1000)</f>
        <v>2.2811080222642848</v>
      </c>
      <c r="D209" s="274">
        <f>IF(D$103=0,0,D$103/NMM!D$11*1000)</f>
        <v>2.1051953956711165</v>
      </c>
      <c r="E209" s="274">
        <f>IF(E$103=0,0,E$103/NMM!E$11*1000)</f>
        <v>2.031177527692376</v>
      </c>
      <c r="F209" s="274">
        <f>IF(F$103=0,0,F$103/NMM!F$11*1000)</f>
        <v>1.9298148197960765</v>
      </c>
      <c r="G209" s="274">
        <f>IF(G$103=0,0,G$103/NMM!G$11*1000)</f>
        <v>1.7431064068990132</v>
      </c>
      <c r="H209" s="274">
        <f>IF(H$103=0,0,H$103/NMM!H$11*1000)</f>
        <v>2.0408627488758779</v>
      </c>
      <c r="I209" s="274">
        <f>IF(I$103=0,0,I$103/NMM!I$11*1000)</f>
        <v>1.9171523760960998</v>
      </c>
      <c r="J209" s="274">
        <f>IF(J$103=0,0,J$103/NMM!J$11*1000)</f>
        <v>2.0491975150157327</v>
      </c>
      <c r="K209" s="274">
        <f>IF(K$103=0,0,K$103/NMM!K$11*1000)</f>
        <v>1.9892667754397271</v>
      </c>
      <c r="L209" s="274">
        <f>IF(L$103=0,0,L$103/NMM!L$11*1000)</f>
        <v>1.9343946779390258</v>
      </c>
      <c r="M209" s="274">
        <f>IF(M$103=0,0,M$103/NMM!M$11*1000)</f>
        <v>1.9558801240045052</v>
      </c>
      <c r="N209" s="274">
        <f>IF(N$103=0,0,N$103/NMM!N$11*1000)</f>
        <v>2.0382640250222686</v>
      </c>
      <c r="O209" s="274">
        <f>IF(O$103=0,0,O$103/NMM!O$11*1000)</f>
        <v>1.8723076719581668</v>
      </c>
      <c r="P209" s="274">
        <f>IF(P$103=0,0,P$103/NMM!P$11*1000)</f>
        <v>1.8308687488830013</v>
      </c>
      <c r="Q209" s="274">
        <f>IF(Q$103=0,0,Q$103/NMM!Q$11*1000)</f>
        <v>1.7443757344546222</v>
      </c>
      <c r="R209" s="274">
        <f>IF(R$103=0,0,R$103/NMM!R$11*1000)</f>
        <v>1.6983360723321581</v>
      </c>
      <c r="S209" s="274">
        <f>IF(S$103=0,0,S$103/NMM!S$11*1000)</f>
        <v>1.7418338621603564</v>
      </c>
      <c r="T209" s="274">
        <f>IF(T$103=0,0,T$103/NMM!T$11*1000)</f>
        <v>1.7641221491443242</v>
      </c>
      <c r="U209" s="274">
        <f>IF(U$103=0,0,U$103/NMM!U$11*1000)</f>
        <v>1.7039773319568365</v>
      </c>
      <c r="V209" s="274">
        <f>IF(V$103=0,0,V$103/NMM!V$11*1000)</f>
        <v>1.8111449497397318</v>
      </c>
      <c r="W209" s="274">
        <f>IF(W$103=0,0,W$103/NMM!W$11*1000)</f>
        <v>1.8227414031010634</v>
      </c>
      <c r="X209" s="274">
        <f>IF(X$103=0,0,X$103/NMM!X$11*1000)</f>
        <v>1.795281851350766</v>
      </c>
      <c r="Y209" s="274">
        <f>IF(Y$103=0,0,Y$103/NMM!Y$11*1000)</f>
        <v>1.7794844639116381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3.7644236555462101</v>
      </c>
      <c r="C210" s="275">
        <f>IF(C$104=0,0,C$104/NMM!C$11*1000)</f>
        <v>4.0772508868753325</v>
      </c>
      <c r="D210" s="275">
        <f>IF(D$104=0,0,D$104/NMM!D$11*1000)</f>
        <v>3.9130694431911079</v>
      </c>
      <c r="E210" s="275">
        <f>IF(E$104=0,0,E$104/NMM!E$11*1000)</f>
        <v>3.7630498868498896</v>
      </c>
      <c r="F210" s="275">
        <f>IF(F$104=0,0,F$104/NMM!F$11*1000)</f>
        <v>3.5696250913532657</v>
      </c>
      <c r="G210" s="275">
        <f>IF(G$104=0,0,G$104/NMM!G$11*1000)</f>
        <v>3.3368083182429982</v>
      </c>
      <c r="H210" s="275">
        <f>IF(H$104=0,0,H$104/NMM!H$11*1000)</f>
        <v>4.2356234733976788</v>
      </c>
      <c r="I210" s="275">
        <f>IF(I$104=0,0,I$104/NMM!I$11*1000)</f>
        <v>4.1235492605099191</v>
      </c>
      <c r="J210" s="275">
        <f>IF(J$104=0,0,J$104/NMM!J$11*1000)</f>
        <v>4.9360672756177539</v>
      </c>
      <c r="K210" s="275">
        <f>IF(K$104=0,0,K$104/NMM!K$11*1000)</f>
        <v>5.3757244701118765</v>
      </c>
      <c r="L210" s="275">
        <f>IF(L$104=0,0,L$104/NMM!L$11*1000)</f>
        <v>5.2639190779238216</v>
      </c>
      <c r="M210" s="275">
        <f>IF(M$104=0,0,M$104/NMM!M$11*1000)</f>
        <v>5.6415814940774078</v>
      </c>
      <c r="N210" s="275">
        <f>IF(N$104=0,0,N$104/NMM!N$11*1000)</f>
        <v>6.3948895368037375</v>
      </c>
      <c r="O210" s="275">
        <f>IF(O$104=0,0,O$104/NMM!O$11*1000)</f>
        <v>6.3738115379928608</v>
      </c>
      <c r="P210" s="275">
        <f>IF(P$104=0,0,P$104/NMM!P$11*1000)</f>
        <v>6.617181369119443</v>
      </c>
      <c r="Q210" s="275">
        <f>IF(Q$104=0,0,Q$104/NMM!Q$11*1000)</f>
        <v>6.5779117315362639</v>
      </c>
      <c r="R210" s="275">
        <f>IF(R$104=0,0,R$104/NMM!R$11*1000)</f>
        <v>6.5537432399289655</v>
      </c>
      <c r="S210" s="275">
        <f>IF(S$104=0,0,S$104/NMM!S$11*1000)</f>
        <v>6.5852456779904784</v>
      </c>
      <c r="T210" s="275">
        <f>IF(T$104=0,0,T$104/NMM!T$11*1000)</f>
        <v>6.8695331294408168</v>
      </c>
      <c r="U210" s="275">
        <f>IF(U$104=0,0,U$104/NMM!U$11*1000)</f>
        <v>7.4006058237166048</v>
      </c>
      <c r="V210" s="275">
        <f>IF(V$104=0,0,V$104/NMM!V$11*1000)</f>
        <v>8.5258083248597814</v>
      </c>
      <c r="W210" s="275">
        <f>IF(W$104=0,0,W$104/NMM!W$11*1000)</f>
        <v>8.5660760551966142</v>
      </c>
      <c r="X210" s="275">
        <f>IF(X$104=0,0,X$104/NMM!X$11*1000)</f>
        <v>9.6904914303354754</v>
      </c>
      <c r="Y210" s="275">
        <f>IF(Y$104=0,0,Y$104/NMM!Y$11*1000)</f>
        <v>10.552342851128916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214.32077079326515</v>
      </c>
      <c r="C211" s="276">
        <f>IF(C$110=0,0,C$110/NMM!C$11*1000)</f>
        <v>227.40498941658461</v>
      </c>
      <c r="D211" s="276">
        <f>IF(D$110=0,0,D$110/NMM!D$11*1000)</f>
        <v>206.69533569786563</v>
      </c>
      <c r="E211" s="276">
        <f>IF(E$110=0,0,E$110/NMM!E$11*1000)</f>
        <v>201.6397730557388</v>
      </c>
      <c r="F211" s="276">
        <f>IF(F$110=0,0,F$110/NMM!F$11*1000)</f>
        <v>191.71581104477232</v>
      </c>
      <c r="G211" s="276">
        <f>IF(G$110=0,0,G$110/NMM!G$11*1000)</f>
        <v>171.07071339896737</v>
      </c>
      <c r="H211" s="276">
        <f>IF(H$110=0,0,H$110/NMM!H$11*1000)</f>
        <v>201.41186525071984</v>
      </c>
      <c r="I211" s="276">
        <f>IF(I$110=0,0,I$110/NMM!I$11*1000)</f>
        <v>190.30429562999336</v>
      </c>
      <c r="J211" s="276">
        <f>IF(J$110=0,0,J$110/NMM!J$11*1000)</f>
        <v>198.26421551387156</v>
      </c>
      <c r="K211" s="276">
        <f>IF(K$110=0,0,K$110/NMM!K$11*1000)</f>
        <v>190.66298221243966</v>
      </c>
      <c r="L211" s="276">
        <f>IF(L$110=0,0,L$110/NMM!L$11*1000)</f>
        <v>185.77026985531316</v>
      </c>
      <c r="M211" s="276">
        <f>IF(M$110=0,0,M$110/NMM!M$11*1000)</f>
        <v>190.50425422770778</v>
      </c>
      <c r="N211" s="276">
        <f>IF(N$110=0,0,N$110/NMM!N$11*1000)</f>
        <v>195.69522527038262</v>
      </c>
      <c r="O211" s="276">
        <f>IF(O$110=0,0,O$110/NMM!O$11*1000)</f>
        <v>178.63011367411985</v>
      </c>
      <c r="P211" s="276">
        <f>IF(P$110=0,0,P$110/NMM!P$11*1000)</f>
        <v>174.41802266974054</v>
      </c>
      <c r="Q211" s="276">
        <f>IF(Q$110=0,0,Q$110/NMM!Q$11*1000)</f>
        <v>164.58812905445791</v>
      </c>
      <c r="R211" s="276">
        <f>IF(R$110=0,0,R$110/NMM!R$11*1000)</f>
        <v>161.0263322053741</v>
      </c>
      <c r="S211" s="276">
        <f>IF(S$110=0,0,S$110/NMM!S$11*1000)</f>
        <v>167.25685342933116</v>
      </c>
      <c r="T211" s="276">
        <f>IF(T$110=0,0,T$110/NMM!T$11*1000)</f>
        <v>169.87316068282627</v>
      </c>
      <c r="U211" s="276">
        <f>IF(U$110=0,0,U$110/NMM!U$11*1000)</f>
        <v>163.67180918233754</v>
      </c>
      <c r="V211" s="276">
        <f>IF(V$110=0,0,V$110/NMM!V$11*1000)</f>
        <v>171.55704126700365</v>
      </c>
      <c r="W211" s="276">
        <f>IF(W$110=0,0,W$110/NMM!W$11*1000)</f>
        <v>172.01507014608927</v>
      </c>
      <c r="X211" s="276">
        <f>IF(X$110=0,0,X$110/NMM!X$11*1000)</f>
        <v>167.67064020414591</v>
      </c>
      <c r="Y211" s="276">
        <f>IF(Y$110=0,0,Y$110/NMM!Y$11*1000)</f>
        <v>160.57553717172897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16.424042598394006</v>
      </c>
      <c r="C212" s="276">
        <f>IF(C$118=0,0,C$118/NMM!C$11*1000)</f>
        <v>17.713831552342775</v>
      </c>
      <c r="D212" s="276">
        <f>IF(D$118=0,0,D$118/NMM!D$11*1000)</f>
        <v>17.762125897555936</v>
      </c>
      <c r="E212" s="276">
        <f>IF(E$118=0,0,E$118/NMM!E$11*1000)</f>
        <v>16.111983430437</v>
      </c>
      <c r="F212" s="276">
        <f>IF(F$118=0,0,F$118/NMM!F$11*1000)</f>
        <v>15.245780354110531</v>
      </c>
      <c r="G212" s="276">
        <f>IF(G$118=0,0,G$118/NMM!G$11*1000)</f>
        <v>14.699699557340441</v>
      </c>
      <c r="H212" s="276">
        <f>IF(H$118=0,0,H$118/NMM!H$11*1000)</f>
        <v>16.547658204673152</v>
      </c>
      <c r="I212" s="276">
        <f>IF(I$118=0,0,I$118/NMM!I$11*1000)</f>
        <v>14.968979596369039</v>
      </c>
      <c r="J212" s="276">
        <f>IF(J$118=0,0,J$118/NMM!J$11*1000)</f>
        <v>18.17202721588092</v>
      </c>
      <c r="K212" s="276">
        <f>IF(K$118=0,0,K$118/NMM!K$11*1000)</f>
        <v>18.229698708012577</v>
      </c>
      <c r="L212" s="276">
        <f>IF(L$118=0,0,L$118/NMM!L$11*1000)</f>
        <v>17.540294850652568</v>
      </c>
      <c r="M212" s="276">
        <f>IF(M$118=0,0,M$118/NMM!M$11*1000)</f>
        <v>16.352937963873153</v>
      </c>
      <c r="N212" s="276">
        <f>IF(N$118=0,0,N$118/NMM!N$11*1000)</f>
        <v>18.140611732475385</v>
      </c>
      <c r="O212" s="276">
        <f>IF(O$118=0,0,O$118/NMM!O$11*1000)</f>
        <v>16.976128985485751</v>
      </c>
      <c r="P212" s="276">
        <f>IF(P$118=0,0,P$118/NMM!P$11*1000)</f>
        <v>16.555553694003702</v>
      </c>
      <c r="Q212" s="276">
        <f>IF(Q$118=0,0,Q$118/NMM!Q$11*1000)</f>
        <v>16.397077550003107</v>
      </c>
      <c r="R212" s="276">
        <f>IF(R$118=0,0,R$118/NMM!R$11*1000)</f>
        <v>15.535404679036015</v>
      </c>
      <c r="S212" s="276">
        <f>IF(S$118=0,0,S$118/NMM!S$11*1000)</f>
        <v>15.010123191930477</v>
      </c>
      <c r="T212" s="276">
        <f>IF(T$118=0,0,T$118/NMM!T$11*1000)</f>
        <v>14.894216534886652</v>
      </c>
      <c r="U212" s="276">
        <f>IF(U$118=0,0,U$118/NMM!U$11*1000)</f>
        <v>14.248254734854401</v>
      </c>
      <c r="V212" s="276">
        <f>IF(V$118=0,0,V$118/NMM!V$11*1000)</f>
        <v>15.983257266257517</v>
      </c>
      <c r="W212" s="276">
        <f>IF(W$118=0,0,W$118/NMM!W$11*1000)</f>
        <v>16.390279282765242</v>
      </c>
      <c r="X212" s="276">
        <f>IF(X$118=0,0,X$118/NMM!X$11*1000)</f>
        <v>16.421315131104183</v>
      </c>
      <c r="Y212" s="276">
        <f>IF(Y$118=0,0,Y$118/NMM!Y$11*1000)</f>
        <v>18.488944387706592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21.035565383751951</v>
      </c>
      <c r="C213" s="276">
        <f>IF(C$119=0,0,C$119/NMM!C$11*1000)</f>
        <v>22.374196320519737</v>
      </c>
      <c r="D213" s="276">
        <f>IF(D$119=0,0,D$119/NMM!D$11*1000)</f>
        <v>20.651495446014135</v>
      </c>
      <c r="E213" s="276">
        <f>IF(E$119=0,0,E$119/NMM!E$11*1000)</f>
        <v>19.915965749082055</v>
      </c>
      <c r="F213" s="276">
        <f>IF(F$119=0,0,F$119/NMM!F$11*1000)</f>
        <v>18.921896089534528</v>
      </c>
      <c r="G213" s="276">
        <f>IF(G$119=0,0,G$119/NMM!G$11*1000)</f>
        <v>17.091940217229702</v>
      </c>
      <c r="H213" s="276">
        <f>IF(H$119=0,0,H$119/NMM!H$11*1000)</f>
        <v>19.979481473737746</v>
      </c>
      <c r="I213" s="276">
        <f>IF(I$119=0,0,I$119/NMM!I$11*1000)</f>
        <v>18.751394673017781</v>
      </c>
      <c r="J213" s="276">
        <f>IF(J$119=0,0,J$119/NMM!J$11*1000)</f>
        <v>20.024128883331116</v>
      </c>
      <c r="K213" s="276">
        <f>IF(K$119=0,0,K$119/NMM!K$11*1000)</f>
        <v>19.39940291752961</v>
      </c>
      <c r="L213" s="276">
        <f>IF(L$119=0,0,L$119/NMM!L$11*1000)</f>
        <v>18.859583038031328</v>
      </c>
      <c r="M213" s="276">
        <f>IF(M$119=0,0,M$119/NMM!M$11*1000)</f>
        <v>19.030421675782151</v>
      </c>
      <c r="N213" s="276">
        <f>IF(N$119=0,0,N$119/NMM!N$11*1000)</f>
        <v>19.803341641613944</v>
      </c>
      <c r="O213" s="276">
        <f>IF(O$119=0,0,O$119/NMM!O$11*1000)</f>
        <v>18.155556339789985</v>
      </c>
      <c r="P213" s="276">
        <f>IF(P$119=0,0,P$119/NMM!P$11*1000)</f>
        <v>17.723605536609899</v>
      </c>
      <c r="Q213" s="276">
        <f>IF(Q$119=0,0,Q$119/NMM!Q$11*1000)</f>
        <v>16.871539789867175</v>
      </c>
      <c r="R213" s="276">
        <f>IF(R$119=0,0,R$119/NMM!R$11*1000)</f>
        <v>16.410367714160937</v>
      </c>
      <c r="S213" s="276">
        <f>IF(S$119=0,0,S$119/NMM!S$11*1000)</f>
        <v>16.831839870134132</v>
      </c>
      <c r="T213" s="276">
        <f>IF(T$119=0,0,T$119/NMM!T$11*1000)</f>
        <v>17.028661654502201</v>
      </c>
      <c r="U213" s="276">
        <f>IF(U$119=0,0,U$119/NMM!U$11*1000)</f>
        <v>16.38763992078</v>
      </c>
      <c r="V213" s="276">
        <f>IF(V$119=0,0,V$119/NMM!V$11*1000)</f>
        <v>17.375885772292229</v>
      </c>
      <c r="W213" s="276">
        <f>IF(W$119=0,0,W$119/NMM!W$11*1000)</f>
        <v>17.491332630134156</v>
      </c>
      <c r="X213" s="276">
        <f>IF(X$119=0,0,X$119/NMM!X$11*1000)</f>
        <v>17.133910004201667</v>
      </c>
      <c r="Y213" s="276">
        <f>IF(Y$119=0,0,Y$119/NMM!Y$11*1000)</f>
        <v>16.932462146175276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14.655299549336219</v>
      </c>
      <c r="C214" s="277">
        <f>IF(C$127=0,0,C$127/NMM!C$11*1000)</f>
        <v>15.806188154398194</v>
      </c>
      <c r="D214" s="277">
        <f>IF(D$127=0,0,D$127/NMM!D$11*1000)</f>
        <v>15.849281570126863</v>
      </c>
      <c r="E214" s="277">
        <f>IF(E$127=0,0,E$127/NMM!E$11*1000)</f>
        <v>14.376846753313048</v>
      </c>
      <c r="F214" s="277">
        <f>IF(F$127=0,0,F$127/NMM!F$11*1000)</f>
        <v>13.603927085206347</v>
      </c>
      <c r="G214" s="277">
        <f>IF(G$127=0,0,G$127/NMM!G$11*1000)</f>
        <v>13.116654989626875</v>
      </c>
      <c r="H214" s="277">
        <f>IF(H$127=0,0,H$127/NMM!H$11*1000)</f>
        <v>14.765602705708377</v>
      </c>
      <c r="I214" s="277">
        <f>IF(I$127=0,0,I$127/NMM!I$11*1000)</f>
        <v>13.356935639837014</v>
      </c>
      <c r="J214" s="277">
        <f>IF(J$127=0,0,J$127/NMM!J$11*1000)</f>
        <v>16.21503966955531</v>
      </c>
      <c r="K214" s="277">
        <f>IF(K$127=0,0,K$127/NMM!K$11*1000)</f>
        <v>16.266500385611259</v>
      </c>
      <c r="L214" s="277">
        <f>IF(L$127=0,0,L$127/NMM!L$11*1000)</f>
        <v>15.651340020582317</v>
      </c>
      <c r="M214" s="277">
        <f>IF(M$127=0,0,M$127/NMM!M$11*1000)</f>
        <v>14.591852336994533</v>
      </c>
      <c r="N214" s="277">
        <f>IF(N$127=0,0,N$127/NMM!N$11*1000)</f>
        <v>16.187007392054984</v>
      </c>
      <c r="O214" s="277">
        <f>IF(O$127=0,0,O$127/NMM!O$11*1000)</f>
        <v>15.147930479356546</v>
      </c>
      <c r="P214" s="277">
        <f>IF(P$127=0,0,P$127/NMM!P$11*1000)</f>
        <v>14.772647911572557</v>
      </c>
      <c r="Q214" s="277">
        <f>IF(Q$127=0,0,Q$127/NMM!Q$11*1000)</f>
        <v>14.631238429233566</v>
      </c>
      <c r="R214" s="277">
        <f>IF(R$127=0,0,R$127/NMM!R$11*1000)</f>
        <v>13.862361098216773</v>
      </c>
      <c r="S214" s="277">
        <f>IF(S$127=0,0,S$127/NMM!S$11*1000)</f>
        <v>13.393648386645676</v>
      </c>
      <c r="T214" s="277">
        <f>IF(T$127=0,0,T$127/NMM!T$11*1000)</f>
        <v>13.290223984975803</v>
      </c>
      <c r="U214" s="277">
        <f>IF(U$127=0,0,U$127/NMM!U$11*1000)</f>
        <v>12.713827301870104</v>
      </c>
      <c r="V214" s="277">
        <f>IF(V$127=0,0,V$127/NMM!V$11*1000)</f>
        <v>14.261983406814423</v>
      </c>
      <c r="W214" s="277">
        <f>IF(W$127=0,0,W$127/NMM!W$11*1000)</f>
        <v>14.625172283082856</v>
      </c>
      <c r="X214" s="277">
        <f>IF(X$127=0,0,X$127/NMM!X$11*1000)</f>
        <v>14.652865809292988</v>
      </c>
      <c r="Y214" s="277">
        <f>IF(Y$127=0,0,Y$127/NMM!Y$11*1000)</f>
        <v>16.497827299799759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DK: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93.252103342422259</v>
      </c>
      <c r="C5" s="223">
        <v>103.82011422625941</v>
      </c>
      <c r="D5" s="223">
        <v>99.179242021958686</v>
      </c>
      <c r="E5" s="223">
        <v>98.27064558519929</v>
      </c>
      <c r="F5" s="223">
        <v>110.2777116385995</v>
      </c>
      <c r="G5" s="223">
        <v>101.7376759421124</v>
      </c>
      <c r="H5" s="223">
        <v>135.45422670277819</v>
      </c>
      <c r="I5" s="223">
        <v>128.2554752350978</v>
      </c>
      <c r="J5" s="223">
        <v>120.7878129069188</v>
      </c>
      <c r="K5" s="223">
        <v>76.566864015598284</v>
      </c>
      <c r="L5" s="223">
        <v>72.940057801444084</v>
      </c>
      <c r="M5" s="223">
        <v>85.230832642637509</v>
      </c>
      <c r="N5" s="223">
        <v>87.491556008369727</v>
      </c>
      <c r="O5" s="223">
        <v>81.898542914776613</v>
      </c>
      <c r="P5" s="223">
        <v>82.784218544793944</v>
      </c>
      <c r="Q5" s="223">
        <v>86.665884019831765</v>
      </c>
      <c r="R5" s="223">
        <v>95.204473085632202</v>
      </c>
      <c r="S5" s="223">
        <v>104.9075871526574</v>
      </c>
      <c r="T5" s="223">
        <v>104.8108946130214</v>
      </c>
      <c r="U5" s="223">
        <v>107.5787236821868</v>
      </c>
      <c r="V5" s="223">
        <v>124.2809836097593</v>
      </c>
      <c r="W5" s="223">
        <v>126.2932981748241</v>
      </c>
      <c r="X5" s="223">
        <v>127.24309708240401</v>
      </c>
      <c r="Y5" s="223">
        <v>103.48011076027331</v>
      </c>
      <c r="DA5" s="89" t="s">
        <v>1579</v>
      </c>
    </row>
    <row r="6" spans="1:105" ht="12" customHeight="1" x14ac:dyDescent="0.25">
      <c r="A6" s="55" t="s">
        <v>91</v>
      </c>
      <c r="B6" s="259">
        <v>0.35011161566510368</v>
      </c>
      <c r="C6" s="259">
        <v>0.39160235499655949</v>
      </c>
      <c r="D6" s="259">
        <v>0.37433441771403297</v>
      </c>
      <c r="E6" s="259">
        <v>0.37058140958826957</v>
      </c>
      <c r="F6" s="259">
        <v>0.41572301970961317</v>
      </c>
      <c r="G6" s="259">
        <v>0.38283345790985068</v>
      </c>
      <c r="H6" s="259">
        <v>0.51026883963644587</v>
      </c>
      <c r="I6" s="259">
        <v>0.48389270393800038</v>
      </c>
      <c r="J6" s="259">
        <v>0.45480145279339101</v>
      </c>
      <c r="K6" s="259">
        <v>0.28904978073326543</v>
      </c>
      <c r="L6" s="259">
        <v>0.2745308078935319</v>
      </c>
      <c r="M6" s="259">
        <v>0.32188053790432669</v>
      </c>
      <c r="N6" s="259">
        <v>0.33035474643053409</v>
      </c>
      <c r="O6" s="259">
        <v>0.30864783898719439</v>
      </c>
      <c r="P6" s="259">
        <v>0.3127356150874892</v>
      </c>
      <c r="Q6" s="259">
        <v>0.32674570224717409</v>
      </c>
      <c r="R6" s="259">
        <v>0.35895243551935557</v>
      </c>
      <c r="S6" s="259">
        <v>0.395368529010449</v>
      </c>
      <c r="T6" s="259">
        <v>0.39297056847077488</v>
      </c>
      <c r="U6" s="259">
        <v>0.40467960726610908</v>
      </c>
      <c r="V6" s="259">
        <v>0.46590238998966749</v>
      </c>
      <c r="W6" s="259">
        <v>0.47105318372433241</v>
      </c>
      <c r="X6" s="259">
        <v>0.47257345229955311</v>
      </c>
      <c r="Y6" s="259">
        <v>0.38107121851860321</v>
      </c>
      <c r="DA6" s="67" t="s">
        <v>1580</v>
      </c>
    </row>
    <row r="7" spans="1:105" ht="12" customHeight="1" x14ac:dyDescent="0.25">
      <c r="A7" s="173" t="s">
        <v>92</v>
      </c>
      <c r="B7" s="224">
        <v>3.6263070485195982E-2</v>
      </c>
      <c r="C7" s="224">
        <v>4.0560504610599783E-2</v>
      </c>
      <c r="D7" s="224">
        <v>3.8771965188333993E-2</v>
      </c>
      <c r="E7" s="224">
        <v>3.8383244585798337E-2</v>
      </c>
      <c r="F7" s="224">
        <v>4.3058820363356523E-2</v>
      </c>
      <c r="G7" s="224">
        <v>3.9652259585570622E-2</v>
      </c>
      <c r="H7" s="224">
        <v>5.2851473844944812E-2</v>
      </c>
      <c r="I7" s="224">
        <v>5.0119546010608883E-2</v>
      </c>
      <c r="J7" s="224">
        <v>4.7106398078468857E-2</v>
      </c>
      <c r="K7" s="224">
        <v>2.9938545605088261E-2</v>
      </c>
      <c r="L7" s="224">
        <v>2.8434732215579021E-2</v>
      </c>
      <c r="M7" s="224">
        <v>3.333901564980498E-2</v>
      </c>
      <c r="N7" s="224">
        <v>3.4216738088428809E-2</v>
      </c>
      <c r="O7" s="224">
        <v>3.1968429036647997E-2</v>
      </c>
      <c r="P7" s="224">
        <v>3.2391823480648653E-2</v>
      </c>
      <c r="Q7" s="224">
        <v>3.3842928658094011E-2</v>
      </c>
      <c r="R7" s="224">
        <v>3.7178764964262673E-2</v>
      </c>
      <c r="S7" s="224">
        <v>4.0950588879771307E-2</v>
      </c>
      <c r="T7" s="224">
        <v>4.0702218336835377E-2</v>
      </c>
      <c r="U7" s="224">
        <v>4.1914990721843147E-2</v>
      </c>
      <c r="V7" s="224">
        <v>4.8256185888952037E-2</v>
      </c>
      <c r="W7" s="224">
        <v>4.8789683173525208E-2</v>
      </c>
      <c r="X7" s="224">
        <v>4.9235723793950067E-2</v>
      </c>
      <c r="Y7" s="224">
        <v>3.9469734332487537E-2</v>
      </c>
      <c r="DA7" s="177" t="s">
        <v>1581</v>
      </c>
    </row>
    <row r="8" spans="1:105" ht="12" customHeight="1" x14ac:dyDescent="0.25">
      <c r="A8" s="173" t="s">
        <v>93</v>
      </c>
      <c r="B8" s="224">
        <v>0.64551033263494362</v>
      </c>
      <c r="C8" s="224">
        <v>0.71532363998416038</v>
      </c>
      <c r="D8" s="224">
        <v>0.75432274187459425</v>
      </c>
      <c r="E8" s="224">
        <v>0.69405110513646473</v>
      </c>
      <c r="F8" s="224">
        <v>0.77752189069793487</v>
      </c>
      <c r="G8" s="224">
        <v>0.77848584427326206</v>
      </c>
      <c r="H8" s="224">
        <v>0.99175029218149346</v>
      </c>
      <c r="I8" s="224">
        <v>0.88804529942104737</v>
      </c>
      <c r="J8" s="224">
        <v>0.9558446689890624</v>
      </c>
      <c r="K8" s="224">
        <v>0.61536075754601571</v>
      </c>
      <c r="L8" s="224">
        <v>0.5883221111704583</v>
      </c>
      <c r="M8" s="224">
        <v>0.6169792814054823</v>
      </c>
      <c r="N8" s="224">
        <v>0.67580496822188474</v>
      </c>
      <c r="O8" s="224">
        <v>0.64528252666679786</v>
      </c>
      <c r="P8" s="224">
        <v>0.64123334202115823</v>
      </c>
      <c r="Q8" s="224">
        <v>0.71618441517581988</v>
      </c>
      <c r="R8" s="224">
        <v>0.76108509145553083</v>
      </c>
      <c r="S8" s="224">
        <v>0.78000074284491183</v>
      </c>
      <c r="T8" s="224">
        <v>0.76751016642062964</v>
      </c>
      <c r="U8" s="224">
        <v>0.77047673608175837</v>
      </c>
      <c r="V8" s="224">
        <v>0.97416605737690964</v>
      </c>
      <c r="W8" s="224">
        <v>1.0368004247596281</v>
      </c>
      <c r="X8" s="224">
        <v>1.054875647572074</v>
      </c>
      <c r="Y8" s="224">
        <v>1.0448067422008409</v>
      </c>
      <c r="DA8" s="177" t="s">
        <v>1582</v>
      </c>
    </row>
    <row r="9" spans="1:105" ht="12" customHeight="1" x14ac:dyDescent="0.25">
      <c r="A9" s="173" t="s">
        <v>94</v>
      </c>
      <c r="B9" s="224">
        <v>6.9044829052401988E-2</v>
      </c>
      <c r="C9" s="224">
        <v>7.7227136854318382E-2</v>
      </c>
      <c r="D9" s="224">
        <v>7.3821760613102555E-2</v>
      </c>
      <c r="E9" s="224">
        <v>7.3081637198507035E-2</v>
      </c>
      <c r="F9" s="224">
        <v>8.1983926110165695E-2</v>
      </c>
      <c r="G9" s="224">
        <v>7.5497839758077417E-2</v>
      </c>
      <c r="H9" s="224">
        <v>0.1006291229056686</v>
      </c>
      <c r="I9" s="224">
        <v>9.5427536614672417E-2</v>
      </c>
      <c r="J9" s="224">
        <v>8.9690507700666444E-2</v>
      </c>
      <c r="K9" s="224">
        <v>5.7002943648269758E-2</v>
      </c>
      <c r="L9" s="224">
        <v>5.4139685324687721E-2</v>
      </c>
      <c r="M9" s="224">
        <v>6.3477433254193444E-2</v>
      </c>
      <c r="N9" s="224">
        <v>6.5148615394023016E-2</v>
      </c>
      <c r="O9" s="224">
        <v>6.086783850281776E-2</v>
      </c>
      <c r="P9" s="224">
        <v>6.1673980856915868E-2</v>
      </c>
      <c r="Q9" s="224">
        <v>6.443688282779754E-2</v>
      </c>
      <c r="R9" s="224">
        <v>7.0788309897389989E-2</v>
      </c>
      <c r="S9" s="224">
        <v>7.7969856688039463E-2</v>
      </c>
      <c r="T9" s="224">
        <v>7.7496959565726942E-2</v>
      </c>
      <c r="U9" s="224">
        <v>7.9806076275425339E-2</v>
      </c>
      <c r="V9" s="224">
        <v>9.1879701879735057E-2</v>
      </c>
      <c r="W9" s="224">
        <v>9.2895479868758762E-2</v>
      </c>
      <c r="X9" s="224">
        <v>9.3744740507077665E-2</v>
      </c>
      <c r="Y9" s="224">
        <v>7.5150311963871091E-2</v>
      </c>
      <c r="DA9" s="177" t="s">
        <v>1583</v>
      </c>
    </row>
    <row r="10" spans="1:105" ht="12" customHeight="1" x14ac:dyDescent="0.25">
      <c r="A10" s="56" t="s">
        <v>95</v>
      </c>
      <c r="B10" s="260">
        <v>0.82580751004302455</v>
      </c>
      <c r="C10" s="260">
        <v>0.92197324676188008</v>
      </c>
      <c r="D10" s="260">
        <v>0.94051242212708996</v>
      </c>
      <c r="E10" s="260">
        <v>0.91484250909079712</v>
      </c>
      <c r="F10" s="260">
        <v>1.028155120648623</v>
      </c>
      <c r="G10" s="260">
        <v>1.005626166463133</v>
      </c>
      <c r="H10" s="260">
        <v>1.46160115736537</v>
      </c>
      <c r="I10" s="260">
        <v>1.4131364288053989</v>
      </c>
      <c r="J10" s="260">
        <v>1.5205716534610461</v>
      </c>
      <c r="K10" s="260">
        <v>1.07243779343945</v>
      </c>
      <c r="L10" s="260">
        <v>1.0436130179927761</v>
      </c>
      <c r="M10" s="260">
        <v>1.2606691177191081</v>
      </c>
      <c r="N10" s="260">
        <v>1.418477730397147</v>
      </c>
      <c r="O10" s="260">
        <v>1.4496454632278259</v>
      </c>
      <c r="P10" s="260">
        <v>1.5389147550948321</v>
      </c>
      <c r="Q10" s="260">
        <v>1.7282972713839631</v>
      </c>
      <c r="R10" s="260">
        <v>1.9325749397806979</v>
      </c>
      <c r="S10" s="260">
        <v>2.0577360344203242</v>
      </c>
      <c r="T10" s="260">
        <v>2.1339088669544668</v>
      </c>
      <c r="U10" s="260">
        <v>2.4164598388757281</v>
      </c>
      <c r="V10" s="260">
        <v>3.14486238414871</v>
      </c>
      <c r="W10" s="260">
        <v>3.2784036098152409</v>
      </c>
      <c r="X10" s="260">
        <v>3.807141674461457</v>
      </c>
      <c r="Y10" s="260">
        <v>3.623481741502542</v>
      </c>
      <c r="DA10" s="68" t="s">
        <v>1584</v>
      </c>
    </row>
    <row r="11" spans="1:105" ht="12" customHeight="1" x14ac:dyDescent="0.25">
      <c r="A11" s="37" t="s">
        <v>159</v>
      </c>
      <c r="B11" s="226">
        <v>1.8888475146170751E-2</v>
      </c>
      <c r="C11" s="226">
        <v>2.2654518272016009E-2</v>
      </c>
      <c r="D11" s="226">
        <v>1.908883284101014E-2</v>
      </c>
      <c r="E11" s="226">
        <v>2.3164018033510651E-2</v>
      </c>
      <c r="F11" s="226">
        <v>2.7273996955713621E-2</v>
      </c>
      <c r="G11" s="226">
        <v>2.5648396622827259E-2</v>
      </c>
      <c r="H11" s="226">
        <v>2.8646127565606881E-2</v>
      </c>
      <c r="I11" s="226">
        <v>2.1139794681809491E-2</v>
      </c>
      <c r="J11" s="226">
        <v>1.431463999556554E-2</v>
      </c>
      <c r="K11" s="226">
        <v>6.9580365807842496E-3</v>
      </c>
      <c r="L11" s="226">
        <v>7.2148384074356697E-3</v>
      </c>
      <c r="M11" s="226">
        <v>1.3483501660532041E-2</v>
      </c>
      <c r="N11" s="226">
        <v>1.5044440817990791E-2</v>
      </c>
      <c r="O11" s="226">
        <v>9.4850359109092067E-3</v>
      </c>
      <c r="P11" s="226">
        <v>3.0938569783342251E-3</v>
      </c>
      <c r="Q11" s="226">
        <v>3.141178523804326E-3</v>
      </c>
      <c r="R11" s="226">
        <v>4.8756413046439394E-3</v>
      </c>
      <c r="S11" s="226">
        <v>4.7644786464682539E-3</v>
      </c>
      <c r="T11" s="226">
        <v>4.6684264358418954E-3</v>
      </c>
      <c r="U11" s="226">
        <v>4.3143508413710464E-3</v>
      </c>
      <c r="V11" s="226">
        <v>4.4900274868039172E-3</v>
      </c>
      <c r="W11" s="226">
        <v>8.3971402224690059E-3</v>
      </c>
      <c r="X11" s="226">
        <v>9.9074686626184245E-3</v>
      </c>
      <c r="Y11" s="226">
        <v>5.3034153482245392E-3</v>
      </c>
      <c r="DA11" s="69" t="s">
        <v>1585</v>
      </c>
    </row>
    <row r="12" spans="1:105" ht="12" customHeight="1" x14ac:dyDescent="0.25">
      <c r="A12" s="37" t="s">
        <v>35</v>
      </c>
      <c r="B12" s="226">
        <v>0.14054658365055001</v>
      </c>
      <c r="C12" s="226">
        <v>0.14739507805024521</v>
      </c>
      <c r="D12" s="226">
        <v>0.1259233877778399</v>
      </c>
      <c r="E12" s="226">
        <v>0.12662892308406651</v>
      </c>
      <c r="F12" s="226">
        <v>0.13780923840528569</v>
      </c>
      <c r="G12" s="226">
        <v>0.1136767859263447</v>
      </c>
      <c r="H12" s="226">
        <v>0.14649975259130699</v>
      </c>
      <c r="I12" s="226">
        <v>0.14145057255403251</v>
      </c>
      <c r="J12" s="226">
        <v>0.10983899445337281</v>
      </c>
      <c r="K12" s="226">
        <v>6.2094093972916688E-2</v>
      </c>
      <c r="L12" s="226">
        <v>6.0398211596773603E-2</v>
      </c>
      <c r="M12" s="226">
        <v>6.6349100799396973E-2</v>
      </c>
      <c r="N12" s="226">
        <v>5.7364747381401113E-2</v>
      </c>
      <c r="O12" s="226">
        <v>5.0366803296188777E-2</v>
      </c>
      <c r="P12" s="226">
        <v>5.0501727394474213E-2</v>
      </c>
      <c r="Q12" s="226">
        <v>4.9089417534727772E-2</v>
      </c>
      <c r="R12" s="226">
        <v>5.2036249314591852E-2</v>
      </c>
      <c r="S12" s="226">
        <v>6.2634615703221805E-2</v>
      </c>
      <c r="T12" s="226">
        <v>6.3091113725839656E-2</v>
      </c>
      <c r="U12" s="226">
        <v>5.619784767118647E-2</v>
      </c>
      <c r="V12" s="226">
        <v>5.7757985092920787E-2</v>
      </c>
      <c r="W12" s="226">
        <v>5.7457965804867138E-2</v>
      </c>
      <c r="X12" s="226">
        <v>4.5955576205267509E-2</v>
      </c>
      <c r="Y12" s="226">
        <v>3.4337085737459902E-2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0.5983253649204836</v>
      </c>
      <c r="C14" s="226">
        <v>0.67725036684889606</v>
      </c>
      <c r="D14" s="226">
        <v>0.70744345480125481</v>
      </c>
      <c r="E14" s="226">
        <v>0.6908667194012027</v>
      </c>
      <c r="F14" s="226">
        <v>0.77695767203299315</v>
      </c>
      <c r="G14" s="226">
        <v>0.77340999938752431</v>
      </c>
      <c r="H14" s="226">
        <v>1.1829468777979411</v>
      </c>
      <c r="I14" s="226">
        <v>1.1663807834333499</v>
      </c>
      <c r="J14" s="226">
        <v>1.3018304264693199</v>
      </c>
      <c r="K14" s="226">
        <v>0.95042320329388008</v>
      </c>
      <c r="L14" s="226">
        <v>0.92743367103125152</v>
      </c>
      <c r="M14" s="226">
        <v>1.140939927963891</v>
      </c>
      <c r="N14" s="226">
        <v>1.3042126286287921</v>
      </c>
      <c r="O14" s="226">
        <v>1.3503649786066729</v>
      </c>
      <c r="P14" s="226">
        <v>1.445273183998524</v>
      </c>
      <c r="Q14" s="226">
        <v>1.630166236646948</v>
      </c>
      <c r="R14" s="226">
        <v>1.8300125978850059</v>
      </c>
      <c r="S14" s="226">
        <v>1.946864675208974</v>
      </c>
      <c r="T14" s="226">
        <v>2.0268231972240249</v>
      </c>
      <c r="U14" s="226">
        <v>2.3209791266772268</v>
      </c>
      <c r="V14" s="226">
        <v>3.0380845669142431</v>
      </c>
      <c r="W14" s="226">
        <v>3.1662211457190002</v>
      </c>
      <c r="X14" s="226">
        <v>3.7100799613989821</v>
      </c>
      <c r="Y14" s="226">
        <v>3.542519082044512</v>
      </c>
      <c r="DA14" s="69" t="s">
        <v>1588</v>
      </c>
    </row>
    <row r="15" spans="1:105" ht="12" customHeight="1" x14ac:dyDescent="0.25">
      <c r="A15" s="37" t="s">
        <v>40</v>
      </c>
      <c r="B15" s="226">
        <v>6.80470863258201E-2</v>
      </c>
      <c r="C15" s="226">
        <v>7.4673283590722769E-2</v>
      </c>
      <c r="D15" s="226">
        <v>8.805674670698499E-2</v>
      </c>
      <c r="E15" s="226">
        <v>7.4182848572017193E-2</v>
      </c>
      <c r="F15" s="226">
        <v>8.6114213254630381E-2</v>
      </c>
      <c r="G15" s="226">
        <v>9.2890984526436474E-2</v>
      </c>
      <c r="H15" s="226">
        <v>0.10350839941051521</v>
      </c>
      <c r="I15" s="226">
        <v>8.4165278136207139E-2</v>
      </c>
      <c r="J15" s="226">
        <v>9.458759254278741E-2</v>
      </c>
      <c r="K15" s="226">
        <v>5.2962459591868787E-2</v>
      </c>
      <c r="L15" s="226">
        <v>4.8566296957315007E-2</v>
      </c>
      <c r="M15" s="226">
        <v>3.9896587295287819E-2</v>
      </c>
      <c r="N15" s="226">
        <v>4.1855913568962573E-2</v>
      </c>
      <c r="O15" s="226">
        <v>3.9428645414054823E-2</v>
      </c>
      <c r="P15" s="226">
        <v>4.0045986723498961E-2</v>
      </c>
      <c r="Q15" s="226">
        <v>4.5900438678482633E-2</v>
      </c>
      <c r="R15" s="226">
        <v>4.5650451276456179E-2</v>
      </c>
      <c r="S15" s="226">
        <v>4.3472264861660073E-2</v>
      </c>
      <c r="T15" s="226">
        <v>3.932612956876038E-2</v>
      </c>
      <c r="U15" s="226">
        <v>3.4968513685943267E-2</v>
      </c>
      <c r="V15" s="226">
        <v>4.4529804654741739E-2</v>
      </c>
      <c r="W15" s="226">
        <v>4.6327358068904499E-2</v>
      </c>
      <c r="X15" s="226">
        <v>4.1198668194588707E-2</v>
      </c>
      <c r="Y15" s="226">
        <v>4.1322158372345111E-2</v>
      </c>
      <c r="DA15" s="69" t="s">
        <v>1589</v>
      </c>
    </row>
    <row r="16" spans="1:105" ht="12" customHeight="1" x14ac:dyDescent="0.25">
      <c r="A16" s="57" t="s">
        <v>1450</v>
      </c>
      <c r="B16" s="261">
        <v>2.515551972593649</v>
      </c>
      <c r="C16" s="261">
        <v>2.7876142373427508</v>
      </c>
      <c r="D16" s="261">
        <v>2.9395936290426552</v>
      </c>
      <c r="E16" s="261">
        <v>2.7047152281514451</v>
      </c>
      <c r="F16" s="261">
        <v>3.0300006475435541</v>
      </c>
      <c r="G16" s="261">
        <v>3.0337571719480581</v>
      </c>
      <c r="H16" s="261">
        <v>3.867728989578656</v>
      </c>
      <c r="I16" s="261">
        <v>3.4607100642252431</v>
      </c>
      <c r="J16" s="261">
        <v>3.7249240190371462</v>
      </c>
      <c r="K16" s="261">
        <v>2.3980591622489631</v>
      </c>
      <c r="L16" s="261">
        <v>2.2926896324559181</v>
      </c>
      <c r="M16" s="261">
        <v>2.4043665452318992</v>
      </c>
      <c r="N16" s="261">
        <v>2.6336100832960119</v>
      </c>
      <c r="O16" s="261">
        <v>2.5146642133687909</v>
      </c>
      <c r="P16" s="261">
        <v>2.4988845520562362</v>
      </c>
      <c r="Q16" s="261">
        <v>2.7909686758728052</v>
      </c>
      <c r="R16" s="261">
        <v>2.9659464865689711</v>
      </c>
      <c r="S16" s="261">
        <v>3.0396607274723171</v>
      </c>
      <c r="T16" s="261">
        <v>2.996011189351282</v>
      </c>
      <c r="U16" s="261">
        <v>3.0025456995807409</v>
      </c>
      <c r="V16" s="261">
        <v>3.7963224186747988</v>
      </c>
      <c r="W16" s="261">
        <v>4.0404083743226344</v>
      </c>
      <c r="X16" s="261">
        <v>4.1209039287951814</v>
      </c>
      <c r="Y16" s="261">
        <v>4.0716089711438226</v>
      </c>
      <c r="DA16" s="70" t="s">
        <v>1590</v>
      </c>
    </row>
    <row r="17" spans="1:105" ht="12" customHeight="1" x14ac:dyDescent="0.25">
      <c r="A17" s="57" t="s">
        <v>1452</v>
      </c>
      <c r="B17" s="261">
        <v>9.2786968355406199</v>
      </c>
      <c r="C17" s="261">
        <v>10.403167272144991</v>
      </c>
      <c r="D17" s="261">
        <v>9.8879872990116038</v>
      </c>
      <c r="E17" s="261">
        <v>9.8076560820077088</v>
      </c>
      <c r="F17" s="261">
        <v>10.96194866358416</v>
      </c>
      <c r="G17" s="261">
        <v>10.029198088010279</v>
      </c>
      <c r="H17" s="261">
        <v>13.41514326791688</v>
      </c>
      <c r="I17" s="261">
        <v>12.766096408706289</v>
      </c>
      <c r="J17" s="261">
        <v>11.858866906070149</v>
      </c>
      <c r="K17" s="261">
        <v>7.5685375644631536</v>
      </c>
      <c r="L17" s="261">
        <v>7.1755425036848894</v>
      </c>
      <c r="M17" s="261">
        <v>8.5134001839566036</v>
      </c>
      <c r="N17" s="261">
        <v>8.7190821238462171</v>
      </c>
      <c r="O17" s="261">
        <v>8.1033297103161956</v>
      </c>
      <c r="P17" s="261">
        <v>8.2107518595303155</v>
      </c>
      <c r="Q17" s="261">
        <v>8.5143237460333943</v>
      </c>
      <c r="R17" s="261">
        <v>9.3617029415620951</v>
      </c>
      <c r="S17" s="261">
        <v>10.323497974840301</v>
      </c>
      <c r="T17" s="261">
        <v>10.193922601642109</v>
      </c>
      <c r="U17" s="261">
        <v>10.528135232343519</v>
      </c>
      <c r="V17" s="261">
        <v>12.021800023973411</v>
      </c>
      <c r="W17" s="261">
        <v>12.11066336849548</v>
      </c>
      <c r="X17" s="261">
        <v>12.22958513086769</v>
      </c>
      <c r="Y17" s="261">
        <v>9.5732589713807457</v>
      </c>
      <c r="DA17" s="70" t="s">
        <v>1591</v>
      </c>
    </row>
    <row r="18" spans="1:105" ht="12" customHeight="1" x14ac:dyDescent="0.25">
      <c r="A18" s="18" t="s">
        <v>28</v>
      </c>
      <c r="B18" s="230">
        <v>2.345956412256887</v>
      </c>
      <c r="C18" s="230">
        <v>2.0918873758758201</v>
      </c>
      <c r="D18" s="230">
        <v>1.824300907334157</v>
      </c>
      <c r="E18" s="230">
        <v>1.9757855971340521</v>
      </c>
      <c r="F18" s="230">
        <v>2.3568867200503321</v>
      </c>
      <c r="G18" s="230">
        <v>2.1984982726246431</v>
      </c>
      <c r="H18" s="230">
        <v>3.0280259096875062</v>
      </c>
      <c r="I18" s="230">
        <v>2.7122761573311349</v>
      </c>
      <c r="J18" s="230">
        <v>2.0662354119299069</v>
      </c>
      <c r="K18" s="230">
        <v>0.80147396905458212</v>
      </c>
      <c r="L18" s="230">
        <v>0.88756490160537549</v>
      </c>
      <c r="M18" s="230">
        <v>0.87351554681064358</v>
      </c>
      <c r="N18" s="230">
        <v>0.58386331096548094</v>
      </c>
      <c r="O18" s="230">
        <v>0.69020077500923138</v>
      </c>
      <c r="P18" s="230">
        <v>0.7877243544238709</v>
      </c>
      <c r="Q18" s="230">
        <v>0.83799029568002104</v>
      </c>
      <c r="R18" s="230">
        <v>0.93093988657153259</v>
      </c>
      <c r="S18" s="230">
        <v>1.0594163096449061</v>
      </c>
      <c r="T18" s="230">
        <v>1.2627525046225261</v>
      </c>
      <c r="U18" s="230">
        <v>1.0174555302775681</v>
      </c>
      <c r="V18" s="230">
        <v>1.383178134090602</v>
      </c>
      <c r="W18" s="230">
        <v>1.732292625409066</v>
      </c>
      <c r="X18" s="230">
        <v>1.352485296516456</v>
      </c>
      <c r="Y18" s="230">
        <v>1.1885662606547109</v>
      </c>
      <c r="DA18" s="71" t="s">
        <v>1592</v>
      </c>
    </row>
    <row r="19" spans="1:105" ht="12" customHeight="1" x14ac:dyDescent="0.25">
      <c r="A19" s="18" t="s">
        <v>31</v>
      </c>
      <c r="B19" s="230">
        <v>0.23319435631287511</v>
      </c>
      <c r="C19" s="230">
        <v>0.15368874670487381</v>
      </c>
      <c r="D19" s="230">
        <v>0.15453129234765031</v>
      </c>
      <c r="E19" s="230">
        <v>0.16361918896327809</v>
      </c>
      <c r="F19" s="230">
        <v>0.17416223983263701</v>
      </c>
      <c r="G19" s="230">
        <v>0.18450719515111111</v>
      </c>
      <c r="H19" s="230">
        <v>0.23269735511803091</v>
      </c>
      <c r="I19" s="230">
        <v>0.1243351173727389</v>
      </c>
      <c r="J19" s="230">
        <v>9.9366324184328905E-2</v>
      </c>
      <c r="K19" s="230">
        <v>7.5135403531280565E-2</v>
      </c>
      <c r="L19" s="230">
        <v>7.6052775764772998E-2</v>
      </c>
      <c r="M19" s="230">
        <v>7.5138276439603163E-2</v>
      </c>
      <c r="N19" s="230">
        <v>9.1440257612287842E-2</v>
      </c>
      <c r="O19" s="230">
        <v>7.2390607881462898E-2</v>
      </c>
      <c r="P19" s="230">
        <v>6.9910590075268994E-2</v>
      </c>
      <c r="Q19" s="230">
        <v>8.0170295922033841E-2</v>
      </c>
      <c r="R19" s="230">
        <v>8.2775040038224099E-2</v>
      </c>
      <c r="S19" s="230">
        <v>8.924799696121638E-2</v>
      </c>
      <c r="T19" s="230">
        <v>6.7858609612557297E-2</v>
      </c>
      <c r="U19" s="230">
        <v>6.7593109177030014E-2</v>
      </c>
      <c r="V19" s="230">
        <v>7.5186391820290993E-2</v>
      </c>
      <c r="W19" s="230">
        <v>9.2393282380407921E-2</v>
      </c>
      <c r="X19" s="230">
        <v>0.1426791588161436</v>
      </c>
      <c r="Y19" s="230">
        <v>0.17072849319530861</v>
      </c>
      <c r="DA19" s="71" t="s">
        <v>1593</v>
      </c>
    </row>
    <row r="20" spans="1:105" ht="12" customHeight="1" x14ac:dyDescent="0.25">
      <c r="A20" s="18" t="s">
        <v>159</v>
      </c>
      <c r="B20" s="295">
        <v>0.29902764970737961</v>
      </c>
      <c r="C20" s="295">
        <v>0.354190613026935</v>
      </c>
      <c r="D20" s="295">
        <v>0.32250480246116559</v>
      </c>
      <c r="E20" s="295">
        <v>0.36714490242776399</v>
      </c>
      <c r="F20" s="295">
        <v>0.40757379050253989</v>
      </c>
      <c r="G20" s="295">
        <v>0.42133355243402471</v>
      </c>
      <c r="H20" s="295">
        <v>0.49088095225519501</v>
      </c>
      <c r="I20" s="295">
        <v>0.36429686581358151</v>
      </c>
      <c r="J20" s="295">
        <v>0.30648539533644892</v>
      </c>
      <c r="K20" s="295">
        <v>0.18231420215990579</v>
      </c>
      <c r="L20" s="295">
        <v>0.2013351263855164</v>
      </c>
      <c r="M20" s="295">
        <v>0.38133651026851523</v>
      </c>
      <c r="N20" s="295">
        <v>0.51706720396411276</v>
      </c>
      <c r="O20" s="295">
        <v>0.35189721445298378</v>
      </c>
      <c r="P20" s="295">
        <v>0.108121963080221</v>
      </c>
      <c r="Q20" s="295">
        <v>0.1168928299110419</v>
      </c>
      <c r="R20" s="295">
        <v>0.17987749691080121</v>
      </c>
      <c r="S20" s="295">
        <v>0.16091174076641129</v>
      </c>
      <c r="T20" s="295">
        <v>0.17100335961759469</v>
      </c>
      <c r="U20" s="295">
        <v>0.16553251291356541</v>
      </c>
      <c r="V20" s="295">
        <v>0.19990293337192519</v>
      </c>
      <c r="W20" s="295">
        <v>0.42577266659660112</v>
      </c>
      <c r="X20" s="295">
        <v>0.60071525218287647</v>
      </c>
      <c r="Y20" s="295">
        <v>0.47965179711378342</v>
      </c>
      <c r="DA20" s="122" t="s">
        <v>1594</v>
      </c>
    </row>
    <row r="21" spans="1:105" ht="12" customHeight="1" x14ac:dyDescent="0.25">
      <c r="A21" s="18" t="s">
        <v>32</v>
      </c>
      <c r="B21" s="295">
        <v>0.40963794921073282</v>
      </c>
      <c r="C21" s="295">
        <v>0.33281580592542659</v>
      </c>
      <c r="D21" s="295">
        <v>0.3650617145140353</v>
      </c>
      <c r="E21" s="295">
        <v>0.24337028296377219</v>
      </c>
      <c r="F21" s="295">
        <v>0.28952990064226908</v>
      </c>
      <c r="G21" s="295">
        <v>0.232466827687001</v>
      </c>
      <c r="H21" s="295">
        <v>0.54971754732379452</v>
      </c>
      <c r="I21" s="295">
        <v>0.50586010649895063</v>
      </c>
      <c r="J21" s="295">
        <v>0.21385517676294261</v>
      </c>
      <c r="K21" s="295">
        <v>0.1029045415052882</v>
      </c>
      <c r="L21" s="295">
        <v>0.14880023981840071</v>
      </c>
      <c r="M21" s="295">
        <v>0.1029084762058399</v>
      </c>
      <c r="N21" s="295">
        <v>8.5874505758479908E-2</v>
      </c>
      <c r="O21" s="295">
        <v>5.6654278285243498E-2</v>
      </c>
      <c r="P21" s="295">
        <v>5.4713368779765417E-2</v>
      </c>
      <c r="Q21" s="295">
        <v>4.9653164014929627E-2</v>
      </c>
      <c r="R21" s="295">
        <v>3.8805527467617923E-2</v>
      </c>
      <c r="S21" s="295">
        <v>4.2293075594506478E-2</v>
      </c>
      <c r="T21" s="295">
        <v>2.4272052792481499E-2</v>
      </c>
      <c r="U21" s="295">
        <v>2.9973591513267509E-2</v>
      </c>
      <c r="V21" s="295">
        <v>3.8525617238865689E-2</v>
      </c>
      <c r="W21" s="295">
        <v>2.897361301728088E-2</v>
      </c>
      <c r="X21" s="295">
        <v>2.305047339679021E-2</v>
      </c>
      <c r="Y21" s="295">
        <v>1.4413751253563291E-2</v>
      </c>
      <c r="DA21" s="122" t="s">
        <v>1595</v>
      </c>
    </row>
    <row r="22" spans="1:105" ht="12" customHeight="1" x14ac:dyDescent="0.25">
      <c r="A22" s="18" t="s">
        <v>33</v>
      </c>
      <c r="B22" s="295">
        <v>3.813795850111239</v>
      </c>
      <c r="C22" s="295">
        <v>4.9492076649318486</v>
      </c>
      <c r="D22" s="295">
        <v>4.9165128419844537</v>
      </c>
      <c r="E22" s="295">
        <v>4.7045062151624348</v>
      </c>
      <c r="F22" s="295">
        <v>5.1891281810063026</v>
      </c>
      <c r="G22" s="295">
        <v>4.6613605549863228</v>
      </c>
      <c r="H22" s="295">
        <v>6.2688768900665588</v>
      </c>
      <c r="I22" s="295">
        <v>6.2075607387369924</v>
      </c>
      <c r="J22" s="295">
        <v>5.8183661216511524</v>
      </c>
      <c r="K22" s="295">
        <v>4.0089827886943938</v>
      </c>
      <c r="L22" s="295">
        <v>3.4665215631530142</v>
      </c>
      <c r="M22" s="295">
        <v>4.4365360739656943</v>
      </c>
      <c r="N22" s="295">
        <v>4.639800978290527</v>
      </c>
      <c r="O22" s="295">
        <v>4.2244321253200976</v>
      </c>
      <c r="P22" s="295">
        <v>4.5742587362489564</v>
      </c>
      <c r="Q22" s="295">
        <v>4.6190640781556374</v>
      </c>
      <c r="R22" s="295">
        <v>5.1255368936239858</v>
      </c>
      <c r="S22" s="295">
        <v>5.332993392595859</v>
      </c>
      <c r="T22" s="295">
        <v>4.4573159600755812</v>
      </c>
      <c r="U22" s="295">
        <v>5.1652100937669854</v>
      </c>
      <c r="V22" s="295">
        <v>5.7181698074790086</v>
      </c>
      <c r="W22" s="295">
        <v>5.0780940227289184</v>
      </c>
      <c r="X22" s="295">
        <v>5.6110922607523728</v>
      </c>
      <c r="Y22" s="295">
        <v>2.9319473821883708</v>
      </c>
      <c r="DA22" s="122" t="s">
        <v>1596</v>
      </c>
    </row>
    <row r="23" spans="1:105" ht="12" customHeight="1" x14ac:dyDescent="0.25">
      <c r="A23" s="18" t="s">
        <v>35</v>
      </c>
      <c r="B23" s="295">
        <v>2.1717457720872679</v>
      </c>
      <c r="C23" s="295">
        <v>2.2492588590673659</v>
      </c>
      <c r="D23" s="295">
        <v>2.0765263832778742</v>
      </c>
      <c r="E23" s="295">
        <v>1.9589834396850581</v>
      </c>
      <c r="F23" s="295">
        <v>2.010064698055773</v>
      </c>
      <c r="G23" s="295">
        <v>1.822685980017958</v>
      </c>
      <c r="H23" s="295">
        <v>2.4503120345559042</v>
      </c>
      <c r="I23" s="295">
        <v>2.379214634657207</v>
      </c>
      <c r="J23" s="295">
        <v>2.2954093450258308</v>
      </c>
      <c r="K23" s="295">
        <v>1.588028641744913</v>
      </c>
      <c r="L23" s="295">
        <v>1.645096071748656</v>
      </c>
      <c r="M23" s="295">
        <v>1.831533975182817</v>
      </c>
      <c r="N23" s="295">
        <v>1.9243775014065609</v>
      </c>
      <c r="O23" s="295">
        <v>1.8238767208841711</v>
      </c>
      <c r="P23" s="295">
        <v>1.7226385625921561</v>
      </c>
      <c r="Q23" s="295">
        <v>1.783024764960518</v>
      </c>
      <c r="R23" s="295">
        <v>1.8738089832392759</v>
      </c>
      <c r="S23" s="295">
        <v>2.0647192570734938</v>
      </c>
      <c r="T23" s="295">
        <v>2.255675175670234</v>
      </c>
      <c r="U23" s="295">
        <v>2.104562244185741</v>
      </c>
      <c r="V23" s="295">
        <v>2.5099001504352452</v>
      </c>
      <c r="W23" s="295">
        <v>2.843615426014189</v>
      </c>
      <c r="X23" s="295">
        <v>2.7196837741743769</v>
      </c>
      <c r="Y23" s="295">
        <v>3.0311547613293119</v>
      </c>
      <c r="DA23" s="122" t="s">
        <v>1597</v>
      </c>
    </row>
    <row r="24" spans="1:105" ht="12" customHeight="1" x14ac:dyDescent="0.25">
      <c r="A24" s="18" t="s">
        <v>38</v>
      </c>
      <c r="B24" s="295">
        <v>5.3388458542378498E-3</v>
      </c>
      <c r="C24" s="295">
        <v>0.27211820661272418</v>
      </c>
      <c r="D24" s="295">
        <v>0.22854935709226859</v>
      </c>
      <c r="E24" s="295">
        <v>0.39424645567134808</v>
      </c>
      <c r="F24" s="295">
        <v>0.53460313349430277</v>
      </c>
      <c r="G24" s="295">
        <v>0.50834570510922283</v>
      </c>
      <c r="H24" s="295">
        <v>0.39463257890989212</v>
      </c>
      <c r="I24" s="295">
        <v>0.47255278829568897</v>
      </c>
      <c r="J24" s="295">
        <v>1.0591491311795369</v>
      </c>
      <c r="K24" s="295">
        <v>0.8096980177727906</v>
      </c>
      <c r="L24" s="295">
        <v>0.75017182520915326</v>
      </c>
      <c r="M24" s="295">
        <v>0.81243132508349014</v>
      </c>
      <c r="N24" s="295">
        <v>0.87665836584876666</v>
      </c>
      <c r="O24" s="295">
        <v>0.88387798848300636</v>
      </c>
      <c r="P24" s="295">
        <v>0.89338428433007788</v>
      </c>
      <c r="Q24" s="295">
        <v>1.0275283173892109</v>
      </c>
      <c r="R24" s="295">
        <v>1.129959113710657</v>
      </c>
      <c r="S24" s="295">
        <v>1.573916202203909</v>
      </c>
      <c r="T24" s="295">
        <v>1.9550449392511371</v>
      </c>
      <c r="U24" s="295">
        <v>1.977808150509359</v>
      </c>
      <c r="V24" s="295">
        <v>2.0969369895374679</v>
      </c>
      <c r="W24" s="295">
        <v>1.909521732349019</v>
      </c>
      <c r="X24" s="295">
        <v>1.7798789150286709</v>
      </c>
      <c r="Y24" s="295">
        <v>1.756796525645695</v>
      </c>
      <c r="DA24" s="122" t="s">
        <v>1598</v>
      </c>
    </row>
    <row r="25" spans="1:105" ht="12" customHeight="1" x14ac:dyDescent="0.25">
      <c r="A25" s="57" t="s">
        <v>1461</v>
      </c>
      <c r="B25" s="261">
        <v>72.322509463638667</v>
      </c>
      <c r="C25" s="261">
        <v>80.486165548441051</v>
      </c>
      <c r="D25" s="261">
        <v>76.160723631517328</v>
      </c>
      <c r="E25" s="261">
        <v>76.134278422635006</v>
      </c>
      <c r="F25" s="261">
        <v>85.563133359756151</v>
      </c>
      <c r="G25" s="261">
        <v>78.419069367887701</v>
      </c>
      <c r="H25" s="261">
        <v>104.6136610187111</v>
      </c>
      <c r="I25" s="261">
        <v>99.306492622876021</v>
      </c>
      <c r="J25" s="261">
        <v>92.389092522952382</v>
      </c>
      <c r="K25" s="261">
        <v>58.220404826039918</v>
      </c>
      <c r="L25" s="261">
        <v>55.457224362051313</v>
      </c>
      <c r="M25" s="261">
        <v>65.359890011173192</v>
      </c>
      <c r="N25" s="261">
        <v>66.521400638094278</v>
      </c>
      <c r="O25" s="261">
        <v>62.122596611794393</v>
      </c>
      <c r="P25" s="261">
        <v>62.93125808732497</v>
      </c>
      <c r="Q25" s="261">
        <v>65.49259781087494</v>
      </c>
      <c r="R25" s="261">
        <v>72.054171483086307</v>
      </c>
      <c r="S25" s="261">
        <v>80.119822793327216</v>
      </c>
      <c r="T25" s="261">
        <v>80.277356490578825</v>
      </c>
      <c r="U25" s="261">
        <v>82.289694974927954</v>
      </c>
      <c r="V25" s="261">
        <v>94.078719845124326</v>
      </c>
      <c r="W25" s="261">
        <v>95.17363145161751</v>
      </c>
      <c r="X25" s="261">
        <v>95.21238158456741</v>
      </c>
      <c r="Y25" s="261">
        <v>75.482775212606327</v>
      </c>
      <c r="DA25" s="70" t="s">
        <v>1599</v>
      </c>
    </row>
    <row r="26" spans="1:105" ht="12" customHeight="1" x14ac:dyDescent="0.25">
      <c r="A26" s="18" t="s">
        <v>28</v>
      </c>
      <c r="B26" s="230">
        <v>21.439312944017761</v>
      </c>
      <c r="C26" s="230">
        <v>19.1174174680833</v>
      </c>
      <c r="D26" s="230">
        <v>16.67198838479943</v>
      </c>
      <c r="E26" s="230">
        <v>18.05638225242588</v>
      </c>
      <c r="F26" s="230">
        <v>21.539203243826311</v>
      </c>
      <c r="G26" s="230">
        <v>20.091717061502219</v>
      </c>
      <c r="H26" s="230">
        <v>27.672634811629131</v>
      </c>
      <c r="I26" s="230">
        <v>24.787049334679931</v>
      </c>
      <c r="J26" s="230">
        <v>18.882988354314719</v>
      </c>
      <c r="K26" s="230">
        <v>7.3245398547343568</v>
      </c>
      <c r="L26" s="230">
        <v>8.1113108428718323</v>
      </c>
      <c r="M26" s="230">
        <v>7.9829160813442623</v>
      </c>
      <c r="N26" s="230">
        <v>5.3358315503726406</v>
      </c>
      <c r="O26" s="230">
        <v>6.3076322869063413</v>
      </c>
      <c r="P26" s="230">
        <v>7.198884369667665</v>
      </c>
      <c r="Q26" s="230">
        <v>7.6582566066733184</v>
      </c>
      <c r="R26" s="230">
        <v>8.5077077544993891</v>
      </c>
      <c r="S26" s="230">
        <v>9.6818328259657473</v>
      </c>
      <c r="T26" s="230">
        <v>11.540089140616169</v>
      </c>
      <c r="U26" s="230">
        <v>9.2983601085993683</v>
      </c>
      <c r="V26" s="230">
        <v>12.640639322689919</v>
      </c>
      <c r="W26" s="230">
        <v>15.831139706057041</v>
      </c>
      <c r="X26" s="230">
        <v>12.36014248717585</v>
      </c>
      <c r="Y26" s="230">
        <v>10.86211315936718</v>
      </c>
      <c r="DA26" s="71" t="s">
        <v>1600</v>
      </c>
    </row>
    <row r="27" spans="1:105" ht="12" customHeight="1" x14ac:dyDescent="0.25">
      <c r="A27" s="18" t="s">
        <v>31</v>
      </c>
      <c r="B27" s="295">
        <v>1.764498396323978</v>
      </c>
      <c r="C27" s="295">
        <v>1.162907848121105</v>
      </c>
      <c r="D27" s="295">
        <v>1.1692830900395419</v>
      </c>
      <c r="E27" s="295">
        <v>1.2380479574993639</v>
      </c>
      <c r="F27" s="295">
        <v>1.317823457410632</v>
      </c>
      <c r="G27" s="295">
        <v>1.3961000390488261</v>
      </c>
      <c r="H27" s="295">
        <v>1.760737765813275</v>
      </c>
      <c r="I27" s="295">
        <v>0.94079942019093565</v>
      </c>
      <c r="J27" s="295">
        <v>0.75186948108047469</v>
      </c>
      <c r="K27" s="295">
        <v>0.56852275987426903</v>
      </c>
      <c r="L27" s="295">
        <v>0.57546418787631626</v>
      </c>
      <c r="M27" s="295">
        <v>0.56854449814533281</v>
      </c>
      <c r="N27" s="295">
        <v>0.69189576655044027</v>
      </c>
      <c r="O27" s="295">
        <v>0.5477538716433622</v>
      </c>
      <c r="P27" s="295">
        <v>0.52898846277552192</v>
      </c>
      <c r="Q27" s="295">
        <v>0.606619992112721</v>
      </c>
      <c r="R27" s="295">
        <v>0.62632916041560027</v>
      </c>
      <c r="S27" s="295">
        <v>0.67530771328747996</v>
      </c>
      <c r="T27" s="295">
        <v>0.51346185958927215</v>
      </c>
      <c r="U27" s="295">
        <v>0.51145291263138504</v>
      </c>
      <c r="V27" s="295">
        <v>0.56890857004400364</v>
      </c>
      <c r="W27" s="295">
        <v>0.69910696454679622</v>
      </c>
      <c r="X27" s="295">
        <v>1.079602229233021</v>
      </c>
      <c r="Y27" s="295">
        <v>1.2918415231530991</v>
      </c>
      <c r="DA27" s="122" t="s">
        <v>1601</v>
      </c>
    </row>
    <row r="28" spans="1:105" ht="12" customHeight="1" x14ac:dyDescent="0.25">
      <c r="A28" s="18" t="s">
        <v>159</v>
      </c>
      <c r="B28" s="295">
        <v>2.3826128180809398</v>
      </c>
      <c r="C28" s="295">
        <v>2.8221440240316849</v>
      </c>
      <c r="D28" s="295">
        <v>2.5696756704223649</v>
      </c>
      <c r="E28" s="295">
        <v>2.9253620910089322</v>
      </c>
      <c r="F28" s="295">
        <v>3.2474941314472781</v>
      </c>
      <c r="G28" s="295">
        <v>3.3571300971640921</v>
      </c>
      <c r="H28" s="295">
        <v>3.9112745933010689</v>
      </c>
      <c r="I28" s="295">
        <v>2.9026693114283311</v>
      </c>
      <c r="J28" s="295">
        <v>2.4420351502538868</v>
      </c>
      <c r="K28" s="295">
        <v>1.452655483228618</v>
      </c>
      <c r="L28" s="295">
        <v>1.604211695224514</v>
      </c>
      <c r="M28" s="295">
        <v>3.0384389478937091</v>
      </c>
      <c r="N28" s="295">
        <v>4.1199231883063003</v>
      </c>
      <c r="O28" s="295">
        <v>2.8038705271005071</v>
      </c>
      <c r="P28" s="295">
        <v>0.86150152135798075</v>
      </c>
      <c r="Q28" s="295">
        <v>0.93138662983288056</v>
      </c>
      <c r="R28" s="295">
        <v>1.43324013763739</v>
      </c>
      <c r="S28" s="295">
        <v>1.282123497626205</v>
      </c>
      <c r="T28" s="295">
        <v>1.3625321837578921</v>
      </c>
      <c r="U28" s="295">
        <v>1.318941199795266</v>
      </c>
      <c r="V28" s="295">
        <v>1.592800170452515</v>
      </c>
      <c r="W28" s="295">
        <v>3.3925003725049478</v>
      </c>
      <c r="X28" s="295">
        <v>4.7864197884986552</v>
      </c>
      <c r="Y28" s="295">
        <v>3.821802168251653</v>
      </c>
      <c r="DA28" s="122" t="s">
        <v>1602</v>
      </c>
    </row>
    <row r="29" spans="1:105" ht="12" customHeight="1" x14ac:dyDescent="0.25">
      <c r="A29" s="18" t="s">
        <v>32</v>
      </c>
      <c r="B29" s="295">
        <v>3.2472444680288639</v>
      </c>
      <c r="C29" s="295">
        <v>2.63826700320663</v>
      </c>
      <c r="D29" s="295">
        <v>2.8938838191844312</v>
      </c>
      <c r="E29" s="295">
        <v>1.929222638086634</v>
      </c>
      <c r="F29" s="295">
        <v>2.2951349356206641</v>
      </c>
      <c r="G29" s="295">
        <v>1.842789765111575</v>
      </c>
      <c r="H29" s="295">
        <v>4.3576706405374637</v>
      </c>
      <c r="I29" s="295">
        <v>4.0100079487024516</v>
      </c>
      <c r="J29" s="295">
        <v>1.695253188921602</v>
      </c>
      <c r="K29" s="295">
        <v>0.81573546538333919</v>
      </c>
      <c r="L29" s="295">
        <v>1.17955564547341</v>
      </c>
      <c r="M29" s="295">
        <v>0.81576665618151711</v>
      </c>
      <c r="N29" s="295">
        <v>0.68073652430449771</v>
      </c>
      <c r="O29" s="295">
        <v>0.44910461080666059</v>
      </c>
      <c r="P29" s="295">
        <v>0.43371881057318168</v>
      </c>
      <c r="Q29" s="295">
        <v>0.3936060183834782</v>
      </c>
      <c r="R29" s="295">
        <v>0.30761562653302849</v>
      </c>
      <c r="S29" s="295">
        <v>0.33526179892463293</v>
      </c>
      <c r="T29" s="295">
        <v>0.1924071959396115</v>
      </c>
      <c r="U29" s="295">
        <v>0.23760391198117209</v>
      </c>
      <c r="V29" s="295">
        <v>0.30539674778018899</v>
      </c>
      <c r="W29" s="295">
        <v>0.22967697394846101</v>
      </c>
      <c r="X29" s="295">
        <v>0.18272360353182909</v>
      </c>
      <c r="Y29" s="295">
        <v>0.1142593700409317</v>
      </c>
      <c r="DA29" s="122" t="s">
        <v>1603</v>
      </c>
    </row>
    <row r="30" spans="1:105" ht="12" customHeight="1" x14ac:dyDescent="0.25">
      <c r="A30" s="18" t="s">
        <v>33</v>
      </c>
      <c r="B30" s="295">
        <v>27.69684285813549</v>
      </c>
      <c r="C30" s="295">
        <v>35.942518256161748</v>
      </c>
      <c r="D30" s="295">
        <v>35.705079387108981</v>
      </c>
      <c r="E30" s="295">
        <v>34.165428483193487</v>
      </c>
      <c r="F30" s="295">
        <v>37.684887563098592</v>
      </c>
      <c r="G30" s="295">
        <v>33.852092736637132</v>
      </c>
      <c r="H30" s="295">
        <v>45.526322054209153</v>
      </c>
      <c r="I30" s="295">
        <v>45.081027163033689</v>
      </c>
      <c r="J30" s="295">
        <v>42.25458794753547</v>
      </c>
      <c r="K30" s="295">
        <v>29.114344522714749</v>
      </c>
      <c r="L30" s="295">
        <v>25.174840702652411</v>
      </c>
      <c r="M30" s="295">
        <v>32.219355021714968</v>
      </c>
      <c r="N30" s="295">
        <v>33.69552111316807</v>
      </c>
      <c r="O30" s="295">
        <v>30.67899733973368</v>
      </c>
      <c r="P30" s="295">
        <v>33.219535179536543</v>
      </c>
      <c r="Q30" s="295">
        <v>33.544923994975662</v>
      </c>
      <c r="R30" s="295">
        <v>37.22307000311482</v>
      </c>
      <c r="S30" s="295">
        <v>38.729676617036048</v>
      </c>
      <c r="T30" s="295">
        <v>32.370264315975867</v>
      </c>
      <c r="U30" s="295">
        <v>37.511187782153257</v>
      </c>
      <c r="V30" s="295">
        <v>41.526934534070968</v>
      </c>
      <c r="W30" s="295">
        <v>36.878526720893468</v>
      </c>
      <c r="X30" s="295">
        <v>40.749307701938413</v>
      </c>
      <c r="Y30" s="295">
        <v>21.292614787030221</v>
      </c>
      <c r="DA30" s="122" t="s">
        <v>1604</v>
      </c>
    </row>
    <row r="31" spans="1:105" ht="12" customHeight="1" x14ac:dyDescent="0.25">
      <c r="A31" s="18" t="s">
        <v>35</v>
      </c>
      <c r="B31" s="295">
        <v>15.742987654693231</v>
      </c>
      <c r="C31" s="295">
        <v>16.304880113326639</v>
      </c>
      <c r="D31" s="295">
        <v>15.052742193285919</v>
      </c>
      <c r="E31" s="295">
        <v>14.20067325701282</v>
      </c>
      <c r="F31" s="295">
        <v>14.570961358986869</v>
      </c>
      <c r="G31" s="295">
        <v>13.212652811671781</v>
      </c>
      <c r="H31" s="295">
        <v>17.762314818776002</v>
      </c>
      <c r="I31" s="295">
        <v>17.24692968333715</v>
      </c>
      <c r="J31" s="295">
        <v>16.63942504028828</v>
      </c>
      <c r="K31" s="295">
        <v>11.51162149069666</v>
      </c>
      <c r="L31" s="295">
        <v>11.92530335787513</v>
      </c>
      <c r="M31" s="295">
        <v>13.27679193902244</v>
      </c>
      <c r="N31" s="295">
        <v>13.94981476975358</v>
      </c>
      <c r="O31" s="295">
        <v>13.22128449361063</v>
      </c>
      <c r="P31" s="295">
        <v>12.48740896514891</v>
      </c>
      <c r="Q31" s="295">
        <v>12.925148617099619</v>
      </c>
      <c r="R31" s="295">
        <v>13.58324352211692</v>
      </c>
      <c r="S31" s="295">
        <v>14.96715232155139</v>
      </c>
      <c r="T31" s="295">
        <v>16.351391999923049</v>
      </c>
      <c r="U31" s="295">
        <v>15.2559741819625</v>
      </c>
      <c r="V31" s="295">
        <v>18.194269140829689</v>
      </c>
      <c r="W31" s="295">
        <v>20.613371565775381</v>
      </c>
      <c r="X31" s="295">
        <v>19.714990875910029</v>
      </c>
      <c r="Y31" s="295">
        <v>21.972844427922482</v>
      </c>
      <c r="DA31" s="122" t="s">
        <v>1605</v>
      </c>
    </row>
    <row r="32" spans="1:105" ht="12" customHeight="1" x14ac:dyDescent="0.25">
      <c r="A32" s="18" t="s">
        <v>38</v>
      </c>
      <c r="B32" s="295">
        <v>4.9010324358418053E-2</v>
      </c>
      <c r="C32" s="295">
        <v>2.4980308355099532</v>
      </c>
      <c r="D32" s="295">
        <v>2.098071086676661</v>
      </c>
      <c r="E32" s="295">
        <v>3.61916174340789</v>
      </c>
      <c r="F32" s="295">
        <v>4.9076286693658053</v>
      </c>
      <c r="G32" s="295">
        <v>4.6665868567520929</v>
      </c>
      <c r="H32" s="295">
        <v>3.6227063344449859</v>
      </c>
      <c r="I32" s="295">
        <v>4.338009761503554</v>
      </c>
      <c r="J32" s="295">
        <v>9.7229333605579598</v>
      </c>
      <c r="K32" s="295">
        <v>7.4329852494079276</v>
      </c>
      <c r="L32" s="295">
        <v>6.8865379300777114</v>
      </c>
      <c r="M32" s="295">
        <v>7.4580768668709583</v>
      </c>
      <c r="N32" s="295">
        <v>8.0476777256387528</v>
      </c>
      <c r="O32" s="295">
        <v>8.1139534819932102</v>
      </c>
      <c r="P32" s="295">
        <v>8.2012207782651654</v>
      </c>
      <c r="Q32" s="295">
        <v>9.432655951797253</v>
      </c>
      <c r="R32" s="295">
        <v>10.372965278769151</v>
      </c>
      <c r="S32" s="295">
        <v>14.44846801893571</v>
      </c>
      <c r="T32" s="295">
        <v>17.947209794776949</v>
      </c>
      <c r="U32" s="295">
        <v>18.156174877805</v>
      </c>
      <c r="V32" s="295">
        <v>19.249771359257039</v>
      </c>
      <c r="W32" s="295">
        <v>17.529309147891428</v>
      </c>
      <c r="X32" s="295">
        <v>16.339194898279612</v>
      </c>
      <c r="Y32" s="295">
        <v>16.127299776840779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7.2086077127686465</v>
      </c>
      <c r="C33" s="261">
        <f t="shared" si="0"/>
        <v>7.9964802851230381</v>
      </c>
      <c r="D33" s="261">
        <f t="shared" si="0"/>
        <v>8.0091741548699478</v>
      </c>
      <c r="E33" s="261">
        <f t="shared" si="0"/>
        <v>7.5330559468052902</v>
      </c>
      <c r="F33" s="261">
        <f t="shared" si="0"/>
        <v>8.3761861901859387</v>
      </c>
      <c r="G33" s="261">
        <f t="shared" si="0"/>
        <v>7.9735557462764799</v>
      </c>
      <c r="H33" s="261">
        <f t="shared" si="0"/>
        <v>10.440592540637589</v>
      </c>
      <c r="I33" s="261">
        <f t="shared" si="0"/>
        <v>9.7915546245005096</v>
      </c>
      <c r="J33" s="261">
        <f t="shared" si="0"/>
        <v>9.7469147778364515</v>
      </c>
      <c r="K33" s="261">
        <f t="shared" si="0"/>
        <v>6.3160726418741575</v>
      </c>
      <c r="L33" s="261">
        <f t="shared" si="0"/>
        <v>6.0255609486549426</v>
      </c>
      <c r="M33" s="261">
        <f t="shared" si="0"/>
        <v>6.656830516342918</v>
      </c>
      <c r="N33" s="261">
        <f t="shared" si="0"/>
        <v>7.0934603646011887</v>
      </c>
      <c r="O33" s="261">
        <f t="shared" si="0"/>
        <v>6.6615402828759462</v>
      </c>
      <c r="P33" s="261">
        <f t="shared" si="0"/>
        <v>6.5563745293413822</v>
      </c>
      <c r="Q33" s="261">
        <f t="shared" si="0"/>
        <v>6.998486586757779</v>
      </c>
      <c r="R33" s="261">
        <f t="shared" si="0"/>
        <v>7.6620726327975781</v>
      </c>
      <c r="S33" s="261">
        <f t="shared" si="0"/>
        <v>8.0725799051741038</v>
      </c>
      <c r="T33" s="261">
        <f t="shared" si="0"/>
        <v>7.931015551700721</v>
      </c>
      <c r="U33" s="261">
        <f t="shared" si="0"/>
        <v>8.0450105261137796</v>
      </c>
      <c r="V33" s="261">
        <f t="shared" si="0"/>
        <v>9.6590746027027627</v>
      </c>
      <c r="W33" s="261">
        <f t="shared" si="0"/>
        <v>10.040652599047023</v>
      </c>
      <c r="X33" s="261">
        <f t="shared" si="0"/>
        <v>10.202655199539631</v>
      </c>
      <c r="Y33" s="261">
        <f t="shared" si="0"/>
        <v>9.1884878566240218</v>
      </c>
      <c r="DA33" s="70"/>
    </row>
    <row r="34" spans="1:105" ht="12" customHeight="1" x14ac:dyDescent="0.25">
      <c r="A34" s="60" t="s">
        <v>1471</v>
      </c>
      <c r="B34" s="262">
        <v>3.2239628546243941</v>
      </c>
      <c r="C34" s="262">
        <v>3.572641254137539</v>
      </c>
      <c r="D34" s="262">
        <v>3.7674199424123498</v>
      </c>
      <c r="E34" s="262">
        <v>3.4663968476495359</v>
      </c>
      <c r="F34" s="262">
        <v>3.883286707488057</v>
      </c>
      <c r="G34" s="262">
        <v>3.8881011161246342</v>
      </c>
      <c r="H34" s="262">
        <v>4.9569298229600847</v>
      </c>
      <c r="I34" s="262">
        <v>4.4352892801429178</v>
      </c>
      <c r="J34" s="262">
        <v>4.7739091875299717</v>
      </c>
      <c r="K34" s="262">
        <v>3.0733826001261551</v>
      </c>
      <c r="L34" s="262">
        <v>2.9383396935342638</v>
      </c>
      <c r="M34" s="262">
        <v>3.081466221004761</v>
      </c>
      <c r="N34" s="262">
        <v>3.3752676051277679</v>
      </c>
      <c r="O34" s="262">
        <v>3.2228250913040681</v>
      </c>
      <c r="P34" s="262">
        <v>3.2026016801066501</v>
      </c>
      <c r="Q34" s="262">
        <v>3.5769403444910042</v>
      </c>
      <c r="R34" s="262">
        <v>3.801194094051306</v>
      </c>
      <c r="S34" s="262">
        <v>3.89566718668401</v>
      </c>
      <c r="T34" s="262">
        <v>3.8397253929715802</v>
      </c>
      <c r="U34" s="262">
        <v>3.8481001029686142</v>
      </c>
      <c r="V34" s="262">
        <v>4.8654142690465694</v>
      </c>
      <c r="W34" s="262">
        <v>5.1782378810877718</v>
      </c>
      <c r="X34" s="262">
        <v>5.2814019899629798</v>
      </c>
      <c r="Y34" s="262">
        <v>5.2182249560079201</v>
      </c>
      <c r="DA34" s="72" t="s">
        <v>1607</v>
      </c>
    </row>
    <row r="35" spans="1:105" ht="12" customHeight="1" x14ac:dyDescent="0.25">
      <c r="A35" s="60" t="s">
        <v>1473</v>
      </c>
      <c r="B35" s="262">
        <v>3.9846448581442528</v>
      </c>
      <c r="C35" s="262">
        <v>4.4238390309854996</v>
      </c>
      <c r="D35" s="262">
        <v>4.2417542124575984</v>
      </c>
      <c r="E35" s="262">
        <v>4.0666590991557543</v>
      </c>
      <c r="F35" s="262">
        <v>4.4928994826978812</v>
      </c>
      <c r="G35" s="262">
        <v>4.0854546301518457</v>
      </c>
      <c r="H35" s="262">
        <v>5.4836627176775048</v>
      </c>
      <c r="I35" s="262">
        <v>5.3562653443575909</v>
      </c>
      <c r="J35" s="262">
        <v>4.9730055903064807</v>
      </c>
      <c r="K35" s="262">
        <v>3.242690041748002</v>
      </c>
      <c r="L35" s="262">
        <v>3.0872212551206788</v>
      </c>
      <c r="M35" s="262">
        <v>3.575364295338157</v>
      </c>
      <c r="N35" s="262">
        <v>3.7181927594734212</v>
      </c>
      <c r="O35" s="262">
        <v>3.4387151915718781</v>
      </c>
      <c r="P35" s="262">
        <v>3.3537728492347321</v>
      </c>
      <c r="Q35" s="262">
        <v>3.4215462422667748</v>
      </c>
      <c r="R35" s="262">
        <v>3.8608785387462721</v>
      </c>
      <c r="S35" s="262">
        <v>4.1769127184900938</v>
      </c>
      <c r="T35" s="262">
        <v>4.0912901587291408</v>
      </c>
      <c r="U35" s="262">
        <v>4.1969104231451659</v>
      </c>
      <c r="V35" s="262">
        <v>4.7936603336561934</v>
      </c>
      <c r="W35" s="262">
        <v>4.8624147179592514</v>
      </c>
      <c r="X35" s="262">
        <v>4.9212532095766512</v>
      </c>
      <c r="Y35" s="262">
        <v>3.9702629006161012</v>
      </c>
      <c r="DA35" s="72" t="s">
        <v>1608</v>
      </c>
    </row>
    <row r="36" spans="1:105" ht="12" customHeight="1" x14ac:dyDescent="0.25">
      <c r="A36" s="64" t="s">
        <v>28</v>
      </c>
      <c r="B36" s="229">
        <v>0.80708278626838414</v>
      </c>
      <c r="C36" s="229">
        <v>0.72368941572901879</v>
      </c>
      <c r="D36" s="229">
        <v>0.62598367200086324</v>
      </c>
      <c r="E36" s="229">
        <v>0.69741815225318571</v>
      </c>
      <c r="F36" s="229">
        <v>0.84009619940324842</v>
      </c>
      <c r="G36" s="229">
        <v>0.78774565216056436</v>
      </c>
      <c r="H36" s="229">
        <v>1.0808032252206601</v>
      </c>
      <c r="I36" s="229">
        <v>0.94855311405930309</v>
      </c>
      <c r="J36" s="229">
        <v>0.7241938811989338</v>
      </c>
      <c r="K36" s="229">
        <v>0.27574054783758423</v>
      </c>
      <c r="L36" s="229">
        <v>0.30501724569563182</v>
      </c>
      <c r="M36" s="229">
        <v>0.30523903955116949</v>
      </c>
      <c r="N36" s="229">
        <v>0.2014925272089223</v>
      </c>
      <c r="O36" s="229">
        <v>0.2393382782025181</v>
      </c>
      <c r="P36" s="229">
        <v>0.28079530589841251</v>
      </c>
      <c r="Q36" s="229">
        <v>0.30278925328197659</v>
      </c>
      <c r="R36" s="229">
        <v>0.32977188367514487</v>
      </c>
      <c r="S36" s="229">
        <v>0.3818813733966866</v>
      </c>
      <c r="T36" s="229">
        <v>0.46041754333013668</v>
      </c>
      <c r="U36" s="229">
        <v>0.37189317909143033</v>
      </c>
      <c r="V36" s="229">
        <v>0.50554389753596207</v>
      </c>
      <c r="W36" s="229">
        <v>0.63132547478840961</v>
      </c>
      <c r="X36" s="229">
        <v>0.4905434662737414</v>
      </c>
      <c r="Y36" s="229">
        <v>0.42514391681222929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8.1025856082184836E-2</v>
      </c>
      <c r="C38" s="229">
        <v>5.3698658672886611E-2</v>
      </c>
      <c r="D38" s="229">
        <v>5.3553815073366033E-2</v>
      </c>
      <c r="E38" s="229">
        <v>5.8330421413624413E-2</v>
      </c>
      <c r="F38" s="229">
        <v>6.2697721546668916E-2</v>
      </c>
      <c r="G38" s="229">
        <v>6.6769886763069664E-2</v>
      </c>
      <c r="H38" s="229">
        <v>8.3885314838417574E-2</v>
      </c>
      <c r="I38" s="229">
        <v>4.3916629673131043E-2</v>
      </c>
      <c r="J38" s="229">
        <v>3.5173996977401138E-2</v>
      </c>
      <c r="K38" s="229">
        <v>2.6107379523481099E-2</v>
      </c>
      <c r="L38" s="229">
        <v>2.639652706670275E-2</v>
      </c>
      <c r="M38" s="229">
        <v>2.6517838110529601E-2</v>
      </c>
      <c r="N38" s="229">
        <v>3.1870776588167941E-2</v>
      </c>
      <c r="O38" s="229">
        <v>2.5352826832303391E-2</v>
      </c>
      <c r="P38" s="229">
        <v>2.516900140141768E-2</v>
      </c>
      <c r="Q38" s="229">
        <v>2.9256502119542029E-2</v>
      </c>
      <c r="R38" s="229">
        <v>2.9614120075493359E-2</v>
      </c>
      <c r="S38" s="229">
        <v>3.2491349201380172E-2</v>
      </c>
      <c r="T38" s="229">
        <v>2.498883608812498E-2</v>
      </c>
      <c r="U38" s="229">
        <v>2.4952418563290911E-2</v>
      </c>
      <c r="V38" s="229">
        <v>2.7754119120421739E-2</v>
      </c>
      <c r="W38" s="229">
        <v>3.400790669763739E-2</v>
      </c>
      <c r="X38" s="229">
        <v>5.2265237734273967E-2</v>
      </c>
      <c r="Y38" s="229">
        <v>6.167739541364102E-2</v>
      </c>
      <c r="DA38" s="73" t="s">
        <v>1611</v>
      </c>
    </row>
    <row r="39" spans="1:105" ht="12" customHeight="1" x14ac:dyDescent="0.25">
      <c r="A39" s="64" t="s">
        <v>159</v>
      </c>
      <c r="B39" s="229">
        <v>0.10587618964440119</v>
      </c>
      <c r="C39" s="229">
        <v>0.1261071697383746</v>
      </c>
      <c r="D39" s="229">
        <v>0.1138915562166785</v>
      </c>
      <c r="E39" s="229">
        <v>0.13337663129549129</v>
      </c>
      <c r="F39" s="229">
        <v>0.14951520783868541</v>
      </c>
      <c r="G39" s="229">
        <v>0.1553727101005975</v>
      </c>
      <c r="H39" s="229">
        <v>0.18032337837176951</v>
      </c>
      <c r="I39" s="229">
        <v>0.1311209214588232</v>
      </c>
      <c r="J39" s="229">
        <v>0.11055379235296869</v>
      </c>
      <c r="K39" s="229">
        <v>6.4553608443724153E-2</v>
      </c>
      <c r="L39" s="229">
        <v>7.1208631038872913E-2</v>
      </c>
      <c r="M39" s="229">
        <v>0.1371407869194512</v>
      </c>
      <c r="N39" s="229">
        <v>0.1836468826640176</v>
      </c>
      <c r="O39" s="229">
        <v>0.12558603776779481</v>
      </c>
      <c r="P39" s="229">
        <v>3.9665990402292572E-2</v>
      </c>
      <c r="Q39" s="229">
        <v>4.3468849949198363E-2</v>
      </c>
      <c r="R39" s="229">
        <v>6.5577919163715803E-2</v>
      </c>
      <c r="S39" s="229">
        <v>5.96950560314813E-2</v>
      </c>
      <c r="T39" s="229">
        <v>6.4169266840522252E-2</v>
      </c>
      <c r="U39" s="229">
        <v>6.2269430559284217E-2</v>
      </c>
      <c r="V39" s="229">
        <v>7.5194960303108585E-2</v>
      </c>
      <c r="W39" s="229">
        <v>0.15969769391714261</v>
      </c>
      <c r="X39" s="229">
        <v>0.22423448931467721</v>
      </c>
      <c r="Y39" s="229">
        <v>0.17657428535254921</v>
      </c>
      <c r="DA39" s="73" t="s">
        <v>1612</v>
      </c>
    </row>
    <row r="40" spans="1:105" ht="12" customHeight="1" x14ac:dyDescent="0.25">
      <c r="A40" s="64" t="s">
        <v>32</v>
      </c>
      <c r="B40" s="229">
        <v>0.14061269394922099</v>
      </c>
      <c r="C40" s="229">
        <v>0.1148799042472903</v>
      </c>
      <c r="D40" s="229">
        <v>0.1249853238823796</v>
      </c>
      <c r="E40" s="229">
        <v>8.5713095218342458E-2</v>
      </c>
      <c r="F40" s="229">
        <v>0.10296981477760291</v>
      </c>
      <c r="G40" s="229">
        <v>8.3108812103991139E-2</v>
      </c>
      <c r="H40" s="229">
        <v>0.1957730220287785</v>
      </c>
      <c r="I40" s="229">
        <v>0.17651612243310849</v>
      </c>
      <c r="J40" s="229">
        <v>7.4786122740633218E-2</v>
      </c>
      <c r="K40" s="229">
        <v>3.5324169024586599E-2</v>
      </c>
      <c r="L40" s="229">
        <v>5.1021603796709197E-2</v>
      </c>
      <c r="M40" s="229">
        <v>3.5879533399377807E-2</v>
      </c>
      <c r="N40" s="229">
        <v>2.956910697288255E-2</v>
      </c>
      <c r="O40" s="229">
        <v>1.9601785429006969E-2</v>
      </c>
      <c r="P40" s="229">
        <v>1.9459659003561391E-2</v>
      </c>
      <c r="Q40" s="229">
        <v>1.7900888819450868E-2</v>
      </c>
      <c r="R40" s="229">
        <v>1.37155041958382E-2</v>
      </c>
      <c r="S40" s="229">
        <v>1.5210983297421189E-2</v>
      </c>
      <c r="T40" s="229">
        <v>8.8301144432905553E-3</v>
      </c>
      <c r="U40" s="229">
        <v>1.093119798562796E-2</v>
      </c>
      <c r="V40" s="229">
        <v>1.404936070211142E-2</v>
      </c>
      <c r="W40" s="229">
        <v>1.0535639753541499E-2</v>
      </c>
      <c r="X40" s="229">
        <v>8.3416313340238975E-3</v>
      </c>
      <c r="Y40" s="229">
        <v>5.1441757043901486E-3</v>
      </c>
      <c r="DA40" s="73" t="s">
        <v>1613</v>
      </c>
    </row>
    <row r="41" spans="1:105" ht="12" customHeight="1" x14ac:dyDescent="0.25">
      <c r="A41" s="64" t="s">
        <v>33</v>
      </c>
      <c r="B41" s="229">
        <v>1.2293049728476959</v>
      </c>
      <c r="C41" s="229">
        <v>1.604182038571522</v>
      </c>
      <c r="D41" s="229">
        <v>1.580621044055234</v>
      </c>
      <c r="E41" s="229">
        <v>1.5558636305365681</v>
      </c>
      <c r="F41" s="229">
        <v>1.73296088375685</v>
      </c>
      <c r="G41" s="229">
        <v>1.5648641222539841</v>
      </c>
      <c r="H41" s="229">
        <v>2.096432273619953</v>
      </c>
      <c r="I41" s="229">
        <v>2.03400855968968</v>
      </c>
      <c r="J41" s="229">
        <v>1.9106456381735359</v>
      </c>
      <c r="K41" s="229">
        <v>1.292258671104425</v>
      </c>
      <c r="L41" s="229">
        <v>1.1161491474776131</v>
      </c>
      <c r="M41" s="229">
        <v>1.4525045691894001</v>
      </c>
      <c r="N41" s="229">
        <v>1.500206908511563</v>
      </c>
      <c r="O41" s="229">
        <v>1.372489741534634</v>
      </c>
      <c r="P41" s="229">
        <v>1.527707980290991</v>
      </c>
      <c r="Q41" s="229">
        <v>1.5637218525511301</v>
      </c>
      <c r="R41" s="229">
        <v>1.7011217654118369</v>
      </c>
      <c r="S41" s="229">
        <v>1.8010962312636509</v>
      </c>
      <c r="T41" s="229">
        <v>1.5226885981577321</v>
      </c>
      <c r="U41" s="229">
        <v>1.768865526534749</v>
      </c>
      <c r="V41" s="229">
        <v>1.958131510971906</v>
      </c>
      <c r="W41" s="229">
        <v>1.733951101239507</v>
      </c>
      <c r="X41" s="229">
        <v>1.9067616279552879</v>
      </c>
      <c r="Y41" s="229">
        <v>0.98259102751787231</v>
      </c>
      <c r="DA41" s="73" t="s">
        <v>1614</v>
      </c>
    </row>
    <row r="42" spans="1:105" ht="12" customHeight="1" x14ac:dyDescent="0.25">
      <c r="A42" s="64" t="s">
        <v>35</v>
      </c>
      <c r="B42" s="229">
        <v>0.75278331558087985</v>
      </c>
      <c r="C42" s="229">
        <v>0.78400027658006666</v>
      </c>
      <c r="D42" s="229">
        <v>0.71790476997821928</v>
      </c>
      <c r="E42" s="229">
        <v>0.69670198948192652</v>
      </c>
      <c r="F42" s="229">
        <v>0.72187699404900252</v>
      </c>
      <c r="G42" s="229">
        <v>0.65801318127078878</v>
      </c>
      <c r="H42" s="229">
        <v>0.88119351509802635</v>
      </c>
      <c r="I42" s="229">
        <v>0.83834779185472541</v>
      </c>
      <c r="J42" s="229">
        <v>0.81058404372017934</v>
      </c>
      <c r="K42" s="229">
        <v>0.55046840626497207</v>
      </c>
      <c r="L42" s="229">
        <v>0.56961103578489514</v>
      </c>
      <c r="M42" s="229">
        <v>0.64483302700107581</v>
      </c>
      <c r="N42" s="229">
        <v>0.66911518104429857</v>
      </c>
      <c r="O42" s="229">
        <v>0.63722829896812605</v>
      </c>
      <c r="P42" s="229">
        <v>0.61868927806237672</v>
      </c>
      <c r="Q42" s="229">
        <v>0.64911507789731293</v>
      </c>
      <c r="R42" s="229">
        <v>0.66877519661308193</v>
      </c>
      <c r="S42" s="229">
        <v>0.749869490155187</v>
      </c>
      <c r="T42" s="229">
        <v>0.8286536335109923</v>
      </c>
      <c r="U42" s="229">
        <v>0.77504586852580148</v>
      </c>
      <c r="V42" s="229">
        <v>0.92427255292820731</v>
      </c>
      <c r="W42" s="229">
        <v>1.044156925457751</v>
      </c>
      <c r="X42" s="229">
        <v>0.99386227903571334</v>
      </c>
      <c r="Y42" s="229">
        <v>1.092404640562235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1.9343005068180299E-3</v>
      </c>
      <c r="C44" s="229">
        <v>9.9140234028240848E-2</v>
      </c>
      <c r="D44" s="229">
        <v>8.2589522071069607E-2</v>
      </c>
      <c r="E44" s="229">
        <v>0.14655466501402051</v>
      </c>
      <c r="F44" s="229">
        <v>0.2006782145250593</v>
      </c>
      <c r="G44" s="229">
        <v>0.19182157941466571</v>
      </c>
      <c r="H44" s="229">
        <v>0.1483400422724164</v>
      </c>
      <c r="I44" s="229">
        <v>0.17404297398163809</v>
      </c>
      <c r="J44" s="229">
        <v>0.39094042683688918</v>
      </c>
      <c r="K44" s="229">
        <v>0.29336797725123082</v>
      </c>
      <c r="L44" s="229">
        <v>0.2714960040749817</v>
      </c>
      <c r="M44" s="229">
        <v>0.29897475414812053</v>
      </c>
      <c r="N44" s="229">
        <v>0.31860791288031409</v>
      </c>
      <c r="O44" s="229">
        <v>0.32278062354004</v>
      </c>
      <c r="P44" s="229">
        <v>0.33537624403187988</v>
      </c>
      <c r="Q44" s="229">
        <v>0.39099723365740308</v>
      </c>
      <c r="R44" s="229">
        <v>0.42153450880726773</v>
      </c>
      <c r="S44" s="229">
        <v>0.59747789893333758</v>
      </c>
      <c r="T44" s="229">
        <v>0.7507040988078939</v>
      </c>
      <c r="U44" s="229">
        <v>0.76131669991308137</v>
      </c>
      <c r="V44" s="229">
        <v>0.80713198149443988</v>
      </c>
      <c r="W44" s="229">
        <v>0.73288373042424615</v>
      </c>
      <c r="X44" s="229">
        <v>0.67985112299691941</v>
      </c>
      <c r="Y44" s="229">
        <v>0.66177819439992147</v>
      </c>
      <c r="DA44" s="73" t="s">
        <v>1617</v>
      </c>
    </row>
    <row r="45" spans="1:105" ht="12" customHeight="1" x14ac:dyDescent="0.25">
      <c r="A45" s="146" t="s">
        <v>39</v>
      </c>
      <c r="B45" s="325">
        <v>0.86602474326466794</v>
      </c>
      <c r="C45" s="325">
        <v>0.91814133341809889</v>
      </c>
      <c r="D45" s="325">
        <v>0.94222450917978728</v>
      </c>
      <c r="E45" s="325">
        <v>0.69270051394259513</v>
      </c>
      <c r="F45" s="325">
        <v>0.68210444680076399</v>
      </c>
      <c r="G45" s="325">
        <v>0.57775868608418401</v>
      </c>
      <c r="H45" s="325">
        <v>0.81691194622748298</v>
      </c>
      <c r="I45" s="325">
        <v>1.009759231207181</v>
      </c>
      <c r="J45" s="325">
        <v>0.91612768830593994</v>
      </c>
      <c r="K45" s="325">
        <v>0.70486928229799728</v>
      </c>
      <c r="L45" s="325">
        <v>0.67632106018527249</v>
      </c>
      <c r="M45" s="325">
        <v>0.67427474701903234</v>
      </c>
      <c r="N45" s="325">
        <v>0.78368346360325514</v>
      </c>
      <c r="O45" s="325">
        <v>0.69633759929745476</v>
      </c>
      <c r="P45" s="325">
        <v>0.50690939014380032</v>
      </c>
      <c r="Q45" s="325">
        <v>0.42429658399076048</v>
      </c>
      <c r="R45" s="325">
        <v>0.63076764080389325</v>
      </c>
      <c r="S45" s="325">
        <v>0.53919033621094914</v>
      </c>
      <c r="T45" s="325">
        <v>0.43083806755044718</v>
      </c>
      <c r="U45" s="325">
        <v>0.42163610197190082</v>
      </c>
      <c r="V45" s="325">
        <v>0.48158195060003589</v>
      </c>
      <c r="W45" s="325">
        <v>0.51585624568101607</v>
      </c>
      <c r="X45" s="325">
        <v>0.56539335493201481</v>
      </c>
      <c r="Y45" s="325">
        <v>0.56494926485326202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175.80165311258889</v>
      </c>
      <c r="C48" s="223">
        <v>159.51510109468441</v>
      </c>
      <c r="D48" s="223">
        <v>152.6852592358529</v>
      </c>
      <c r="E48" s="223">
        <v>169.17410548714469</v>
      </c>
      <c r="F48" s="223">
        <v>175.8498970845975</v>
      </c>
      <c r="G48" s="223">
        <v>183.366302539142</v>
      </c>
      <c r="H48" s="223">
        <v>160.97098851550379</v>
      </c>
      <c r="I48" s="223">
        <v>178.99331828503981</v>
      </c>
      <c r="J48" s="223">
        <v>106.43768557531151</v>
      </c>
      <c r="K48" s="223">
        <v>106.3598859154359</v>
      </c>
      <c r="L48" s="223">
        <v>105.2201051645891</v>
      </c>
      <c r="M48" s="223">
        <v>120.1577186540183</v>
      </c>
      <c r="N48" s="223">
        <v>121.5163462689513</v>
      </c>
      <c r="O48" s="223">
        <v>112.0175450177713</v>
      </c>
      <c r="P48" s="223">
        <v>112.76521118150239</v>
      </c>
      <c r="Q48" s="223">
        <v>117.08656336451691</v>
      </c>
      <c r="R48" s="223">
        <v>138.0391828764071</v>
      </c>
      <c r="S48" s="223">
        <v>160.51626413086711</v>
      </c>
      <c r="T48" s="223">
        <v>181.02005720135261</v>
      </c>
      <c r="U48" s="223">
        <v>177.7958338299417</v>
      </c>
      <c r="V48" s="223">
        <v>181.50239674260371</v>
      </c>
      <c r="W48" s="223">
        <v>180.64025580700161</v>
      </c>
      <c r="X48" s="223">
        <v>174.08250975611199</v>
      </c>
      <c r="Y48" s="223">
        <v>148.32776364328271</v>
      </c>
      <c r="DA48" s="89" t="s">
        <v>1619</v>
      </c>
    </row>
    <row r="49" spans="1:105" ht="12" customHeight="1" x14ac:dyDescent="0.25">
      <c r="A49" s="55" t="s">
        <v>91</v>
      </c>
      <c r="B49" s="259">
        <v>1.1428072013106001</v>
      </c>
      <c r="C49" s="259">
        <v>1.038938324956461</v>
      </c>
      <c r="D49" s="259">
        <v>0.99378806609624737</v>
      </c>
      <c r="E49" s="259">
        <v>1.100813695492957</v>
      </c>
      <c r="F49" s="259">
        <v>1.1445207762893019</v>
      </c>
      <c r="G49" s="259">
        <v>1.1905950050347081</v>
      </c>
      <c r="H49" s="259">
        <v>1.046415275276539</v>
      </c>
      <c r="I49" s="259">
        <v>1.164498007762452</v>
      </c>
      <c r="J49" s="259">
        <v>0.68791411848532824</v>
      </c>
      <c r="K49" s="259">
        <v>0.68561330653490893</v>
      </c>
      <c r="L49" s="259">
        <v>0.67726335192752951</v>
      </c>
      <c r="M49" s="259">
        <v>0.77498861934106189</v>
      </c>
      <c r="N49" s="259">
        <v>0.78103930643461594</v>
      </c>
      <c r="O49" s="259">
        <v>0.71799599935870928</v>
      </c>
      <c r="P49" s="259">
        <v>0.72339413351794013</v>
      </c>
      <c r="Q49" s="259">
        <v>0.74928054105275133</v>
      </c>
      <c r="R49" s="259">
        <v>0.88365586191981937</v>
      </c>
      <c r="S49" s="259">
        <v>0.99883699643399082</v>
      </c>
      <c r="T49" s="259">
        <v>1.114458306165963</v>
      </c>
      <c r="U49" s="259">
        <v>1.0993379087322721</v>
      </c>
      <c r="V49" s="259">
        <v>1.1213819128115139</v>
      </c>
      <c r="W49" s="259">
        <v>1.129377675812087</v>
      </c>
      <c r="X49" s="259">
        <v>1.0826771489957281</v>
      </c>
      <c r="Y49" s="259">
        <v>0.91941898026057689</v>
      </c>
      <c r="DA49" s="67" t="s">
        <v>1620</v>
      </c>
    </row>
    <row r="50" spans="1:105" ht="12" customHeight="1" x14ac:dyDescent="0.25">
      <c r="A50" s="173" t="s">
        <v>92</v>
      </c>
      <c r="B50" s="224">
        <v>0.33215321921996122</v>
      </c>
      <c r="C50" s="224">
        <v>0.30196406603802339</v>
      </c>
      <c r="D50" s="224">
        <v>0.28884128923732089</v>
      </c>
      <c r="E50" s="224">
        <v>0.31994794248766012</v>
      </c>
      <c r="F50" s="224">
        <v>0.33265126424881458</v>
      </c>
      <c r="G50" s="224">
        <v>0.34604258991014469</v>
      </c>
      <c r="H50" s="224">
        <v>0.30413721748116579</v>
      </c>
      <c r="I50" s="224">
        <v>0.33845758200503751</v>
      </c>
      <c r="J50" s="224">
        <v>0.19994001502591349</v>
      </c>
      <c r="K50" s="224">
        <v>0.19927129146932851</v>
      </c>
      <c r="L50" s="224">
        <v>0.19684440415185189</v>
      </c>
      <c r="M50" s="224">
        <v>0.22524793725289519</v>
      </c>
      <c r="N50" s="224">
        <v>0.2270065498992907</v>
      </c>
      <c r="O50" s="224">
        <v>0.2086832164695395</v>
      </c>
      <c r="P50" s="224">
        <v>0.21025216671478961</v>
      </c>
      <c r="Q50" s="224">
        <v>0.2177759673933875</v>
      </c>
      <c r="R50" s="224">
        <v>0.2568317200684892</v>
      </c>
      <c r="S50" s="224">
        <v>0.29655851376945802</v>
      </c>
      <c r="T50" s="224">
        <v>0.33619390102493291</v>
      </c>
      <c r="U50" s="224">
        <v>0.3299526582447464</v>
      </c>
      <c r="V50" s="224">
        <v>0.33565385328590641</v>
      </c>
      <c r="W50" s="224">
        <v>0.33278517159085702</v>
      </c>
      <c r="X50" s="224">
        <v>0.31981435220395549</v>
      </c>
      <c r="Y50" s="224">
        <v>0.26825366553140723</v>
      </c>
      <c r="DA50" s="177" t="s">
        <v>1621</v>
      </c>
    </row>
    <row r="51" spans="1:105" ht="12" customHeight="1" x14ac:dyDescent="0.25">
      <c r="A51" s="173" t="s">
        <v>93</v>
      </c>
      <c r="B51" s="224">
        <v>1.790057227759366</v>
      </c>
      <c r="C51" s="224">
        <v>1.621907141711046</v>
      </c>
      <c r="D51" s="224">
        <v>1.702051989934978</v>
      </c>
      <c r="E51" s="224">
        <v>1.759366910891123</v>
      </c>
      <c r="F51" s="224">
        <v>1.8255002727866061</v>
      </c>
      <c r="G51" s="224">
        <v>2.0520418357317189</v>
      </c>
      <c r="H51" s="224">
        <v>1.727749550359557</v>
      </c>
      <c r="I51" s="224">
        <v>1.8247794240091739</v>
      </c>
      <c r="J51" s="224">
        <v>1.228478274940711</v>
      </c>
      <c r="K51" s="224">
        <v>1.2452556520295019</v>
      </c>
      <c r="L51" s="224">
        <v>1.232635171989569</v>
      </c>
      <c r="M51" s="224">
        <v>1.272983692460613</v>
      </c>
      <c r="N51" s="224">
        <v>1.3659860263806141</v>
      </c>
      <c r="O51" s="224">
        <v>1.2809151766190321</v>
      </c>
      <c r="P51" s="224">
        <v>1.270681555443463</v>
      </c>
      <c r="Q51" s="224">
        <v>1.394934799148273</v>
      </c>
      <c r="R51" s="224">
        <v>1.594272969168369</v>
      </c>
      <c r="S51" s="224">
        <v>1.680685217541444</v>
      </c>
      <c r="T51" s="224">
        <v>1.850111676499814</v>
      </c>
      <c r="U51" s="224">
        <v>1.779635653582573</v>
      </c>
      <c r="V51" s="224">
        <v>1.9658139922915301</v>
      </c>
      <c r="W51" s="224">
        <v>2.062101714213636</v>
      </c>
      <c r="X51" s="224">
        <v>2.002978472399056</v>
      </c>
      <c r="Y51" s="224">
        <v>2.0286901975124998</v>
      </c>
      <c r="DA51" s="177" t="s">
        <v>1622</v>
      </c>
    </row>
    <row r="52" spans="1:105" ht="12" customHeight="1" x14ac:dyDescent="0.25">
      <c r="A52" s="173" t="s">
        <v>94</v>
      </c>
      <c r="B52" s="224">
        <v>0.9321257210674293</v>
      </c>
      <c r="C52" s="224">
        <v>0.84740552403241698</v>
      </c>
      <c r="D52" s="224">
        <v>0.81057891185479625</v>
      </c>
      <c r="E52" s="224">
        <v>0.89787390077304463</v>
      </c>
      <c r="F52" s="224">
        <v>0.933523391042552</v>
      </c>
      <c r="G52" s="224">
        <v>0.97110363523657228</v>
      </c>
      <c r="H52" s="224">
        <v>0.8535040660266352</v>
      </c>
      <c r="I52" s="224">
        <v>0.94981773296696859</v>
      </c>
      <c r="J52" s="224">
        <v>0.56109415743113245</v>
      </c>
      <c r="K52" s="224">
        <v>0.559217510175265</v>
      </c>
      <c r="L52" s="224">
        <v>0.55240690603280118</v>
      </c>
      <c r="M52" s="224">
        <v>0.63211609516801048</v>
      </c>
      <c r="N52" s="224">
        <v>0.63705131176759455</v>
      </c>
      <c r="O52" s="224">
        <v>0.58563031267062327</v>
      </c>
      <c r="P52" s="224">
        <v>0.59003327730877153</v>
      </c>
      <c r="Q52" s="224">
        <v>0.61114741297536401</v>
      </c>
      <c r="R52" s="224">
        <v>0.72075005873506737</v>
      </c>
      <c r="S52" s="224">
        <v>0.83434623966477983</v>
      </c>
      <c r="T52" s="224">
        <v>0.94346513680426469</v>
      </c>
      <c r="U52" s="224">
        <v>0.92595025936155773</v>
      </c>
      <c r="V52" s="224">
        <v>0.94194959409980705</v>
      </c>
      <c r="W52" s="224">
        <v>0.93389917688635826</v>
      </c>
      <c r="X52" s="224">
        <v>0.89749900469400534</v>
      </c>
      <c r="Y52" s="224">
        <v>0.75280360671999513</v>
      </c>
      <c r="DA52" s="177" t="s">
        <v>1623</v>
      </c>
    </row>
    <row r="53" spans="1:105" ht="12" customHeight="1" x14ac:dyDescent="0.25">
      <c r="A53" s="56" t="s">
        <v>95</v>
      </c>
      <c r="B53" s="260">
        <v>3.716416635028053</v>
      </c>
      <c r="C53" s="260">
        <v>3.392529068632733</v>
      </c>
      <c r="D53" s="260">
        <v>3.4439909887982272</v>
      </c>
      <c r="E53" s="260">
        <v>3.7635107088650388</v>
      </c>
      <c r="F53" s="260">
        <v>3.9175068987289672</v>
      </c>
      <c r="G53" s="260">
        <v>4.3018365587075538</v>
      </c>
      <c r="H53" s="260">
        <v>4.1291967560336644</v>
      </c>
      <c r="I53" s="260">
        <v>4.7123896951119324</v>
      </c>
      <c r="J53" s="260">
        <v>3.1715305453023368</v>
      </c>
      <c r="K53" s="260">
        <v>3.521945935454446</v>
      </c>
      <c r="L53" s="260">
        <v>3.5484666074749511</v>
      </c>
      <c r="M53" s="260">
        <v>4.2211931438502539</v>
      </c>
      <c r="N53" s="260">
        <v>4.652959244059776</v>
      </c>
      <c r="O53" s="260">
        <v>4.66997028288222</v>
      </c>
      <c r="P53" s="260">
        <v>4.9489953256088528</v>
      </c>
      <c r="Q53" s="260">
        <v>5.4629765579303484</v>
      </c>
      <c r="R53" s="260">
        <v>6.5697321200813654</v>
      </c>
      <c r="S53" s="260">
        <v>7.4683772523129672</v>
      </c>
      <c r="T53" s="260">
        <v>8.6843625322821421</v>
      </c>
      <c r="U53" s="260">
        <v>9.4062280258483888</v>
      </c>
      <c r="V53" s="260">
        <v>10.68056153940862</v>
      </c>
      <c r="W53" s="260">
        <v>10.81610328190359</v>
      </c>
      <c r="X53" s="260">
        <v>11.93655681804497</v>
      </c>
      <c r="Y53" s="260">
        <v>11.578892638166559</v>
      </c>
      <c r="DA53" s="68" t="s">
        <v>1624</v>
      </c>
    </row>
    <row r="54" spans="1:105" ht="12" customHeight="1" x14ac:dyDescent="0.25">
      <c r="A54" s="37" t="s">
        <v>159</v>
      </c>
      <c r="B54" s="226">
        <v>8.5004607477940738E-2</v>
      </c>
      <c r="C54" s="226">
        <v>8.336045763108299E-2</v>
      </c>
      <c r="D54" s="226">
        <v>6.9899946820937378E-2</v>
      </c>
      <c r="E54" s="226">
        <v>9.5292937377932777E-2</v>
      </c>
      <c r="F54" s="226">
        <v>0.1039201858592271</v>
      </c>
      <c r="G54" s="226">
        <v>0.1097179189880941</v>
      </c>
      <c r="H54" s="226">
        <v>8.0928710558800937E-2</v>
      </c>
      <c r="I54" s="226">
        <v>7.0494927867335744E-2</v>
      </c>
      <c r="J54" s="226">
        <v>2.9856743605345439E-2</v>
      </c>
      <c r="K54" s="226">
        <v>2.285058285370848E-2</v>
      </c>
      <c r="L54" s="226">
        <v>2.4531711204938671E-2</v>
      </c>
      <c r="M54" s="226">
        <v>4.5147821870586198E-2</v>
      </c>
      <c r="N54" s="226">
        <v>4.9349502269719472E-2</v>
      </c>
      <c r="O54" s="226">
        <v>3.055563374605294E-2</v>
      </c>
      <c r="P54" s="226">
        <v>9.9495333794072851E-3</v>
      </c>
      <c r="Q54" s="226">
        <v>9.928954308928567E-3</v>
      </c>
      <c r="R54" s="226">
        <v>1.6574600356118421E-2</v>
      </c>
      <c r="S54" s="226">
        <v>1.744132793368855E-2</v>
      </c>
      <c r="T54" s="226">
        <v>1.8999081100404779E-2</v>
      </c>
      <c r="U54" s="226">
        <v>1.679389292740234E-2</v>
      </c>
      <c r="V54" s="226">
        <v>1.5249002668021931E-2</v>
      </c>
      <c r="W54" s="226">
        <v>2.7703829890539381E-2</v>
      </c>
      <c r="X54" s="226">
        <v>3.1062952925457799E-2</v>
      </c>
      <c r="Y54" s="226">
        <v>1.6947146781325549E-2</v>
      </c>
      <c r="DA54" s="69" t="s">
        <v>1625</v>
      </c>
    </row>
    <row r="55" spans="1:105" ht="12" customHeight="1" x14ac:dyDescent="0.25">
      <c r="A55" s="37" t="s">
        <v>35</v>
      </c>
      <c r="B55" s="226">
        <v>0.63250776376210516</v>
      </c>
      <c r="C55" s="226">
        <v>0.54236073401812501</v>
      </c>
      <c r="D55" s="226">
        <v>0.46110928742972318</v>
      </c>
      <c r="E55" s="226">
        <v>0.52093043703507302</v>
      </c>
      <c r="F55" s="226">
        <v>0.52508481582108879</v>
      </c>
      <c r="G55" s="226">
        <v>0.48628304421934498</v>
      </c>
      <c r="H55" s="226">
        <v>0.41387919003168949</v>
      </c>
      <c r="I55" s="226">
        <v>0.4716955892466756</v>
      </c>
      <c r="J55" s="226">
        <v>0.22909655403693199</v>
      </c>
      <c r="K55" s="226">
        <v>0.20392049144619009</v>
      </c>
      <c r="L55" s="226">
        <v>0.20536447256529061</v>
      </c>
      <c r="M55" s="226">
        <v>0.2221616802208741</v>
      </c>
      <c r="N55" s="226">
        <v>0.18817061832667109</v>
      </c>
      <c r="O55" s="226">
        <v>0.16225448263277201</v>
      </c>
      <c r="P55" s="226">
        <v>0.1624084842795753</v>
      </c>
      <c r="Q55" s="226">
        <v>0.15516678853512719</v>
      </c>
      <c r="R55" s="226">
        <v>0.1768957112573494</v>
      </c>
      <c r="S55" s="226">
        <v>0.22928655022732269</v>
      </c>
      <c r="T55" s="226">
        <v>0.25676171679374932</v>
      </c>
      <c r="U55" s="226">
        <v>0.21875379894706279</v>
      </c>
      <c r="V55" s="226">
        <v>0.1961573000098614</v>
      </c>
      <c r="W55" s="226">
        <v>0.18956521724564351</v>
      </c>
      <c r="X55" s="226">
        <v>0.14408482619911089</v>
      </c>
      <c r="Y55" s="226">
        <v>0.10972469509304129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2.6926690691319402</v>
      </c>
      <c r="C57" s="226">
        <v>2.492037121843369</v>
      </c>
      <c r="D57" s="226">
        <v>2.590533443364321</v>
      </c>
      <c r="E57" s="226">
        <v>2.8421113700203331</v>
      </c>
      <c r="F57" s="226">
        <v>2.9603869874124382</v>
      </c>
      <c r="G57" s="226">
        <v>3.3084694105930592</v>
      </c>
      <c r="H57" s="226">
        <v>3.3419653410566892</v>
      </c>
      <c r="I57" s="226">
        <v>3.8895330078457739</v>
      </c>
      <c r="J57" s="226">
        <v>2.715291287295583</v>
      </c>
      <c r="K57" s="226">
        <v>3.1212431697946008</v>
      </c>
      <c r="L57" s="226">
        <v>3.1534365282563832</v>
      </c>
      <c r="M57" s="226">
        <v>3.8202949003620081</v>
      </c>
      <c r="N57" s="226">
        <v>4.2781413317633046</v>
      </c>
      <c r="O57" s="226">
        <v>4.3501424873200003</v>
      </c>
      <c r="P57" s="226">
        <v>4.6478534357777059</v>
      </c>
      <c r="Q57" s="226">
        <v>5.1527940729782777</v>
      </c>
      <c r="R57" s="226">
        <v>6.2210744313195736</v>
      </c>
      <c r="S57" s="226">
        <v>7.0625104454814673</v>
      </c>
      <c r="T57" s="226">
        <v>8.2485563025256425</v>
      </c>
      <c r="U57" s="226">
        <v>9.0345631065475338</v>
      </c>
      <c r="V57" s="226">
        <v>10.31792339862233</v>
      </c>
      <c r="W57" s="226">
        <v>10.445991098507189</v>
      </c>
      <c r="X57" s="226">
        <v>11.632238578301269</v>
      </c>
      <c r="Y57" s="226">
        <v>11.32017519222844</v>
      </c>
      <c r="DA57" s="69" t="s">
        <v>1628</v>
      </c>
    </row>
    <row r="58" spans="1:105" ht="12" customHeight="1" x14ac:dyDescent="0.25">
      <c r="A58" s="37" t="s">
        <v>40</v>
      </c>
      <c r="B58" s="226">
        <v>0.30623519465606719</v>
      </c>
      <c r="C58" s="226">
        <v>0.27477075514015548</v>
      </c>
      <c r="D58" s="226">
        <v>0.32244831118324602</v>
      </c>
      <c r="E58" s="226">
        <v>0.30517596443169998</v>
      </c>
      <c r="F58" s="226">
        <v>0.32811490963621248</v>
      </c>
      <c r="G58" s="226">
        <v>0.39736618490705522</v>
      </c>
      <c r="H58" s="226">
        <v>0.29242351438648562</v>
      </c>
      <c r="I58" s="226">
        <v>0.28066617015214612</v>
      </c>
      <c r="J58" s="226">
        <v>0.19728596036447621</v>
      </c>
      <c r="K58" s="226">
        <v>0.17393169135994671</v>
      </c>
      <c r="L58" s="226">
        <v>0.1651338954483392</v>
      </c>
      <c r="M58" s="226">
        <v>0.13358874139678589</v>
      </c>
      <c r="N58" s="226">
        <v>0.1372977917000813</v>
      </c>
      <c r="O58" s="226">
        <v>0.12701767918339529</v>
      </c>
      <c r="P58" s="226">
        <v>0.1287838721721645</v>
      </c>
      <c r="Q58" s="226">
        <v>0.14508674210801439</v>
      </c>
      <c r="R58" s="226">
        <v>0.15518737714832229</v>
      </c>
      <c r="S58" s="226">
        <v>0.1591389286704889</v>
      </c>
      <c r="T58" s="226">
        <v>0.16004543186234529</v>
      </c>
      <c r="U58" s="226">
        <v>0.13611722742638879</v>
      </c>
      <c r="V58" s="226">
        <v>0.15123183810841251</v>
      </c>
      <c r="W58" s="226">
        <v>0.152843136260224</v>
      </c>
      <c r="X58" s="226">
        <v>0.12917046061913481</v>
      </c>
      <c r="Y58" s="226">
        <v>0.13204560406375759</v>
      </c>
      <c r="DA58" s="69" t="s">
        <v>1629</v>
      </c>
    </row>
    <row r="59" spans="1:105" ht="12" customHeight="1" x14ac:dyDescent="0.25">
      <c r="A59" s="57" t="s">
        <v>1496</v>
      </c>
      <c r="B59" s="261">
        <v>6.4830389218489577</v>
      </c>
      <c r="C59" s="261">
        <v>5.8740508204305248</v>
      </c>
      <c r="D59" s="261">
        <v>6.1643109095293536</v>
      </c>
      <c r="E59" s="261">
        <v>6.3718879956689349</v>
      </c>
      <c r="F59" s="261">
        <v>6.611402773494115</v>
      </c>
      <c r="G59" s="261">
        <v>7.4318669168824369</v>
      </c>
      <c r="H59" s="261">
        <v>6.2573796013262317</v>
      </c>
      <c r="I59" s="261">
        <v>6.6087920800434334</v>
      </c>
      <c r="J59" s="261">
        <v>4.4491719860015131</v>
      </c>
      <c r="K59" s="261">
        <v>4.5099345063201017</v>
      </c>
      <c r="L59" s="261">
        <v>4.4642269937096124</v>
      </c>
      <c r="M59" s="261">
        <v>4.6103569746936426</v>
      </c>
      <c r="N59" s="261">
        <v>4.9471829382863639</v>
      </c>
      <c r="O59" s="261">
        <v>4.6390823806246138</v>
      </c>
      <c r="P59" s="261">
        <v>4.602019339642557</v>
      </c>
      <c r="Q59" s="261">
        <v>5.0520265252298984</v>
      </c>
      <c r="R59" s="261">
        <v>5.7739683127938823</v>
      </c>
      <c r="S59" s="261">
        <v>6.1052953391036233</v>
      </c>
      <c r="T59" s="261">
        <v>6.7381597594084823</v>
      </c>
      <c r="U59" s="261">
        <v>6.4959670617826566</v>
      </c>
      <c r="V59" s="261">
        <v>7.1894547197375953</v>
      </c>
      <c r="W59" s="261">
        <v>7.554331701137369</v>
      </c>
      <c r="X59" s="261">
        <v>7.3485668694433812</v>
      </c>
      <c r="Y59" s="261">
        <v>7.4508664582529764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20.376436179162862</v>
      </c>
      <c r="C60" s="261">
        <f t="shared" si="1"/>
        <v>18.296539577157127</v>
      </c>
      <c r="D60" s="261">
        <f t="shared" si="1"/>
        <v>17.293030521866942</v>
      </c>
      <c r="E60" s="261">
        <f t="shared" si="1"/>
        <v>19.152082208478177</v>
      </c>
      <c r="F60" s="261">
        <f t="shared" si="1"/>
        <v>19.798542853595123</v>
      </c>
      <c r="G60" s="261">
        <f t="shared" si="1"/>
        <v>20.368746174395035</v>
      </c>
      <c r="H60" s="261">
        <f t="shared" si="1"/>
        <v>17.993584273836476</v>
      </c>
      <c r="I60" s="261">
        <f t="shared" si="1"/>
        <v>20.149761907338011</v>
      </c>
      <c r="J60" s="261">
        <f t="shared" si="1"/>
        <v>11.599425607178166</v>
      </c>
      <c r="K60" s="261">
        <f t="shared" si="1"/>
        <v>11.574753233798674</v>
      </c>
      <c r="L60" s="261">
        <f t="shared" si="1"/>
        <v>11.538396729517922</v>
      </c>
      <c r="M60" s="261">
        <f t="shared" si="1"/>
        <v>13.29052497681476</v>
      </c>
      <c r="N60" s="261">
        <f t="shared" si="1"/>
        <v>13.323915513979962</v>
      </c>
      <c r="O60" s="261">
        <f t="shared" si="1"/>
        <v>12.096358827633303</v>
      </c>
      <c r="P60" s="261">
        <f t="shared" si="1"/>
        <v>11.914588087474401</v>
      </c>
      <c r="Q60" s="261">
        <f t="shared" si="1"/>
        <v>12.270995024411352</v>
      </c>
      <c r="R60" s="261">
        <f t="shared" si="1"/>
        <v>14.603422994097199</v>
      </c>
      <c r="S60" s="261">
        <f t="shared" si="1"/>
        <v>17.2748787088982</v>
      </c>
      <c r="T60" s="261">
        <f t="shared" si="1"/>
        <v>19.317414050735227</v>
      </c>
      <c r="U60" s="261">
        <f t="shared" si="1"/>
        <v>18.812160509944871</v>
      </c>
      <c r="V60" s="261">
        <f t="shared" si="1"/>
        <v>19.043243302370151</v>
      </c>
      <c r="W60" s="261">
        <f t="shared" si="1"/>
        <v>19.045004702062759</v>
      </c>
      <c r="X60" s="261">
        <f t="shared" si="1"/>
        <v>18.174587026602012</v>
      </c>
      <c r="Y60" s="261">
        <f t="shared" si="1"/>
        <v>15.178637271455518</v>
      </c>
      <c r="DA60" s="70"/>
    </row>
    <row r="61" spans="1:105" ht="12" customHeight="1" x14ac:dyDescent="0.25">
      <c r="A61" s="60" t="s">
        <v>1499</v>
      </c>
      <c r="B61" s="262">
        <v>15.67680962422593</v>
      </c>
      <c r="C61" s="262">
        <v>14.0304418963552</v>
      </c>
      <c r="D61" s="262">
        <v>13.222302549542629</v>
      </c>
      <c r="E61" s="262">
        <v>14.76775018582115</v>
      </c>
      <c r="F61" s="262">
        <v>15.31219433879019</v>
      </c>
      <c r="G61" s="262">
        <v>15.78868951730257</v>
      </c>
      <c r="H61" s="262">
        <v>13.93268865173469</v>
      </c>
      <c r="I61" s="262">
        <v>15.46872958475598</v>
      </c>
      <c r="J61" s="262">
        <v>8.8810932486346239</v>
      </c>
      <c r="K61" s="262">
        <v>8.7838538448953187</v>
      </c>
      <c r="L61" s="262">
        <v>8.7873529897460738</v>
      </c>
      <c r="M61" s="262">
        <v>10.15307454212016</v>
      </c>
      <c r="N61" s="262">
        <v>10.127483384030141</v>
      </c>
      <c r="O61" s="262">
        <v>9.1931802891784766</v>
      </c>
      <c r="P61" s="262">
        <v>9.0880738999639377</v>
      </c>
      <c r="Q61" s="262">
        <v>9.4367135772277795</v>
      </c>
      <c r="R61" s="262">
        <v>11.16376767095197</v>
      </c>
      <c r="S61" s="262">
        <v>13.35389968156154</v>
      </c>
      <c r="T61" s="262">
        <v>14.972067235509501</v>
      </c>
      <c r="U61" s="262">
        <v>14.547646294159939</v>
      </c>
      <c r="V61" s="262">
        <v>14.793138628464719</v>
      </c>
      <c r="W61" s="262">
        <v>14.85187969118784</v>
      </c>
      <c r="X61" s="262">
        <v>14.14013534257686</v>
      </c>
      <c r="Y61" s="262">
        <v>11.86201169501618</v>
      </c>
      <c r="DA61" s="72" t="s">
        <v>1631</v>
      </c>
    </row>
    <row r="62" spans="1:105" ht="12" customHeight="1" x14ac:dyDescent="0.25">
      <c r="A62" s="59" t="s">
        <v>28</v>
      </c>
      <c r="B62" s="230">
        <v>6.7362750201328883</v>
      </c>
      <c r="C62" s="230">
        <v>5.6640298326274188</v>
      </c>
      <c r="D62" s="230">
        <v>5.0857768212507786</v>
      </c>
      <c r="E62" s="230">
        <v>6.1963275887082014</v>
      </c>
      <c r="F62" s="230">
        <v>6.8895780924856842</v>
      </c>
      <c r="G62" s="230">
        <v>7.143011627553566</v>
      </c>
      <c r="H62" s="230">
        <v>6.2486419562154873</v>
      </c>
      <c r="I62" s="230">
        <v>6.8937864684559971</v>
      </c>
      <c r="J62" s="230">
        <v>3.6838253238048111</v>
      </c>
      <c r="K62" s="230">
        <v>2.5601443363159788</v>
      </c>
      <c r="L62" s="230">
        <v>2.63593910596046</v>
      </c>
      <c r="M62" s="230">
        <v>2.7168176050286901</v>
      </c>
      <c r="N62" s="230">
        <v>1.8463198406678549</v>
      </c>
      <c r="O62" s="230">
        <v>2.1185638210106572</v>
      </c>
      <c r="P62" s="230">
        <v>2.609775100481408</v>
      </c>
      <c r="Q62" s="230">
        <v>2.7575366846973299</v>
      </c>
      <c r="R62" s="230">
        <v>3.3458159193414372</v>
      </c>
      <c r="S62" s="230">
        <v>4.1407794988287021</v>
      </c>
      <c r="T62" s="230">
        <v>4.9995258280304151</v>
      </c>
      <c r="U62" s="230">
        <v>4.3725470129073392</v>
      </c>
      <c r="V62" s="230">
        <v>4.8640451731406804</v>
      </c>
      <c r="W62" s="230">
        <v>5.0219719986839149</v>
      </c>
      <c r="X62" s="230">
        <v>3.952438718836671</v>
      </c>
      <c r="Y62" s="230">
        <v>2.8864251007039821</v>
      </c>
      <c r="DA62" s="71" t="s">
        <v>1632</v>
      </c>
    </row>
    <row r="63" spans="1:105" ht="12" customHeight="1" x14ac:dyDescent="0.25">
      <c r="A63" s="59" t="s">
        <v>31</v>
      </c>
      <c r="B63" s="295">
        <v>0.66960379530460645</v>
      </c>
      <c r="C63" s="295">
        <v>0.4161302641405677</v>
      </c>
      <c r="D63" s="295">
        <v>0.43080155341700571</v>
      </c>
      <c r="E63" s="295">
        <v>0.51313163537877249</v>
      </c>
      <c r="F63" s="295">
        <v>0.50910565275854591</v>
      </c>
      <c r="G63" s="295">
        <v>0.59947149231019536</v>
      </c>
      <c r="H63" s="295">
        <v>0.48019485290367259</v>
      </c>
      <c r="I63" s="295">
        <v>0.31602230008226651</v>
      </c>
      <c r="J63" s="295">
        <v>0.17715705541109289</v>
      </c>
      <c r="K63" s="295">
        <v>0.24000464797918289</v>
      </c>
      <c r="L63" s="295">
        <v>0.2258657202336504</v>
      </c>
      <c r="M63" s="295">
        <v>0.23369588897182869</v>
      </c>
      <c r="N63" s="295">
        <v>0.28915665481047559</v>
      </c>
      <c r="O63" s="295">
        <v>0.2222021886842781</v>
      </c>
      <c r="P63" s="295">
        <v>0.23161771781429991</v>
      </c>
      <c r="Q63" s="295">
        <v>0.26381275913064228</v>
      </c>
      <c r="R63" s="295">
        <v>0.29749509144351649</v>
      </c>
      <c r="S63" s="295">
        <v>0.34883008007720651</v>
      </c>
      <c r="T63" s="295">
        <v>0.26866774777344687</v>
      </c>
      <c r="U63" s="295">
        <v>0.29048350402549122</v>
      </c>
      <c r="V63" s="295">
        <v>0.26439834263270329</v>
      </c>
      <c r="W63" s="295">
        <v>0.26785109523359868</v>
      </c>
      <c r="X63" s="295">
        <v>0.41695878922193602</v>
      </c>
      <c r="Y63" s="295">
        <v>0.41461298749373549</v>
      </c>
      <c r="DA63" s="122" t="s">
        <v>1633</v>
      </c>
    </row>
    <row r="64" spans="1:105" ht="12" customHeight="1" x14ac:dyDescent="0.25">
      <c r="A64" s="59" t="s">
        <v>159</v>
      </c>
      <c r="B64" s="295">
        <v>0.85864020172268041</v>
      </c>
      <c r="C64" s="295">
        <v>0.95901252703971762</v>
      </c>
      <c r="D64" s="295">
        <v>0.89907725337694211</v>
      </c>
      <c r="E64" s="295">
        <v>1.151415462926054</v>
      </c>
      <c r="F64" s="295">
        <v>1.191407051611578</v>
      </c>
      <c r="G64" s="295">
        <v>1.368930101783403</v>
      </c>
      <c r="H64" s="295">
        <v>1.012983179554555</v>
      </c>
      <c r="I64" s="295">
        <v>0.9259325593592167</v>
      </c>
      <c r="J64" s="295">
        <v>0.54642305237726707</v>
      </c>
      <c r="K64" s="295">
        <v>0.58236535447336846</v>
      </c>
      <c r="L64" s="295">
        <v>0.59793614200286949</v>
      </c>
      <c r="M64" s="295">
        <v>1.1860369839099041</v>
      </c>
      <c r="N64" s="295">
        <v>1.6350940703209149</v>
      </c>
      <c r="O64" s="295">
        <v>1.0801446973810609</v>
      </c>
      <c r="P64" s="295">
        <v>0.35821414620131758</v>
      </c>
      <c r="Q64" s="295">
        <v>0.38465393730629133</v>
      </c>
      <c r="R64" s="295">
        <v>0.64648319550674305</v>
      </c>
      <c r="S64" s="295">
        <v>0.62893126264001398</v>
      </c>
      <c r="T64" s="295">
        <v>0.67704139168878819</v>
      </c>
      <c r="U64" s="295">
        <v>0.71138115951052827</v>
      </c>
      <c r="V64" s="295">
        <v>0.70297301135667389</v>
      </c>
      <c r="W64" s="295">
        <v>1.234328645224239</v>
      </c>
      <c r="X64" s="295">
        <v>1.755501688512773</v>
      </c>
      <c r="Y64" s="295">
        <v>1.1648311353078209</v>
      </c>
      <c r="DA64" s="122" t="s">
        <v>1634</v>
      </c>
    </row>
    <row r="65" spans="1:105" ht="12" customHeight="1" x14ac:dyDescent="0.25">
      <c r="A65" s="59" t="s">
        <v>32</v>
      </c>
      <c r="B65" s="295">
        <v>1.176251131585202</v>
      </c>
      <c r="C65" s="295">
        <v>0.90113773584121359</v>
      </c>
      <c r="D65" s="295">
        <v>1.0177171970574881</v>
      </c>
      <c r="E65" s="295">
        <v>0.76324172055285489</v>
      </c>
      <c r="F65" s="295">
        <v>0.8463448173452891</v>
      </c>
      <c r="G65" s="295">
        <v>0.75529431788288925</v>
      </c>
      <c r="H65" s="295">
        <v>1.1343985265402909</v>
      </c>
      <c r="I65" s="295">
        <v>1.285743543366046</v>
      </c>
      <c r="J65" s="295">
        <v>0.38127558517170879</v>
      </c>
      <c r="K65" s="295">
        <v>0.3287074680999586</v>
      </c>
      <c r="L65" s="295">
        <v>0.44191514378743202</v>
      </c>
      <c r="M65" s="295">
        <v>0.3200670679342914</v>
      </c>
      <c r="N65" s="295">
        <v>0.27155637426034701</v>
      </c>
      <c r="O65" s="295">
        <v>0.17389969502567021</v>
      </c>
      <c r="P65" s="295">
        <v>0.18126846872637661</v>
      </c>
      <c r="Q65" s="295">
        <v>0.1633914163306058</v>
      </c>
      <c r="R65" s="295">
        <v>0.13946781465961069</v>
      </c>
      <c r="S65" s="295">
        <v>0.16530451605265881</v>
      </c>
      <c r="T65" s="295">
        <v>9.6098605539177873E-2</v>
      </c>
      <c r="U65" s="295">
        <v>0.12881244844350931</v>
      </c>
      <c r="V65" s="295">
        <v>0.1354780978345739</v>
      </c>
      <c r="W65" s="295">
        <v>8.3995435378089595E-2</v>
      </c>
      <c r="X65" s="295">
        <v>6.7361607387263545E-2</v>
      </c>
      <c r="Y65" s="295">
        <v>3.5003697135632332E-2</v>
      </c>
      <c r="DA65" s="122" t="s">
        <v>1635</v>
      </c>
    </row>
    <row r="66" spans="1:105" ht="12" customHeight="1" x14ac:dyDescent="0.25">
      <c r="A66" s="59" t="s">
        <v>35</v>
      </c>
      <c r="B66" s="295">
        <v>6.2360394754805526</v>
      </c>
      <c r="C66" s="295">
        <v>6.0901315367062816</v>
      </c>
      <c r="D66" s="295">
        <v>5.7889297244404148</v>
      </c>
      <c r="E66" s="295">
        <v>6.1436337782552686</v>
      </c>
      <c r="F66" s="295">
        <v>5.8757587245890894</v>
      </c>
      <c r="G66" s="295">
        <v>5.921981977772516</v>
      </c>
      <c r="H66" s="295">
        <v>5.056470136520681</v>
      </c>
      <c r="I66" s="295">
        <v>6.0472447134924563</v>
      </c>
      <c r="J66" s="295">
        <v>4.0924122318697433</v>
      </c>
      <c r="K66" s="295">
        <v>5.0726320380268293</v>
      </c>
      <c r="L66" s="295">
        <v>4.8856968777616618</v>
      </c>
      <c r="M66" s="295">
        <v>5.6964569962754421</v>
      </c>
      <c r="N66" s="295">
        <v>6.0853564439705474</v>
      </c>
      <c r="O66" s="295">
        <v>5.5983698870768102</v>
      </c>
      <c r="P66" s="295">
        <v>5.7071984667405351</v>
      </c>
      <c r="Q66" s="295">
        <v>5.8673187797629103</v>
      </c>
      <c r="R66" s="295">
        <v>6.7345056500006661</v>
      </c>
      <c r="S66" s="295">
        <v>8.0700543239629567</v>
      </c>
      <c r="T66" s="295">
        <v>8.9307336624776692</v>
      </c>
      <c r="U66" s="295">
        <v>9.0444221692730746</v>
      </c>
      <c r="V66" s="295">
        <v>8.8262440035000935</v>
      </c>
      <c r="W66" s="295">
        <v>8.2437325166680004</v>
      </c>
      <c r="X66" s="295">
        <v>7.9478745386182208</v>
      </c>
      <c r="Y66" s="295">
        <v>7.3611387743750134</v>
      </c>
      <c r="DA66" s="122" t="s">
        <v>1636</v>
      </c>
    </row>
    <row r="67" spans="1:105" ht="12" customHeight="1" x14ac:dyDescent="0.25">
      <c r="A67" s="60" t="s">
        <v>1506</v>
      </c>
      <c r="B67" s="262">
        <v>4.6996265549369314</v>
      </c>
      <c r="C67" s="262">
        <v>4.266097680801928</v>
      </c>
      <c r="D67" s="262">
        <v>4.0707279723243142</v>
      </c>
      <c r="E67" s="262">
        <v>4.3843320226570288</v>
      </c>
      <c r="F67" s="262">
        <v>4.4863485148049316</v>
      </c>
      <c r="G67" s="262">
        <v>4.5800566570924666</v>
      </c>
      <c r="H67" s="262">
        <v>4.0608956221017873</v>
      </c>
      <c r="I67" s="262">
        <v>4.6810323225820314</v>
      </c>
      <c r="J67" s="262">
        <v>2.7183323585435408</v>
      </c>
      <c r="K67" s="262">
        <v>2.7908993889033562</v>
      </c>
      <c r="L67" s="262">
        <v>2.7510437397718488</v>
      </c>
      <c r="M67" s="262">
        <v>3.1374504346946002</v>
      </c>
      <c r="N67" s="262">
        <v>3.1964321299498208</v>
      </c>
      <c r="O67" s="262">
        <v>2.9031785384548261</v>
      </c>
      <c r="P67" s="262">
        <v>2.826514187510464</v>
      </c>
      <c r="Q67" s="262">
        <v>2.8342814471835731</v>
      </c>
      <c r="R67" s="262">
        <v>3.4396553231452298</v>
      </c>
      <c r="S67" s="262">
        <v>3.92097902733666</v>
      </c>
      <c r="T67" s="262">
        <v>4.3453468152257253</v>
      </c>
      <c r="U67" s="262">
        <v>4.2645142157849314</v>
      </c>
      <c r="V67" s="262">
        <v>4.2501046739054313</v>
      </c>
      <c r="W67" s="262">
        <v>4.193125010874919</v>
      </c>
      <c r="X67" s="262">
        <v>4.034451684025151</v>
      </c>
      <c r="Y67" s="262">
        <v>3.3166255764393369</v>
      </c>
      <c r="DA67" s="72" t="s">
        <v>1637</v>
      </c>
    </row>
    <row r="68" spans="1:105" ht="12" customHeight="1" x14ac:dyDescent="0.25">
      <c r="A68" s="147" t="s">
        <v>28</v>
      </c>
      <c r="B68" s="229">
        <v>0.95180667306356714</v>
      </c>
      <c r="C68" s="229">
        <v>0.69781865076349381</v>
      </c>
      <c r="D68" s="229">
        <v>0.60068331546999454</v>
      </c>
      <c r="E68" s="229">
        <v>0.7518395368123223</v>
      </c>
      <c r="F68" s="229">
        <v>0.83881316977948106</v>
      </c>
      <c r="G68" s="229">
        <v>0.88305641351977981</v>
      </c>
      <c r="H68" s="229">
        <v>0.80014450055126352</v>
      </c>
      <c r="I68" s="229">
        <v>0.8289032703476934</v>
      </c>
      <c r="J68" s="229">
        <v>0.39582384473417348</v>
      </c>
      <c r="K68" s="229">
        <v>0.2372992152682207</v>
      </c>
      <c r="L68" s="229">
        <v>0.27177576279555671</v>
      </c>
      <c r="M68" s="229">
        <v>0.26783003723186088</v>
      </c>
      <c r="N68" s="229">
        <v>0.17320114710937309</v>
      </c>
      <c r="O68" s="229">
        <v>0.2020456813743324</v>
      </c>
      <c r="P68" s="229">
        <v>0.23663414804470589</v>
      </c>
      <c r="Q68" s="229">
        <v>0.25080514596071102</v>
      </c>
      <c r="R68" s="229">
        <v>0.29377175407534861</v>
      </c>
      <c r="S68" s="229">
        <v>0.36053754552373501</v>
      </c>
      <c r="T68" s="229">
        <v>0.49101983223608159</v>
      </c>
      <c r="U68" s="229">
        <v>0.37934924801927972</v>
      </c>
      <c r="V68" s="229">
        <v>0.44992114736793531</v>
      </c>
      <c r="W68" s="229">
        <v>0.54581669304663316</v>
      </c>
      <c r="X68" s="229">
        <v>0.40303486801871891</v>
      </c>
      <c r="Y68" s="229">
        <v>0.35600984873711261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9.5555191885936502E-2</v>
      </c>
      <c r="C70" s="229">
        <v>5.1779015594936167E-2</v>
      </c>
      <c r="D70" s="229">
        <v>5.1389332714563377E-2</v>
      </c>
      <c r="E70" s="229">
        <v>6.2882098603258149E-2</v>
      </c>
      <c r="F70" s="229">
        <v>6.2601966996006439E-2</v>
      </c>
      <c r="G70" s="229">
        <v>7.4848495290837994E-2</v>
      </c>
      <c r="H70" s="229">
        <v>6.2102306672213739E-2</v>
      </c>
      <c r="I70" s="229">
        <v>3.8377015919459613E-2</v>
      </c>
      <c r="J70" s="229">
        <v>1.9225109573162199E-2</v>
      </c>
      <c r="K70" s="229">
        <v>2.2467717287922379E-2</v>
      </c>
      <c r="L70" s="229">
        <v>2.3519772668412889E-2</v>
      </c>
      <c r="M70" s="229">
        <v>2.326790694563495E-2</v>
      </c>
      <c r="N70" s="229">
        <v>2.7395830211676471E-2</v>
      </c>
      <c r="O70" s="229">
        <v>2.140246520769155E-2</v>
      </c>
      <c r="P70" s="229">
        <v>2.1210629517842489E-2</v>
      </c>
      <c r="Q70" s="229">
        <v>2.4233625219050529E-2</v>
      </c>
      <c r="R70" s="229">
        <v>2.6381242400112439E-2</v>
      </c>
      <c r="S70" s="229">
        <v>3.05465274237888E-2</v>
      </c>
      <c r="T70" s="229">
        <v>2.6649753645394889E-2</v>
      </c>
      <c r="U70" s="229">
        <v>2.545268843427638E-2</v>
      </c>
      <c r="V70" s="229">
        <v>2.4700456636326449E-2</v>
      </c>
      <c r="W70" s="229">
        <v>2.9401764877877001E-2</v>
      </c>
      <c r="X70" s="229">
        <v>4.2941583448682992E-2</v>
      </c>
      <c r="Y70" s="229">
        <v>5.1647828754909302E-2</v>
      </c>
      <c r="DA70" s="73" t="s">
        <v>1640</v>
      </c>
    </row>
    <row r="71" spans="1:105" ht="12" customHeight="1" x14ac:dyDescent="0.25">
      <c r="A71" s="147" t="s">
        <v>159</v>
      </c>
      <c r="B71" s="229">
        <v>0.1248616195719157</v>
      </c>
      <c r="C71" s="229">
        <v>0.1215990356163873</v>
      </c>
      <c r="D71" s="229">
        <v>0.10928840583589119</v>
      </c>
      <c r="E71" s="229">
        <v>0.14378436289737689</v>
      </c>
      <c r="F71" s="229">
        <v>0.14928686203614849</v>
      </c>
      <c r="G71" s="229">
        <v>0.17417153336736699</v>
      </c>
      <c r="H71" s="229">
        <v>0.13349771369856739</v>
      </c>
      <c r="I71" s="229">
        <v>0.1145814177374854</v>
      </c>
      <c r="J71" s="229">
        <v>6.0425568725669572E-2</v>
      </c>
      <c r="K71" s="229">
        <v>5.5554109638784793E-2</v>
      </c>
      <c r="L71" s="229">
        <v>6.3448150199115733E-2</v>
      </c>
      <c r="M71" s="229">
        <v>0.1203333037630198</v>
      </c>
      <c r="N71" s="229">
        <v>0.1578611930728705</v>
      </c>
      <c r="O71" s="229">
        <v>0.1060177952413705</v>
      </c>
      <c r="P71" s="229">
        <v>3.3427652272049788E-2</v>
      </c>
      <c r="Q71" s="229">
        <v>3.6005938579663208E-2</v>
      </c>
      <c r="R71" s="229">
        <v>5.8418989898829307E-2</v>
      </c>
      <c r="S71" s="229">
        <v>5.6168166825846043E-2</v>
      </c>
      <c r="T71" s="229">
        <v>6.8434365925437612E-2</v>
      </c>
      <c r="U71" s="229">
        <v>6.3517867455820595E-2</v>
      </c>
      <c r="V71" s="229">
        <v>6.6921592725692647E-2</v>
      </c>
      <c r="W71" s="229">
        <v>0.13806771730578751</v>
      </c>
      <c r="X71" s="229">
        <v>0.18423304766993581</v>
      </c>
      <c r="Y71" s="229">
        <v>0.14786095280527961</v>
      </c>
      <c r="DA71" s="73" t="s">
        <v>1641</v>
      </c>
    </row>
    <row r="72" spans="1:105" ht="12" customHeight="1" x14ac:dyDescent="0.25">
      <c r="A72" s="147" t="s">
        <v>32</v>
      </c>
      <c r="B72" s="229">
        <v>0.16582697920880729</v>
      </c>
      <c r="C72" s="229">
        <v>0.1107731273103225</v>
      </c>
      <c r="D72" s="229">
        <v>0.1199337971464778</v>
      </c>
      <c r="E72" s="229">
        <v>9.2401514929761008E-2</v>
      </c>
      <c r="F72" s="229">
        <v>0.10281255502234229</v>
      </c>
      <c r="G72" s="229">
        <v>9.316429655581368E-2</v>
      </c>
      <c r="H72" s="229">
        <v>0.14493545474075259</v>
      </c>
      <c r="I72" s="229">
        <v>0.15425049898128321</v>
      </c>
      <c r="J72" s="229">
        <v>4.0875974520734187E-2</v>
      </c>
      <c r="K72" s="229">
        <v>3.0399582706543971E-2</v>
      </c>
      <c r="L72" s="229">
        <v>4.5461151743335329E-2</v>
      </c>
      <c r="M72" s="229">
        <v>3.1482266424201009E-2</v>
      </c>
      <c r="N72" s="229">
        <v>2.5417335906421829E-2</v>
      </c>
      <c r="O72" s="229">
        <v>1.6547524795870721E-2</v>
      </c>
      <c r="P72" s="229">
        <v>1.6399205160552769E-2</v>
      </c>
      <c r="Q72" s="229">
        <v>1.482759042642706E-2</v>
      </c>
      <c r="R72" s="229">
        <v>1.221822697779883E-2</v>
      </c>
      <c r="S72" s="229">
        <v>1.436082240481004E-2</v>
      </c>
      <c r="T72" s="229">
        <v>9.417020214325382E-3</v>
      </c>
      <c r="U72" s="229">
        <v>1.1150357062016321E-2</v>
      </c>
      <c r="V72" s="229">
        <v>1.250357193052715E-2</v>
      </c>
      <c r="W72" s="229">
        <v>9.1086583371849106E-3</v>
      </c>
      <c r="X72" s="229">
        <v>6.8535583794587327E-3</v>
      </c>
      <c r="Y72" s="229">
        <v>4.307664162594425E-3</v>
      </c>
      <c r="DA72" s="73" t="s">
        <v>1642</v>
      </c>
    </row>
    <row r="73" spans="1:105" ht="12" customHeight="1" x14ac:dyDescent="0.25">
      <c r="A73" s="147" t="s">
        <v>33</v>
      </c>
      <c r="B73" s="229">
        <v>1.4497405920358419</v>
      </c>
      <c r="C73" s="229">
        <v>1.5468350391822969</v>
      </c>
      <c r="D73" s="229">
        <v>1.516737147807639</v>
      </c>
      <c r="E73" s="229">
        <v>1.6772717881611581</v>
      </c>
      <c r="F73" s="229">
        <v>1.7303142342990021</v>
      </c>
      <c r="G73" s="229">
        <v>1.7541998431261661</v>
      </c>
      <c r="H73" s="229">
        <v>1.552038997822859</v>
      </c>
      <c r="I73" s="229">
        <v>1.7774401054115021</v>
      </c>
      <c r="J73" s="229">
        <v>1.0443047394633811</v>
      </c>
      <c r="K73" s="229">
        <v>1.1121032832547251</v>
      </c>
      <c r="L73" s="229">
        <v>0.99450863920014321</v>
      </c>
      <c r="M73" s="229">
        <v>1.274490816828264</v>
      </c>
      <c r="N73" s="229">
        <v>1.289564238708417</v>
      </c>
      <c r="O73" s="229">
        <v>1.158634661744337</v>
      </c>
      <c r="P73" s="229">
        <v>1.2874427342031309</v>
      </c>
      <c r="Q73" s="229">
        <v>1.295255638104857</v>
      </c>
      <c r="R73" s="229">
        <v>1.5154158060760561</v>
      </c>
      <c r="S73" s="229">
        <v>1.700430708876989</v>
      </c>
      <c r="T73" s="229">
        <v>1.6238962021460071</v>
      </c>
      <c r="U73" s="229">
        <v>1.804329428621259</v>
      </c>
      <c r="V73" s="229">
        <v>1.742686995942065</v>
      </c>
      <c r="W73" s="229">
        <v>1.499099107794297</v>
      </c>
      <c r="X73" s="229">
        <v>1.5666122859687031</v>
      </c>
      <c r="Y73" s="229">
        <v>0.82280862842871416</v>
      </c>
      <c r="DA73" s="73" t="s">
        <v>1643</v>
      </c>
    </row>
    <row r="74" spans="1:105" ht="12" customHeight="1" x14ac:dyDescent="0.25">
      <c r="A74" s="147" t="s">
        <v>35</v>
      </c>
      <c r="B74" s="229">
        <v>0.88777036920043406</v>
      </c>
      <c r="C74" s="229">
        <v>0.7559734926483469</v>
      </c>
      <c r="D74" s="229">
        <v>0.68888924218081826</v>
      </c>
      <c r="E74" s="229">
        <v>0.7510674899642642</v>
      </c>
      <c r="F74" s="229">
        <v>0.72077451367980305</v>
      </c>
      <c r="G74" s="229">
        <v>0.73762737795890376</v>
      </c>
      <c r="H74" s="229">
        <v>0.6523686537696729</v>
      </c>
      <c r="I74" s="229">
        <v>0.73259917242093819</v>
      </c>
      <c r="J74" s="229">
        <v>0.4430422584271444</v>
      </c>
      <c r="K74" s="229">
        <v>0.47372692141587652</v>
      </c>
      <c r="L74" s="229">
        <v>0.50753351140572589</v>
      </c>
      <c r="M74" s="229">
        <v>0.565804603120171</v>
      </c>
      <c r="N74" s="229">
        <v>0.57516533496551703</v>
      </c>
      <c r="O74" s="229">
        <v>0.53793829730436848</v>
      </c>
      <c r="P74" s="229">
        <v>0.52138695748585995</v>
      </c>
      <c r="Q74" s="229">
        <v>0.5376723251988168</v>
      </c>
      <c r="R74" s="229">
        <v>0.59576717214815467</v>
      </c>
      <c r="S74" s="229">
        <v>0.70328093672266812</v>
      </c>
      <c r="T74" s="229">
        <v>0.88373124352612864</v>
      </c>
      <c r="U74" s="229">
        <v>0.79058472684014702</v>
      </c>
      <c r="V74" s="229">
        <v>0.82257894818039601</v>
      </c>
      <c r="W74" s="229">
        <v>0.90273290534664263</v>
      </c>
      <c r="X74" s="229">
        <v>0.81656607415990723</v>
      </c>
      <c r="Y74" s="229">
        <v>0.91476508416806845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2.281154004797985E-3</v>
      </c>
      <c r="C76" s="229">
        <v>9.5596125689184866E-2</v>
      </c>
      <c r="D76" s="229">
        <v>7.9251504727209529E-2</v>
      </c>
      <c r="E76" s="229">
        <v>0.15799071347059701</v>
      </c>
      <c r="F76" s="229">
        <v>0.20037173046494411</v>
      </c>
      <c r="G76" s="229">
        <v>0.21503041684714749</v>
      </c>
      <c r="H76" s="229">
        <v>0.109819684347799</v>
      </c>
      <c r="I76" s="229">
        <v>0.15208931179092511</v>
      </c>
      <c r="J76" s="229">
        <v>0.213676954238293</v>
      </c>
      <c r="K76" s="229">
        <v>0.25246918283323089</v>
      </c>
      <c r="L76" s="229">
        <v>0.24190774339708229</v>
      </c>
      <c r="M76" s="229">
        <v>0.26233348018857872</v>
      </c>
      <c r="N76" s="229">
        <v>0.27387246938332133</v>
      </c>
      <c r="O76" s="229">
        <v>0.27248642175989851</v>
      </c>
      <c r="P76" s="229">
        <v>0.28263104871713579</v>
      </c>
      <c r="Q76" s="229">
        <v>0.32386921660774959</v>
      </c>
      <c r="R76" s="229">
        <v>0.37551695030977861</v>
      </c>
      <c r="S76" s="229">
        <v>0.56171490176528749</v>
      </c>
      <c r="T76" s="229">
        <v>0.80060068517259597</v>
      </c>
      <c r="U76" s="229">
        <v>0.77658030276899515</v>
      </c>
      <c r="V76" s="229">
        <v>0.71832683365642003</v>
      </c>
      <c r="W76" s="229">
        <v>0.63361956724763879</v>
      </c>
      <c r="X76" s="229">
        <v>0.55857171987392673</v>
      </c>
      <c r="Y76" s="229">
        <v>0.55416423843573737</v>
      </c>
      <c r="DA76" s="73" t="s">
        <v>1646</v>
      </c>
    </row>
    <row r="77" spans="1:105" ht="12" customHeight="1" x14ac:dyDescent="0.25">
      <c r="A77" s="147" t="s">
        <v>39</v>
      </c>
      <c r="B77" s="229">
        <v>1.0217839759656311</v>
      </c>
      <c r="C77" s="229">
        <v>0.88572319399695965</v>
      </c>
      <c r="D77" s="229">
        <v>0.90455522644172048</v>
      </c>
      <c r="E77" s="229">
        <v>0.74709451781829084</v>
      </c>
      <c r="F77" s="229">
        <v>0.68137348252720376</v>
      </c>
      <c r="G77" s="229">
        <v>0.64795828042645198</v>
      </c>
      <c r="H77" s="229">
        <v>0.60598831049866009</v>
      </c>
      <c r="I77" s="229">
        <v>0.88279152997274357</v>
      </c>
      <c r="J77" s="229">
        <v>0.50095790886098301</v>
      </c>
      <c r="K77" s="229">
        <v>0.60687937649805146</v>
      </c>
      <c r="L77" s="229">
        <v>0.60288900836247694</v>
      </c>
      <c r="M77" s="229">
        <v>0.59190802019286981</v>
      </c>
      <c r="N77" s="229">
        <v>0.6739545805922238</v>
      </c>
      <c r="O77" s="229">
        <v>0.58810569102695687</v>
      </c>
      <c r="P77" s="229">
        <v>0.42738181210918519</v>
      </c>
      <c r="Q77" s="229">
        <v>0.35161196708629811</v>
      </c>
      <c r="R77" s="229">
        <v>0.56216518125915149</v>
      </c>
      <c r="S77" s="229">
        <v>0.49393941779353551</v>
      </c>
      <c r="T77" s="229">
        <v>0.44159771235975398</v>
      </c>
      <c r="U77" s="229">
        <v>0.41354959658313628</v>
      </c>
      <c r="V77" s="229">
        <v>0.41246512746606862</v>
      </c>
      <c r="W77" s="229">
        <v>0.4352785969188584</v>
      </c>
      <c r="X77" s="229">
        <v>0.45563854650581881</v>
      </c>
      <c r="Y77" s="229">
        <v>0.46506133094692109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125.67735548825087</v>
      </c>
      <c r="C79" s="261">
        <f t="shared" si="2"/>
        <v>114.33055317779882</v>
      </c>
      <c r="D79" s="261">
        <f t="shared" si="2"/>
        <v>108.34197133909608</v>
      </c>
      <c r="E79" s="261">
        <f t="shared" si="2"/>
        <v>121.08174833891334</v>
      </c>
      <c r="F79" s="261">
        <f t="shared" si="2"/>
        <v>126.01181864948123</v>
      </c>
      <c r="G79" s="261">
        <f t="shared" si="2"/>
        <v>130.33725207459938</v>
      </c>
      <c r="H79" s="261">
        <f t="shared" si="2"/>
        <v>114.51816362165054</v>
      </c>
      <c r="I79" s="261">
        <f t="shared" si="2"/>
        <v>127.88470834425154</v>
      </c>
      <c r="J79" s="261">
        <f t="shared" si="2"/>
        <v>75.064050554053921</v>
      </c>
      <c r="K79" s="261">
        <f t="shared" si="2"/>
        <v>74.581674445367042</v>
      </c>
      <c r="L79" s="261">
        <f t="shared" si="2"/>
        <v>73.571552655406236</v>
      </c>
      <c r="M79" s="261">
        <f t="shared" si="2"/>
        <v>84.774883712777637</v>
      </c>
      <c r="N79" s="261">
        <f t="shared" si="2"/>
        <v>84.902109317436626</v>
      </c>
      <c r="O79" s="261">
        <f t="shared" si="2"/>
        <v>77.976141637646748</v>
      </c>
      <c r="P79" s="261">
        <f t="shared" si="2"/>
        <v>78.758976458776203</v>
      </c>
      <c r="Q79" s="261">
        <f t="shared" si="2"/>
        <v>80.932761433389103</v>
      </c>
      <c r="R79" s="261">
        <f t="shared" si="2"/>
        <v>95.542934265316774</v>
      </c>
      <c r="S79" s="261">
        <f t="shared" si="2"/>
        <v>111.94021529254105</v>
      </c>
      <c r="T79" s="261">
        <f t="shared" si="2"/>
        <v>126.58091334121065</v>
      </c>
      <c r="U79" s="261">
        <f t="shared" si="2"/>
        <v>124.02148739891312</v>
      </c>
      <c r="V79" s="261">
        <f t="shared" si="2"/>
        <v>124.4677959679302</v>
      </c>
      <c r="W79" s="261">
        <f t="shared" si="2"/>
        <v>122.72573078384806</v>
      </c>
      <c r="X79" s="261">
        <f t="shared" si="2"/>
        <v>116.87380671344974</v>
      </c>
      <c r="Y79" s="261">
        <f t="shared" si="2"/>
        <v>95.979410628263153</v>
      </c>
      <c r="DA79" s="70"/>
    </row>
    <row r="80" spans="1:105" ht="12" customHeight="1" x14ac:dyDescent="0.25">
      <c r="A80" s="60" t="s">
        <v>1521</v>
      </c>
      <c r="B80" s="262">
        <v>118.71643135790529</v>
      </c>
      <c r="C80" s="262">
        <v>108.023507579012</v>
      </c>
      <c r="D80" s="262">
        <v>101.7232696662612</v>
      </c>
      <c r="E80" s="262">
        <v>114.2401684194361</v>
      </c>
      <c r="F80" s="262">
        <v>118.9130685638773</v>
      </c>
      <c r="G80" s="262">
        <v>122.35755885065529</v>
      </c>
      <c r="H80" s="262">
        <v>107.7995328707524</v>
      </c>
      <c r="I80" s="262">
        <v>120.78876139453141</v>
      </c>
      <c r="J80" s="262">
        <v>70.286916094311579</v>
      </c>
      <c r="K80" s="262">
        <v>69.739298468644023</v>
      </c>
      <c r="L80" s="262">
        <v>68.778253435942247</v>
      </c>
      <c r="M80" s="262">
        <v>79.824682811392449</v>
      </c>
      <c r="N80" s="262">
        <v>79.590253950304259</v>
      </c>
      <c r="O80" s="262">
        <v>72.995097890227584</v>
      </c>
      <c r="P80" s="262">
        <v>73.817727785769819</v>
      </c>
      <c r="Q80" s="262">
        <v>75.50833412845644</v>
      </c>
      <c r="R80" s="262">
        <v>89.343348570879073</v>
      </c>
      <c r="S80" s="262">
        <v>105.25125675502569</v>
      </c>
      <c r="T80" s="262">
        <v>119.0838091509298</v>
      </c>
      <c r="U80" s="262">
        <v>116.8350510094517</v>
      </c>
      <c r="V80" s="262">
        <v>116.5401623826862</v>
      </c>
      <c r="W80" s="262">
        <v>114.529357907319</v>
      </c>
      <c r="X80" s="262">
        <v>108.8842937630302</v>
      </c>
      <c r="Y80" s="262">
        <v>87.979317346940732</v>
      </c>
      <c r="DA80" s="72" t="s">
        <v>1649</v>
      </c>
    </row>
    <row r="81" spans="1:105" ht="12" customHeight="1" x14ac:dyDescent="0.25">
      <c r="A81" s="59" t="s">
        <v>28</v>
      </c>
      <c r="B81" s="230">
        <v>35.192345265048857</v>
      </c>
      <c r="C81" s="230">
        <v>25.658204446473739</v>
      </c>
      <c r="D81" s="230">
        <v>22.267765975347249</v>
      </c>
      <c r="E81" s="230">
        <v>27.093763706698269</v>
      </c>
      <c r="F81" s="230">
        <v>29.934536658157111</v>
      </c>
      <c r="G81" s="230">
        <v>31.349179129256122</v>
      </c>
      <c r="H81" s="230">
        <v>28.515368613884849</v>
      </c>
      <c r="I81" s="230">
        <v>30.149055803743511</v>
      </c>
      <c r="J81" s="230">
        <v>14.365624575648431</v>
      </c>
      <c r="K81" s="230">
        <v>8.7736983726078712</v>
      </c>
      <c r="L81" s="230">
        <v>10.0596775130076</v>
      </c>
      <c r="M81" s="230">
        <v>9.749614694797307</v>
      </c>
      <c r="N81" s="230">
        <v>6.3841137446977596</v>
      </c>
      <c r="O81" s="230">
        <v>7.4115742314427564</v>
      </c>
      <c r="P81" s="230">
        <v>8.4442183886419322</v>
      </c>
      <c r="Q81" s="230">
        <v>8.8294283327715011</v>
      </c>
      <c r="R81" s="230">
        <v>10.54910609343186</v>
      </c>
      <c r="S81" s="230">
        <v>12.595349523653249</v>
      </c>
      <c r="T81" s="230">
        <v>17.049525774706868</v>
      </c>
      <c r="U81" s="230">
        <v>13.2018277370387</v>
      </c>
      <c r="V81" s="230">
        <v>15.658611870063609</v>
      </c>
      <c r="W81" s="230">
        <v>19.050762672615878</v>
      </c>
      <c r="X81" s="230">
        <v>14.134982899584401</v>
      </c>
      <c r="Y81" s="230">
        <v>12.66038904921907</v>
      </c>
      <c r="DA81" s="71" t="s">
        <v>1650</v>
      </c>
    </row>
    <row r="82" spans="1:105" ht="12" customHeight="1" x14ac:dyDescent="0.25">
      <c r="A82" s="59" t="s">
        <v>31</v>
      </c>
      <c r="B82" s="295">
        <v>2.896400502441725</v>
      </c>
      <c r="C82" s="295">
        <v>1.560782326865811</v>
      </c>
      <c r="D82" s="295">
        <v>1.561740663859313</v>
      </c>
      <c r="E82" s="295">
        <v>1.8577020772553501</v>
      </c>
      <c r="F82" s="295">
        <v>1.83147139419583</v>
      </c>
      <c r="G82" s="295">
        <v>2.1783399633057932</v>
      </c>
      <c r="H82" s="295">
        <v>1.814358725373493</v>
      </c>
      <c r="I82" s="295">
        <v>1.1443158819142409</v>
      </c>
      <c r="J82" s="295">
        <v>0.57200028366387645</v>
      </c>
      <c r="K82" s="295">
        <v>0.68100485655427057</v>
      </c>
      <c r="L82" s="295">
        <v>0.71369280039463467</v>
      </c>
      <c r="M82" s="295">
        <v>0.69436904224984464</v>
      </c>
      <c r="N82" s="295">
        <v>0.82782622191743993</v>
      </c>
      <c r="O82" s="295">
        <v>0.64362002976493826</v>
      </c>
      <c r="P82" s="295">
        <v>0.62049810434095121</v>
      </c>
      <c r="Q82" s="295">
        <v>0.6993899552697711</v>
      </c>
      <c r="R82" s="295">
        <v>0.77661491829452867</v>
      </c>
      <c r="S82" s="295">
        <v>0.88482121586418172</v>
      </c>
      <c r="T82" s="295">
        <v>0.76218789172221346</v>
      </c>
      <c r="U82" s="295">
        <v>0.72616172844518212</v>
      </c>
      <c r="V82" s="295">
        <v>0.70473638717636178</v>
      </c>
      <c r="W82" s="295">
        <v>0.84128629471055671</v>
      </c>
      <c r="X82" s="295">
        <v>1.234626466838469</v>
      </c>
      <c r="Y82" s="295">
        <v>1.5057121973498959</v>
      </c>
      <c r="DA82" s="122" t="s">
        <v>1651</v>
      </c>
    </row>
    <row r="83" spans="1:105" ht="12" customHeight="1" x14ac:dyDescent="0.25">
      <c r="A83" s="59" t="s">
        <v>159</v>
      </c>
      <c r="B83" s="295">
        <v>3.911027053235498</v>
      </c>
      <c r="C83" s="295">
        <v>3.7877055552555761</v>
      </c>
      <c r="D83" s="295">
        <v>3.4321602883120761</v>
      </c>
      <c r="E83" s="295">
        <v>4.3895320857909006</v>
      </c>
      <c r="F83" s="295">
        <v>4.5132696425445626</v>
      </c>
      <c r="G83" s="295">
        <v>5.2381422878919093</v>
      </c>
      <c r="H83" s="295">
        <v>4.0303873316476766</v>
      </c>
      <c r="I83" s="295">
        <v>3.5305831633467619</v>
      </c>
      <c r="J83" s="295">
        <v>1.8578288304175401</v>
      </c>
      <c r="K83" s="295">
        <v>1.7400630349392869</v>
      </c>
      <c r="L83" s="295">
        <v>1.989549239225088</v>
      </c>
      <c r="M83" s="295">
        <v>3.7108756642022191</v>
      </c>
      <c r="N83" s="295">
        <v>4.9293269484356959</v>
      </c>
      <c r="O83" s="295">
        <v>3.2945951193284131</v>
      </c>
      <c r="P83" s="295">
        <v>1.010532551286123</v>
      </c>
      <c r="Q83" s="295">
        <v>1.073822923489536</v>
      </c>
      <c r="R83" s="295">
        <v>1.777141705567596</v>
      </c>
      <c r="S83" s="295">
        <v>1.6768283132094599</v>
      </c>
      <c r="T83" s="295">
        <v>2.0225563265260069</v>
      </c>
      <c r="U83" s="295">
        <v>1.8726349927958541</v>
      </c>
      <c r="V83" s="295">
        <v>1.9730837198177129</v>
      </c>
      <c r="W83" s="295">
        <v>4.0824426202634809</v>
      </c>
      <c r="X83" s="295">
        <v>5.4737202205279383</v>
      </c>
      <c r="Y83" s="295">
        <v>4.4545201849134326</v>
      </c>
      <c r="DA83" s="122" t="s">
        <v>1652</v>
      </c>
    </row>
    <row r="84" spans="1:105" ht="12" customHeight="1" x14ac:dyDescent="0.25">
      <c r="A84" s="59" t="s">
        <v>32</v>
      </c>
      <c r="B84" s="295">
        <v>5.3303083348470297</v>
      </c>
      <c r="C84" s="295">
        <v>3.540917295219173</v>
      </c>
      <c r="D84" s="295">
        <v>3.8651854930630871</v>
      </c>
      <c r="E84" s="295">
        <v>2.8948158918661488</v>
      </c>
      <c r="F84" s="295">
        <v>3.18970948405188</v>
      </c>
      <c r="G84" s="295">
        <v>2.8753115658161268</v>
      </c>
      <c r="H84" s="295">
        <v>4.4903777850821154</v>
      </c>
      <c r="I84" s="295">
        <v>4.8774645092481883</v>
      </c>
      <c r="J84" s="295">
        <v>1.2896989827965359</v>
      </c>
      <c r="K84" s="295">
        <v>0.97712853872810213</v>
      </c>
      <c r="L84" s="295">
        <v>1.4628892458902329</v>
      </c>
      <c r="M84" s="295">
        <v>0.99630391921816208</v>
      </c>
      <c r="N84" s="295">
        <v>0.8144746250519509</v>
      </c>
      <c r="O84" s="295">
        <v>0.52770548587405275</v>
      </c>
      <c r="P84" s="295">
        <v>0.50874776808104827</v>
      </c>
      <c r="Q84" s="295">
        <v>0.45379990631759609</v>
      </c>
      <c r="R84" s="295">
        <v>0.38142705108532221</v>
      </c>
      <c r="S84" s="295">
        <v>0.44181536094873453</v>
      </c>
      <c r="T84" s="295">
        <v>0.28561115550569571</v>
      </c>
      <c r="U84" s="295">
        <v>0.33735044448546792</v>
      </c>
      <c r="V84" s="295">
        <v>0.37831070231438751</v>
      </c>
      <c r="W84" s="295">
        <v>0.2763870197154929</v>
      </c>
      <c r="X84" s="295">
        <v>0.20896158874807491</v>
      </c>
      <c r="Y84" s="295">
        <v>0.1331755668545398</v>
      </c>
      <c r="DA84" s="122" t="s">
        <v>1653</v>
      </c>
    </row>
    <row r="85" spans="1:105" ht="12" customHeight="1" x14ac:dyDescent="0.25">
      <c r="A85" s="59" t="s">
        <v>33</v>
      </c>
      <c r="B85" s="295">
        <v>45.463996871564071</v>
      </c>
      <c r="C85" s="295">
        <v>48.239804527853643</v>
      </c>
      <c r="D85" s="295">
        <v>47.689113834090698</v>
      </c>
      <c r="E85" s="295">
        <v>51.265532226832377</v>
      </c>
      <c r="F85" s="295">
        <v>52.373322979782927</v>
      </c>
      <c r="G85" s="295">
        <v>52.819543290028832</v>
      </c>
      <c r="H85" s="295">
        <v>46.91276648744175</v>
      </c>
      <c r="I85" s="295">
        <v>54.833085829492923</v>
      </c>
      <c r="J85" s="295">
        <v>32.146053138581337</v>
      </c>
      <c r="K85" s="295">
        <v>34.874610859462848</v>
      </c>
      <c r="L85" s="295">
        <v>31.221929946449549</v>
      </c>
      <c r="M85" s="295">
        <v>39.349818283910508</v>
      </c>
      <c r="N85" s="295">
        <v>40.315373047769242</v>
      </c>
      <c r="O85" s="295">
        <v>36.048338867450411</v>
      </c>
      <c r="P85" s="295">
        <v>38.966178010458847</v>
      </c>
      <c r="Q85" s="295">
        <v>38.674925319662783</v>
      </c>
      <c r="R85" s="295">
        <v>46.154631296359661</v>
      </c>
      <c r="S85" s="295">
        <v>51.141869906484963</v>
      </c>
      <c r="T85" s="295">
        <v>48.050742334046433</v>
      </c>
      <c r="U85" s="295">
        <v>53.258449181131297</v>
      </c>
      <c r="V85" s="295">
        <v>51.441555559247142</v>
      </c>
      <c r="W85" s="295">
        <v>44.378615394737587</v>
      </c>
      <c r="X85" s="295">
        <v>46.600657568018853</v>
      </c>
      <c r="Y85" s="295">
        <v>24.817711169440859</v>
      </c>
      <c r="DA85" s="122" t="s">
        <v>1654</v>
      </c>
    </row>
    <row r="86" spans="1:105" ht="12" customHeight="1" x14ac:dyDescent="0.25">
      <c r="A86" s="59" t="s">
        <v>35</v>
      </c>
      <c r="B86" s="295">
        <v>25.841903539262351</v>
      </c>
      <c r="C86" s="295">
        <v>21.8833923630859</v>
      </c>
      <c r="D86" s="295">
        <v>20.105036826497209</v>
      </c>
      <c r="E86" s="295">
        <v>21.308237736817041</v>
      </c>
      <c r="F86" s="295">
        <v>20.250283727194141</v>
      </c>
      <c r="G86" s="295">
        <v>20.615750186898101</v>
      </c>
      <c r="H86" s="295">
        <v>18.303242822415172</v>
      </c>
      <c r="I86" s="295">
        <v>20.977835580399741</v>
      </c>
      <c r="J86" s="295">
        <v>12.65878730623726</v>
      </c>
      <c r="K86" s="295">
        <v>13.789193142791101</v>
      </c>
      <c r="L86" s="295">
        <v>14.789805044943471</v>
      </c>
      <c r="M86" s="295">
        <v>16.21507785744658</v>
      </c>
      <c r="N86" s="295">
        <v>16.6904077399805</v>
      </c>
      <c r="O86" s="295">
        <v>15.535232081114071</v>
      </c>
      <c r="P86" s="295">
        <v>14.647604127981079</v>
      </c>
      <c r="Q86" s="295">
        <v>14.901782385518059</v>
      </c>
      <c r="R86" s="295">
        <v>16.842501075798172</v>
      </c>
      <c r="S86" s="295">
        <v>19.647496295047421</v>
      </c>
      <c r="T86" s="295">
        <v>24.272168930159829</v>
      </c>
      <c r="U86" s="295">
        <v>21.660458485008839</v>
      </c>
      <c r="V86" s="295">
        <v>22.53817955428395</v>
      </c>
      <c r="W86" s="295">
        <v>24.80557034259428</v>
      </c>
      <c r="X86" s="295">
        <v>22.545942264466898</v>
      </c>
      <c r="Y86" s="295">
        <v>25.610556149985001</v>
      </c>
      <c r="DA86" s="122" t="s">
        <v>1655</v>
      </c>
    </row>
    <row r="87" spans="1:105" ht="12" customHeight="1" x14ac:dyDescent="0.25">
      <c r="A87" s="59" t="s">
        <v>38</v>
      </c>
      <c r="B87" s="295">
        <v>8.0449791505783838E-2</v>
      </c>
      <c r="C87" s="295">
        <v>3.3527010642581381</v>
      </c>
      <c r="D87" s="295">
        <v>2.80226658509158</v>
      </c>
      <c r="E87" s="295">
        <v>5.4305846941760194</v>
      </c>
      <c r="F87" s="295">
        <v>6.8204746779508181</v>
      </c>
      <c r="G87" s="295">
        <v>7.281292427458439</v>
      </c>
      <c r="H87" s="295">
        <v>3.7330311049073819</v>
      </c>
      <c r="I87" s="295">
        <v>5.2764206263860887</v>
      </c>
      <c r="J87" s="295">
        <v>7.3969229769666063</v>
      </c>
      <c r="K87" s="295">
        <v>8.9035996635605485</v>
      </c>
      <c r="L87" s="295">
        <v>8.5407096460316616</v>
      </c>
      <c r="M87" s="295">
        <v>9.108623349567841</v>
      </c>
      <c r="N87" s="295">
        <v>9.6287316224516744</v>
      </c>
      <c r="O87" s="295">
        <v>9.5340320752529379</v>
      </c>
      <c r="P87" s="295">
        <v>9.6199488349798372</v>
      </c>
      <c r="Q87" s="295">
        <v>10.875185305427189</v>
      </c>
      <c r="R87" s="295">
        <v>12.86192643034194</v>
      </c>
      <c r="S87" s="295">
        <v>18.863076139817679</v>
      </c>
      <c r="T87" s="295">
        <v>26.641016738262721</v>
      </c>
      <c r="U87" s="295">
        <v>25.778168440546342</v>
      </c>
      <c r="V87" s="295">
        <v>23.845684589783041</v>
      </c>
      <c r="W87" s="295">
        <v>21.09429356268172</v>
      </c>
      <c r="X87" s="295">
        <v>18.685402754845551</v>
      </c>
      <c r="Y87" s="295">
        <v>18.797253029177931</v>
      </c>
      <c r="DA87" s="122" t="s">
        <v>1656</v>
      </c>
    </row>
    <row r="88" spans="1:105" ht="12" customHeight="1" x14ac:dyDescent="0.25">
      <c r="A88" s="60" t="s">
        <v>1530</v>
      </c>
      <c r="B88" s="262">
        <v>6.9609241303455676</v>
      </c>
      <c r="C88" s="262">
        <v>6.307045598786809</v>
      </c>
      <c r="D88" s="262">
        <v>6.61870167283488</v>
      </c>
      <c r="E88" s="262">
        <v>6.8415799194772342</v>
      </c>
      <c r="F88" s="262">
        <v>7.0987500856039176</v>
      </c>
      <c r="G88" s="262">
        <v>7.9796932239440812</v>
      </c>
      <c r="H88" s="262">
        <v>6.7186307508981384</v>
      </c>
      <c r="I88" s="262">
        <v>7.0959469497201297</v>
      </c>
      <c r="J88" s="262">
        <v>4.777134459742336</v>
      </c>
      <c r="K88" s="262">
        <v>4.842375976723023</v>
      </c>
      <c r="L88" s="262">
        <v>4.7932992194639956</v>
      </c>
      <c r="M88" s="262">
        <v>4.9502009013851893</v>
      </c>
      <c r="N88" s="262">
        <v>5.3118553671323703</v>
      </c>
      <c r="O88" s="262">
        <v>4.9810437474191689</v>
      </c>
      <c r="P88" s="262">
        <v>4.9412486730063776</v>
      </c>
      <c r="Q88" s="262">
        <v>5.4244273049326592</v>
      </c>
      <c r="R88" s="262">
        <v>6.1995856944377046</v>
      </c>
      <c r="S88" s="262">
        <v>6.6889585375153588</v>
      </c>
      <c r="T88" s="262">
        <v>7.4971041902808517</v>
      </c>
      <c r="U88" s="262">
        <v>7.18643638946142</v>
      </c>
      <c r="V88" s="262">
        <v>7.9276335852439948</v>
      </c>
      <c r="W88" s="262">
        <v>8.1963728765290664</v>
      </c>
      <c r="X88" s="262">
        <v>7.9895129504195381</v>
      </c>
      <c r="Y88" s="262">
        <v>8.0000932813224193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15.351262518940775</v>
      </c>
      <c r="C89" s="261">
        <f t="shared" si="3"/>
        <v>13.811213393927243</v>
      </c>
      <c r="D89" s="261">
        <f t="shared" si="3"/>
        <v>13.646695219438945</v>
      </c>
      <c r="E89" s="261">
        <f t="shared" si="3"/>
        <v>14.726873785574401</v>
      </c>
      <c r="F89" s="261">
        <f t="shared" si="3"/>
        <v>15.274430204930816</v>
      </c>
      <c r="G89" s="261">
        <f t="shared" si="3"/>
        <v>16.366817748644458</v>
      </c>
      <c r="H89" s="261">
        <f t="shared" si="3"/>
        <v>14.140858153513008</v>
      </c>
      <c r="I89" s="261">
        <f t="shared" si="3"/>
        <v>15.360113511551207</v>
      </c>
      <c r="J89" s="261">
        <f t="shared" si="3"/>
        <v>9.4760803168925136</v>
      </c>
      <c r="K89" s="261">
        <f t="shared" si="3"/>
        <v>9.4822200342866072</v>
      </c>
      <c r="L89" s="261">
        <f t="shared" si="3"/>
        <v>9.438312344378641</v>
      </c>
      <c r="M89" s="261">
        <f t="shared" si="3"/>
        <v>10.355423501659454</v>
      </c>
      <c r="N89" s="261">
        <f t="shared" si="3"/>
        <v>10.679096060706431</v>
      </c>
      <c r="O89" s="261">
        <f t="shared" si="3"/>
        <v>9.8427671838665134</v>
      </c>
      <c r="P89" s="261">
        <f t="shared" si="3"/>
        <v>9.7462708370154321</v>
      </c>
      <c r="Q89" s="261">
        <f t="shared" si="3"/>
        <v>10.39466510298641</v>
      </c>
      <c r="R89" s="261">
        <f t="shared" si="3"/>
        <v>12.093614574226125</v>
      </c>
      <c r="S89" s="261">
        <f t="shared" si="3"/>
        <v>13.917070570601549</v>
      </c>
      <c r="T89" s="261">
        <f t="shared" si="3"/>
        <v>15.454978497221212</v>
      </c>
      <c r="U89" s="261">
        <f t="shared" si="3"/>
        <v>14.925114353531544</v>
      </c>
      <c r="V89" s="261">
        <f t="shared" si="3"/>
        <v>15.756541860668403</v>
      </c>
      <c r="W89" s="261">
        <f t="shared" si="3"/>
        <v>16.040921599546813</v>
      </c>
      <c r="X89" s="261">
        <f t="shared" si="3"/>
        <v>15.446023350279114</v>
      </c>
      <c r="Y89" s="261">
        <f t="shared" si="3"/>
        <v>14.170790197119988</v>
      </c>
      <c r="DA89" s="70"/>
    </row>
    <row r="90" spans="1:105" ht="12" customHeight="1" x14ac:dyDescent="0.25">
      <c r="A90" s="60" t="s">
        <v>1533</v>
      </c>
      <c r="B90" s="262">
        <v>8.8435298568698038</v>
      </c>
      <c r="C90" s="262">
        <v>7.9147884543900489</v>
      </c>
      <c r="D90" s="262">
        <v>7.4589045970646408</v>
      </c>
      <c r="E90" s="262">
        <v>8.3307154209032817</v>
      </c>
      <c r="F90" s="262">
        <v>8.6378447563733847</v>
      </c>
      <c r="G90" s="262">
        <v>8.9066430283965978</v>
      </c>
      <c r="H90" s="262">
        <v>7.8596443429203582</v>
      </c>
      <c r="I90" s="262">
        <v>8.7261487005133827</v>
      </c>
      <c r="J90" s="262">
        <v>5.0099615411910179</v>
      </c>
      <c r="K90" s="262">
        <v>4.9551072952796664</v>
      </c>
      <c r="L90" s="262">
        <v>4.9570812168047009</v>
      </c>
      <c r="M90" s="262">
        <v>5.7275057874983766</v>
      </c>
      <c r="N90" s="262">
        <v>5.7130694209119524</v>
      </c>
      <c r="O90" s="262">
        <v>5.1860146493901924</v>
      </c>
      <c r="P90" s="262">
        <v>5.126722515757967</v>
      </c>
      <c r="Q90" s="262">
        <v>5.3233955295328927</v>
      </c>
      <c r="R90" s="262">
        <v>6.2976533542038498</v>
      </c>
      <c r="S90" s="262">
        <v>7.5331405668814364</v>
      </c>
      <c r="T90" s="262">
        <v>8.4459738167438587</v>
      </c>
      <c r="U90" s="262">
        <v>8.2065514242625923</v>
      </c>
      <c r="V90" s="262">
        <v>8.345037432582938</v>
      </c>
      <c r="W90" s="262">
        <v>8.3781741711456945</v>
      </c>
      <c r="X90" s="262">
        <v>7.9766682175572381</v>
      </c>
      <c r="Y90" s="262">
        <v>6.6915435667028511</v>
      </c>
      <c r="DA90" s="72" t="s">
        <v>1658</v>
      </c>
    </row>
    <row r="91" spans="1:105" ht="12" customHeight="1" x14ac:dyDescent="0.25">
      <c r="A91" s="59" t="s">
        <v>28</v>
      </c>
      <c r="B91" s="230">
        <v>3.8000365311939488</v>
      </c>
      <c r="C91" s="230">
        <v>3.1951664997982738</v>
      </c>
      <c r="D91" s="230">
        <v>2.868965066374495</v>
      </c>
      <c r="E91" s="230">
        <v>3.495443865632371</v>
      </c>
      <c r="F91" s="230">
        <v>3.8865171563976091</v>
      </c>
      <c r="G91" s="230">
        <v>4.0294829184262184</v>
      </c>
      <c r="H91" s="230">
        <v>3.524955206401541</v>
      </c>
      <c r="I91" s="230">
        <v>3.8888911661250041</v>
      </c>
      <c r="J91" s="230">
        <v>2.0781026254357871</v>
      </c>
      <c r="K91" s="230">
        <v>1.444216866748129</v>
      </c>
      <c r="L91" s="230">
        <v>1.486973864148271</v>
      </c>
      <c r="M91" s="230">
        <v>1.5325986716463089</v>
      </c>
      <c r="N91" s="230">
        <v>1.041537470165171</v>
      </c>
      <c r="O91" s="230">
        <v>1.1951144942041749</v>
      </c>
      <c r="P91" s="230">
        <v>1.472214345523273</v>
      </c>
      <c r="Q91" s="230">
        <v>1.555568931885829</v>
      </c>
      <c r="R91" s="230">
        <v>1.887426312338554</v>
      </c>
      <c r="S91" s="230">
        <v>2.3358775163039049</v>
      </c>
      <c r="T91" s="230">
        <v>2.8203095521459982</v>
      </c>
      <c r="U91" s="230">
        <v>2.4666211420630351</v>
      </c>
      <c r="V91" s="230">
        <v>2.7438828272405602</v>
      </c>
      <c r="W91" s="230">
        <v>2.832971782861605</v>
      </c>
      <c r="X91" s="230">
        <v>2.2296315803609321</v>
      </c>
      <c r="Y91" s="230">
        <v>1.628276873264288</v>
      </c>
      <c r="DA91" s="71" t="s">
        <v>1659</v>
      </c>
    </row>
    <row r="92" spans="1:105" ht="12" customHeight="1" x14ac:dyDescent="0.25">
      <c r="A92" s="59" t="s">
        <v>31</v>
      </c>
      <c r="B92" s="295">
        <v>0.37773381816786689</v>
      </c>
      <c r="C92" s="295">
        <v>0.23474549372515829</v>
      </c>
      <c r="D92" s="295">
        <v>0.24302179406081151</v>
      </c>
      <c r="E92" s="295">
        <v>0.2894654618350429</v>
      </c>
      <c r="F92" s="295">
        <v>0.28719434300674551</v>
      </c>
      <c r="G92" s="295">
        <v>0.33817110545215801</v>
      </c>
      <c r="H92" s="295">
        <v>0.27088531535181648</v>
      </c>
      <c r="I92" s="295">
        <v>0.17827304873916189</v>
      </c>
      <c r="J92" s="295">
        <v>9.9937024588349369E-2</v>
      </c>
      <c r="K92" s="295">
        <v>0.1353903199099564</v>
      </c>
      <c r="L92" s="295">
        <v>0.12741433291649851</v>
      </c>
      <c r="M92" s="295">
        <v>0.1318314517487256</v>
      </c>
      <c r="N92" s="295">
        <v>0.1631177242962342</v>
      </c>
      <c r="O92" s="295">
        <v>0.12534767832190599</v>
      </c>
      <c r="P92" s="295">
        <v>0.13065912337836061</v>
      </c>
      <c r="Q92" s="295">
        <v>0.14882084224520489</v>
      </c>
      <c r="R92" s="295">
        <v>0.16782156487933081</v>
      </c>
      <c r="S92" s="295">
        <v>0.1967804229356637</v>
      </c>
      <c r="T92" s="295">
        <v>0.1515596161441401</v>
      </c>
      <c r="U92" s="295">
        <v>0.16386622038248011</v>
      </c>
      <c r="V92" s="295">
        <v>0.14915117892137181</v>
      </c>
      <c r="W92" s="295">
        <v>0.15109892986345219</v>
      </c>
      <c r="X92" s="295">
        <v>0.2352128774894493</v>
      </c>
      <c r="Y92" s="295">
        <v>0.23388957459052409</v>
      </c>
      <c r="DA92" s="122" t="s">
        <v>1660</v>
      </c>
    </row>
    <row r="93" spans="1:105" ht="12" customHeight="1" x14ac:dyDescent="0.25">
      <c r="A93" s="59" t="s">
        <v>159</v>
      </c>
      <c r="B93" s="295">
        <v>0.48437216769596192</v>
      </c>
      <c r="C93" s="295">
        <v>0.54099374294128233</v>
      </c>
      <c r="D93" s="295">
        <v>0.5071833315870915</v>
      </c>
      <c r="E93" s="295">
        <v>0.64953120361381611</v>
      </c>
      <c r="F93" s="295">
        <v>0.67209107498059939</v>
      </c>
      <c r="G93" s="295">
        <v>0.77223456285271497</v>
      </c>
      <c r="H93" s="295">
        <v>0.57143941960320532</v>
      </c>
      <c r="I93" s="295">
        <v>0.52233282347749543</v>
      </c>
      <c r="J93" s="295">
        <v>0.30824566311711521</v>
      </c>
      <c r="K93" s="295">
        <v>0.32852126952751082</v>
      </c>
      <c r="L93" s="295">
        <v>0.33730499068716058</v>
      </c>
      <c r="M93" s="295">
        <v>0.66906173704823213</v>
      </c>
      <c r="N93" s="295">
        <v>0.92238175855170323</v>
      </c>
      <c r="O93" s="295">
        <v>0.60932626663192468</v>
      </c>
      <c r="P93" s="295">
        <v>0.2020741192257029</v>
      </c>
      <c r="Q93" s="295">
        <v>0.21698921277158001</v>
      </c>
      <c r="R93" s="295">
        <v>0.3646911315803375</v>
      </c>
      <c r="S93" s="295">
        <v>0.35478981581052538</v>
      </c>
      <c r="T93" s="295">
        <v>0.38192948088646073</v>
      </c>
      <c r="U93" s="295">
        <v>0.40130107302088608</v>
      </c>
      <c r="V93" s="295">
        <v>0.39655790709478528</v>
      </c>
      <c r="W93" s="295">
        <v>0.69630380727221475</v>
      </c>
      <c r="X93" s="295">
        <v>0.99030555121094144</v>
      </c>
      <c r="Y93" s="295">
        <v>0.65709919111267534</v>
      </c>
      <c r="DA93" s="122" t="s">
        <v>1661</v>
      </c>
    </row>
    <row r="94" spans="1:105" ht="12" customHeight="1" x14ac:dyDescent="0.25">
      <c r="A94" s="59" t="s">
        <v>32</v>
      </c>
      <c r="B94" s="295">
        <v>0.66354138697172937</v>
      </c>
      <c r="C94" s="295">
        <v>0.50834568149304304</v>
      </c>
      <c r="D94" s="295">
        <v>0.57410995181821933</v>
      </c>
      <c r="E94" s="295">
        <v>0.43055641457093541</v>
      </c>
      <c r="F94" s="295">
        <v>0.47743615192173722</v>
      </c>
      <c r="G94" s="295">
        <v>0.42607316227145009</v>
      </c>
      <c r="H94" s="295">
        <v>0.63993168760212793</v>
      </c>
      <c r="I94" s="295">
        <v>0.72530774351331984</v>
      </c>
      <c r="J94" s="295">
        <v>0.21508343227890689</v>
      </c>
      <c r="K94" s="295">
        <v>0.18542894747065591</v>
      </c>
      <c r="L94" s="295">
        <v>0.2492911416266583</v>
      </c>
      <c r="M94" s="295">
        <v>0.18055476460615899</v>
      </c>
      <c r="N94" s="295">
        <v>0.15318913485327651</v>
      </c>
      <c r="O94" s="295">
        <v>9.8099497405614716E-2</v>
      </c>
      <c r="P94" s="295">
        <v>0.1022563361880422</v>
      </c>
      <c r="Q94" s="295">
        <v>9.2171615482464886E-2</v>
      </c>
      <c r="R94" s="295">
        <v>7.8675943165671489E-2</v>
      </c>
      <c r="S94" s="295">
        <v>9.3250824512661964E-2</v>
      </c>
      <c r="T94" s="295">
        <v>5.4210704069274973E-2</v>
      </c>
      <c r="U94" s="295">
        <v>7.2665086905584236E-2</v>
      </c>
      <c r="V94" s="295">
        <v>7.642528243122311E-2</v>
      </c>
      <c r="W94" s="295">
        <v>4.7383119296097932E-2</v>
      </c>
      <c r="X94" s="295">
        <v>3.7999720632916803E-2</v>
      </c>
      <c r="Y94" s="295">
        <v>1.9746124890196039E-2</v>
      </c>
      <c r="DA94" s="122" t="s">
        <v>1662</v>
      </c>
    </row>
    <row r="95" spans="1:105" ht="12" customHeight="1" x14ac:dyDescent="0.25">
      <c r="A95" s="59" t="s">
        <v>35</v>
      </c>
      <c r="B95" s="295">
        <v>3.5178459528402959</v>
      </c>
      <c r="C95" s="295">
        <v>3.435537036432291</v>
      </c>
      <c r="D95" s="295">
        <v>3.2656244532240239</v>
      </c>
      <c r="E95" s="295">
        <v>3.4657184752511152</v>
      </c>
      <c r="F95" s="295">
        <v>3.3146060300666931</v>
      </c>
      <c r="G95" s="295">
        <v>3.3406812793940568</v>
      </c>
      <c r="H95" s="295">
        <v>2.8524327139616679</v>
      </c>
      <c r="I95" s="295">
        <v>3.4113439186584009</v>
      </c>
      <c r="J95" s="295">
        <v>2.3085927957708599</v>
      </c>
      <c r="K95" s="295">
        <v>2.861549891623413</v>
      </c>
      <c r="L95" s="295">
        <v>2.7560968874261129</v>
      </c>
      <c r="M95" s="295">
        <v>3.2134591624489519</v>
      </c>
      <c r="N95" s="295">
        <v>3.4328433330455681</v>
      </c>
      <c r="O95" s="295">
        <v>3.1581267128265709</v>
      </c>
      <c r="P95" s="295">
        <v>3.219518591442589</v>
      </c>
      <c r="Q95" s="295">
        <v>3.3098449271478141</v>
      </c>
      <c r="R95" s="295">
        <v>3.7990384022399568</v>
      </c>
      <c r="S95" s="295">
        <v>4.5524419873186792</v>
      </c>
      <c r="T95" s="295">
        <v>5.0379644634979863</v>
      </c>
      <c r="U95" s="295">
        <v>5.1020979018906072</v>
      </c>
      <c r="V95" s="295">
        <v>4.9790202368949981</v>
      </c>
      <c r="W95" s="295">
        <v>4.6504165318523247</v>
      </c>
      <c r="X95" s="295">
        <v>4.4835184878629981</v>
      </c>
      <c r="Y95" s="295">
        <v>4.1525318028451688</v>
      </c>
      <c r="DA95" s="122" t="s">
        <v>1663</v>
      </c>
    </row>
    <row r="96" spans="1:105" ht="12" customHeight="1" x14ac:dyDescent="0.25">
      <c r="A96" s="61" t="s">
        <v>1540</v>
      </c>
      <c r="B96" s="263">
        <v>6.5077326620709703</v>
      </c>
      <c r="C96" s="263">
        <v>5.8964249395371953</v>
      </c>
      <c r="D96" s="263">
        <v>6.1877906223743038</v>
      </c>
      <c r="E96" s="263">
        <v>6.3961583646711198</v>
      </c>
      <c r="F96" s="263">
        <v>6.6365854485574314</v>
      </c>
      <c r="G96" s="263">
        <v>7.4601747202478581</v>
      </c>
      <c r="H96" s="263">
        <v>6.2812138105926509</v>
      </c>
      <c r="I96" s="263">
        <v>6.6339648110378242</v>
      </c>
      <c r="J96" s="263">
        <v>4.4661187757014966</v>
      </c>
      <c r="K96" s="263">
        <v>4.5271127390069408</v>
      </c>
      <c r="L96" s="263">
        <v>4.4812311275739409</v>
      </c>
      <c r="M96" s="263">
        <v>4.627917714161077</v>
      </c>
      <c r="N96" s="263">
        <v>4.9660266397944781</v>
      </c>
      <c r="O96" s="263">
        <v>4.656752534476321</v>
      </c>
      <c r="P96" s="263">
        <v>4.6195483212574651</v>
      </c>
      <c r="Q96" s="263">
        <v>5.0712695734535176</v>
      </c>
      <c r="R96" s="263">
        <v>5.7959612200222752</v>
      </c>
      <c r="S96" s="263">
        <v>6.3839300037201134</v>
      </c>
      <c r="T96" s="263">
        <v>7.0090046804773536</v>
      </c>
      <c r="U96" s="263">
        <v>6.7185629292689528</v>
      </c>
      <c r="V96" s="263">
        <v>7.4115044280854638</v>
      </c>
      <c r="W96" s="263">
        <v>7.6627474284011177</v>
      </c>
      <c r="X96" s="263">
        <v>7.4693551327218763</v>
      </c>
      <c r="Y96" s="263">
        <v>7.479246630417137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20.759624204864242</v>
      </c>
      <c r="C99" s="223">
        <v>22.822809048303299</v>
      </c>
      <c r="D99" s="223">
        <v>20.345542662595069</v>
      </c>
      <c r="E99" s="223">
        <v>18.735778793884229</v>
      </c>
      <c r="F99" s="223">
        <v>18.224658217956399</v>
      </c>
      <c r="G99" s="223">
        <v>15.90901850067282</v>
      </c>
      <c r="H99" s="223">
        <v>25.658280357702541</v>
      </c>
      <c r="I99" s="223">
        <v>26.829040703426649</v>
      </c>
      <c r="J99" s="223">
        <v>26.21715349832078</v>
      </c>
      <c r="K99" s="223">
        <v>17.40837614526604</v>
      </c>
      <c r="L99" s="223">
        <v>18.034308928092859</v>
      </c>
      <c r="M99" s="223">
        <v>19.906434667046849</v>
      </c>
      <c r="N99" s="223">
        <v>23.01322692283269</v>
      </c>
      <c r="O99" s="223">
        <v>23.977022176709859</v>
      </c>
      <c r="P99" s="223">
        <v>23.948724596372351</v>
      </c>
      <c r="Q99" s="223">
        <v>19.276125977888849</v>
      </c>
      <c r="R99" s="223">
        <v>19.154907329151211</v>
      </c>
      <c r="S99" s="223">
        <v>18.90310023529997</v>
      </c>
      <c r="T99" s="223">
        <v>20.236844888223761</v>
      </c>
      <c r="U99" s="223">
        <v>17.182839274686739</v>
      </c>
      <c r="V99" s="223">
        <v>16.809809467589719</v>
      </c>
      <c r="W99" s="223">
        <v>19.129887306325401</v>
      </c>
      <c r="X99" s="223">
        <v>19.115803454840929</v>
      </c>
      <c r="Y99" s="223">
        <v>15.657647441134721</v>
      </c>
      <c r="DA99" s="89" t="s">
        <v>1665</v>
      </c>
    </row>
    <row r="100" spans="1:105" ht="12" customHeight="1" x14ac:dyDescent="0.25">
      <c r="A100" s="55" t="s">
        <v>91</v>
      </c>
      <c r="B100" s="259">
        <v>0.17916892403701559</v>
      </c>
      <c r="C100" s="259">
        <v>0.1959430462121674</v>
      </c>
      <c r="D100" s="259">
        <v>0.173256049801119</v>
      </c>
      <c r="E100" s="259">
        <v>0.16070550126067529</v>
      </c>
      <c r="F100" s="259">
        <v>0.1570075207912382</v>
      </c>
      <c r="G100" s="259">
        <v>0.13627660789944621</v>
      </c>
      <c r="H100" s="259">
        <v>0.22058872899439139</v>
      </c>
      <c r="I100" s="259">
        <v>0.23090900210055171</v>
      </c>
      <c r="J100" s="259">
        <v>0.22117162075055241</v>
      </c>
      <c r="K100" s="259">
        <v>0.14395992592709991</v>
      </c>
      <c r="L100" s="259">
        <v>0.1495804477725792</v>
      </c>
      <c r="M100" s="259">
        <v>0.16533178161194059</v>
      </c>
      <c r="N100" s="259">
        <v>0.1882625978584393</v>
      </c>
      <c r="O100" s="259">
        <v>0.1959933327458499</v>
      </c>
      <c r="P100" s="259">
        <v>0.19605676180664169</v>
      </c>
      <c r="Q100" s="259">
        <v>0.15720917424339079</v>
      </c>
      <c r="R100" s="259">
        <v>0.1566289660837015</v>
      </c>
      <c r="S100" s="259">
        <v>0.15546413480042939</v>
      </c>
      <c r="T100" s="259">
        <v>0.1668646181270661</v>
      </c>
      <c r="U100" s="259">
        <v>0.140759335145512</v>
      </c>
      <c r="V100" s="259">
        <v>0.1372147522923777</v>
      </c>
      <c r="W100" s="259">
        <v>0.15632768602590791</v>
      </c>
      <c r="X100" s="259">
        <v>0.15442782845453451</v>
      </c>
      <c r="Y100" s="259">
        <v>0.12406289087716681</v>
      </c>
      <c r="DA100" s="67" t="s">
        <v>1666</v>
      </c>
    </row>
    <row r="101" spans="1:105" ht="12" customHeight="1" x14ac:dyDescent="0.25">
      <c r="A101" s="173" t="s">
        <v>92</v>
      </c>
      <c r="B101" s="224">
        <v>5.2141322250876927E-2</v>
      </c>
      <c r="C101" s="224">
        <v>5.7022888150270692E-2</v>
      </c>
      <c r="D101" s="224">
        <v>5.0420571386184013E-2</v>
      </c>
      <c r="E101" s="224">
        <v>4.6768140031864157E-2</v>
      </c>
      <c r="F101" s="224">
        <v>4.5691962383476149E-2</v>
      </c>
      <c r="G101" s="224">
        <v>3.9658900481388343E-2</v>
      </c>
      <c r="H101" s="224">
        <v>6.419521725224904E-2</v>
      </c>
      <c r="I101" s="224">
        <v>6.7198599053181166E-2</v>
      </c>
      <c r="J101" s="224">
        <v>6.4364849051171333E-2</v>
      </c>
      <c r="K101" s="224">
        <v>4.1894881767702771E-2</v>
      </c>
      <c r="L101" s="224">
        <v>4.3530552921829273E-2</v>
      </c>
      <c r="M101" s="224">
        <v>4.8114469346027977E-2</v>
      </c>
      <c r="N101" s="224">
        <v>5.478774198976679E-2</v>
      </c>
      <c r="O101" s="224">
        <v>5.7037522419978538E-2</v>
      </c>
      <c r="P101" s="224">
        <v>5.7055981397262617E-2</v>
      </c>
      <c r="Q101" s="224">
        <v>4.5750647100640147E-2</v>
      </c>
      <c r="R101" s="224">
        <v>4.5581796275701872E-2</v>
      </c>
      <c r="S101" s="224">
        <v>4.5242809793333769E-2</v>
      </c>
      <c r="T101" s="224">
        <v>4.8560551852370168E-2</v>
      </c>
      <c r="U101" s="224">
        <v>4.0963453305803407E-2</v>
      </c>
      <c r="V101" s="224">
        <v>3.9931917073816998E-2</v>
      </c>
      <c r="W101" s="224">
        <v>4.5494118456204921E-2</v>
      </c>
      <c r="X101" s="224">
        <v>4.4941226338377167E-2</v>
      </c>
      <c r="Y101" s="224">
        <v>3.6104493049616708E-2</v>
      </c>
      <c r="DA101" s="177" t="s">
        <v>1667</v>
      </c>
    </row>
    <row r="102" spans="1:105" ht="12" customHeight="1" x14ac:dyDescent="0.25">
      <c r="A102" s="173" t="s">
        <v>93</v>
      </c>
      <c r="B102" s="224">
        <v>0.42424311465963832</v>
      </c>
      <c r="C102" s="224">
        <v>0.47039194632426801</v>
      </c>
      <c r="D102" s="224">
        <v>0.4519124480373185</v>
      </c>
      <c r="E102" s="224">
        <v>0.39408983293524469</v>
      </c>
      <c r="F102" s="224">
        <v>0.38345803351363422</v>
      </c>
      <c r="G102" s="224">
        <v>0.35527875437038969</v>
      </c>
      <c r="H102" s="224">
        <v>0.55292907187599916</v>
      </c>
      <c r="I102" s="224">
        <v>0.55736512647207093</v>
      </c>
      <c r="J102" s="224">
        <v>0.6063345584678782</v>
      </c>
      <c r="K102" s="224">
        <v>0.40784152274427821</v>
      </c>
      <c r="L102" s="224">
        <v>0.41930495369179388</v>
      </c>
      <c r="M102" s="224">
        <v>0.42733972379011043</v>
      </c>
      <c r="N102" s="224">
        <v>0.51798704664819573</v>
      </c>
      <c r="O102" s="224">
        <v>0.54937148124012447</v>
      </c>
      <c r="P102" s="224">
        <v>0.54806451864814376</v>
      </c>
      <c r="Q102" s="224">
        <v>0.45684372485617492</v>
      </c>
      <c r="R102" s="224">
        <v>0.44292927045667613</v>
      </c>
      <c r="S102" s="224">
        <v>0.41416281614215522</v>
      </c>
      <c r="T102" s="224">
        <v>0.43552855359033799</v>
      </c>
      <c r="U102" s="224">
        <v>0.36386344594103731</v>
      </c>
      <c r="V102" s="224">
        <v>0.37434863165928628</v>
      </c>
      <c r="W102" s="224">
        <v>0.43457081655321178</v>
      </c>
      <c r="X102" s="224">
        <v>0.43668092614035892</v>
      </c>
      <c r="Y102" s="224">
        <v>0.39849527436197341</v>
      </c>
      <c r="DA102" s="177" t="s">
        <v>1668</v>
      </c>
    </row>
    <row r="103" spans="1:105" ht="12" customHeight="1" x14ac:dyDescent="0.25">
      <c r="A103" s="173" t="s">
        <v>94</v>
      </c>
      <c r="B103" s="224">
        <v>0.1593217338840196</v>
      </c>
      <c r="C103" s="224">
        <v>0.17423772583793359</v>
      </c>
      <c r="D103" s="224">
        <v>0.1540638501267528</v>
      </c>
      <c r="E103" s="224">
        <v>0.14290357127032599</v>
      </c>
      <c r="F103" s="224">
        <v>0.13961522948099739</v>
      </c>
      <c r="G103" s="224">
        <v>0.1211807548383049</v>
      </c>
      <c r="H103" s="224">
        <v>0.19615331714219489</v>
      </c>
      <c r="I103" s="224">
        <v>0.2053303762458728</v>
      </c>
      <c r="J103" s="224">
        <v>0.196671639868959</v>
      </c>
      <c r="K103" s="224">
        <v>0.1280129639210319</v>
      </c>
      <c r="L103" s="224">
        <v>0.133010880220232</v>
      </c>
      <c r="M103" s="224">
        <v>0.14701738180392551</v>
      </c>
      <c r="N103" s="224">
        <v>0.1674080685449657</v>
      </c>
      <c r="O103" s="224">
        <v>0.174282441950286</v>
      </c>
      <c r="P103" s="224">
        <v>0.1743388447444553</v>
      </c>
      <c r="Q103" s="224">
        <v>0.13979454505044289</v>
      </c>
      <c r="R103" s="224">
        <v>0.13927860864845701</v>
      </c>
      <c r="S103" s="224">
        <v>0.13824280994212049</v>
      </c>
      <c r="T103" s="224">
        <v>0.1483804204707205</v>
      </c>
      <c r="U103" s="224">
        <v>0.12516691416370651</v>
      </c>
      <c r="V103" s="224">
        <v>0.12201497758155549</v>
      </c>
      <c r="W103" s="224">
        <v>0.13901070247303979</v>
      </c>
      <c r="X103" s="224">
        <v>0.137321299000698</v>
      </c>
      <c r="Y103" s="224">
        <v>0.1103199954537348</v>
      </c>
      <c r="DA103" s="177" t="s">
        <v>1669</v>
      </c>
    </row>
    <row r="104" spans="1:105" ht="12" customHeight="1" x14ac:dyDescent="0.25">
      <c r="A104" s="56" t="s">
        <v>95</v>
      </c>
      <c r="B104" s="260">
        <v>0.51640084136607156</v>
      </c>
      <c r="C104" s="260">
        <v>0.57686226080750391</v>
      </c>
      <c r="D104" s="260">
        <v>0.53611523360527558</v>
      </c>
      <c r="E104" s="260">
        <v>0.49424994066320782</v>
      </c>
      <c r="F104" s="260">
        <v>0.4824589499333185</v>
      </c>
      <c r="G104" s="260">
        <v>0.43666822587378312</v>
      </c>
      <c r="H104" s="260">
        <v>0.77476300060421566</v>
      </c>
      <c r="I104" s="260">
        <v>0.84388889750059382</v>
      </c>
      <c r="J104" s="260">
        <v>0.91775846412288342</v>
      </c>
      <c r="K104" s="260">
        <v>0.6762857892669224</v>
      </c>
      <c r="L104" s="260">
        <v>0.70770264531083493</v>
      </c>
      <c r="M104" s="260">
        <v>0.83080730723286889</v>
      </c>
      <c r="N104" s="260">
        <v>1.034466783286669</v>
      </c>
      <c r="O104" s="260">
        <v>1.1742877087580379</v>
      </c>
      <c r="P104" s="260">
        <v>1.251487924336175</v>
      </c>
      <c r="Q104" s="260">
        <v>1.0489571580263819</v>
      </c>
      <c r="R104" s="260">
        <v>1.0701237893742019</v>
      </c>
      <c r="S104" s="260">
        <v>1.0395904001673331</v>
      </c>
      <c r="T104" s="260">
        <v>1.150206122449976</v>
      </c>
      <c r="U104" s="260">
        <v>1.0858128789961541</v>
      </c>
      <c r="V104" s="260">
        <v>1.1498505871858069</v>
      </c>
      <c r="W104" s="260">
        <v>1.3074476829728661</v>
      </c>
      <c r="X104" s="260">
        <v>1.487433747813965</v>
      </c>
      <c r="Y104" s="260">
        <v>1.3149516830410379</v>
      </c>
      <c r="DA104" s="68" t="s">
        <v>1670</v>
      </c>
    </row>
    <row r="105" spans="1:105" ht="12" customHeight="1" x14ac:dyDescent="0.25">
      <c r="A105" s="37" t="s">
        <v>159</v>
      </c>
      <c r="B105" s="226">
        <v>1.181149885291855E-2</v>
      </c>
      <c r="C105" s="226">
        <v>1.417452911328923E-2</v>
      </c>
      <c r="D105" s="226">
        <v>1.088110463726265E-2</v>
      </c>
      <c r="E105" s="226">
        <v>1.251451963022833E-2</v>
      </c>
      <c r="F105" s="226">
        <v>1.279824772300593E-2</v>
      </c>
      <c r="G105" s="226">
        <v>1.113718021994977E-2</v>
      </c>
      <c r="H105" s="226">
        <v>1.5184689500675251E-2</v>
      </c>
      <c r="I105" s="226">
        <v>1.262414418295192E-2</v>
      </c>
      <c r="J105" s="226">
        <v>8.6397651744326617E-3</v>
      </c>
      <c r="K105" s="226">
        <v>4.3877801487135649E-3</v>
      </c>
      <c r="L105" s="226">
        <v>4.8925800449029864E-3</v>
      </c>
      <c r="M105" s="226">
        <v>8.8859095136115847E-3</v>
      </c>
      <c r="N105" s="226">
        <v>1.097160284284214E-2</v>
      </c>
      <c r="O105" s="226">
        <v>7.6833690511531761E-3</v>
      </c>
      <c r="P105" s="226">
        <v>2.5160098278282448E-3</v>
      </c>
      <c r="Q105" s="226">
        <v>1.906478562304735E-3</v>
      </c>
      <c r="R105" s="226">
        <v>2.6997865082256608E-3</v>
      </c>
      <c r="S105" s="226">
        <v>2.4070659111852331E-3</v>
      </c>
      <c r="T105" s="226">
        <v>2.5163458251974379E-3</v>
      </c>
      <c r="U105" s="226">
        <v>1.9386118621562119E-3</v>
      </c>
      <c r="V105" s="226">
        <v>1.6416809740879791E-3</v>
      </c>
      <c r="W105" s="226">
        <v>3.3488315760133269E-3</v>
      </c>
      <c r="X105" s="226">
        <v>3.8708050564660239E-3</v>
      </c>
      <c r="Y105" s="226">
        <v>1.92459502641836E-3</v>
      </c>
      <c r="DA105" s="69" t="s">
        <v>1671</v>
      </c>
    </row>
    <row r="106" spans="1:105" ht="12" customHeight="1" x14ac:dyDescent="0.25">
      <c r="A106" s="37" t="s">
        <v>35</v>
      </c>
      <c r="B106" s="226">
        <v>8.7887762178972692E-2</v>
      </c>
      <c r="C106" s="226">
        <v>9.2222478531335236E-2</v>
      </c>
      <c r="D106" s="226">
        <v>7.1779430942765232E-2</v>
      </c>
      <c r="E106" s="226">
        <v>6.8412144274697398E-2</v>
      </c>
      <c r="F106" s="226">
        <v>6.4666604403215172E-2</v>
      </c>
      <c r="G106" s="226">
        <v>4.9361325399949807E-2</v>
      </c>
      <c r="H106" s="226">
        <v>7.7656334173962976E-2</v>
      </c>
      <c r="I106" s="226">
        <v>8.4470660645525192E-2</v>
      </c>
      <c r="J106" s="226">
        <v>6.6294585079815699E-2</v>
      </c>
      <c r="K106" s="226">
        <v>3.9156912977311407E-2</v>
      </c>
      <c r="L106" s="226">
        <v>4.0957685830032557E-2</v>
      </c>
      <c r="M106" s="226">
        <v>4.3725444684646668E-2</v>
      </c>
      <c r="N106" s="226">
        <v>4.1834936443503973E-2</v>
      </c>
      <c r="O106" s="226">
        <v>4.0799712440346581E-2</v>
      </c>
      <c r="P106" s="226">
        <v>4.1069397627815453E-2</v>
      </c>
      <c r="Q106" s="226">
        <v>2.9793888331007341E-2</v>
      </c>
      <c r="R106" s="226">
        <v>2.8814007237241049E-2</v>
      </c>
      <c r="S106" s="226">
        <v>3.1643682238175187E-2</v>
      </c>
      <c r="T106" s="226">
        <v>3.4006974901049931E-2</v>
      </c>
      <c r="U106" s="226">
        <v>2.5251959826333541E-2</v>
      </c>
      <c r="V106" s="226">
        <v>2.1117952063184339E-2</v>
      </c>
      <c r="W106" s="226">
        <v>2.2914592954630549E-2</v>
      </c>
      <c r="X106" s="226">
        <v>1.7954644400676439E-2</v>
      </c>
      <c r="Y106" s="226">
        <v>1.2460835158637889E-2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0.37414980863942732</v>
      </c>
      <c r="C108" s="226">
        <v>0.42374350787866982</v>
      </c>
      <c r="D108" s="226">
        <v>0.4032601846720188</v>
      </c>
      <c r="E108" s="226">
        <v>0.37324548397907892</v>
      </c>
      <c r="F108" s="226">
        <v>0.36458524114065122</v>
      </c>
      <c r="G108" s="226">
        <v>0.33583411367804261</v>
      </c>
      <c r="H108" s="226">
        <v>0.62705442451220927</v>
      </c>
      <c r="I108" s="226">
        <v>0.69653274328900239</v>
      </c>
      <c r="J108" s="226">
        <v>0.78573468736278074</v>
      </c>
      <c r="K108" s="226">
        <v>0.59934264729312592</v>
      </c>
      <c r="L108" s="226">
        <v>0.62891823982948702</v>
      </c>
      <c r="M108" s="226">
        <v>0.75190326783062156</v>
      </c>
      <c r="N108" s="226">
        <v>0.95113558270790588</v>
      </c>
      <c r="O108" s="226">
        <v>1.093865387737164</v>
      </c>
      <c r="P108" s="226">
        <v>1.175336015950792</v>
      </c>
      <c r="Q108" s="226">
        <v>0.98939839286701814</v>
      </c>
      <c r="R108" s="226">
        <v>1.0133319932594469</v>
      </c>
      <c r="S108" s="226">
        <v>0.98357699574537361</v>
      </c>
      <c r="T108" s="226">
        <v>1.092485478959516</v>
      </c>
      <c r="U108" s="226">
        <v>1.042909543574245</v>
      </c>
      <c r="V108" s="226">
        <v>1.1108095987901561</v>
      </c>
      <c r="W108" s="226">
        <v>1.262708620853213</v>
      </c>
      <c r="X108" s="226">
        <v>1.449512157294174</v>
      </c>
      <c r="Y108" s="226">
        <v>1.2855705538087789</v>
      </c>
      <c r="DA108" s="69" t="s">
        <v>1674</v>
      </c>
    </row>
    <row r="109" spans="1:105" ht="12" customHeight="1" x14ac:dyDescent="0.25">
      <c r="A109" s="37" t="s">
        <v>40</v>
      </c>
      <c r="B109" s="226">
        <v>4.2551771694752979E-2</v>
      </c>
      <c r="C109" s="226">
        <v>4.672174528420954E-2</v>
      </c>
      <c r="D109" s="226">
        <v>5.0194513353228873E-2</v>
      </c>
      <c r="E109" s="226">
        <v>4.007779277920314E-2</v>
      </c>
      <c r="F109" s="226">
        <v>4.0408856666446148E-2</v>
      </c>
      <c r="G109" s="226">
        <v>4.0335606575840961E-2</v>
      </c>
      <c r="H109" s="226">
        <v>5.486755241736814E-2</v>
      </c>
      <c r="I109" s="226">
        <v>5.0261349383114363E-2</v>
      </c>
      <c r="J109" s="226">
        <v>5.7089426505854309E-2</v>
      </c>
      <c r="K109" s="226">
        <v>3.3398448847771572E-2</v>
      </c>
      <c r="L109" s="226">
        <v>3.2934139606412338E-2</v>
      </c>
      <c r="M109" s="226">
        <v>2.6292685203989089E-2</v>
      </c>
      <c r="N109" s="226">
        <v>3.0524661292417189E-2</v>
      </c>
      <c r="O109" s="226">
        <v>3.193923952937381E-2</v>
      </c>
      <c r="P109" s="226">
        <v>3.2566500929739561E-2</v>
      </c>
      <c r="Q109" s="226">
        <v>2.7858398266051989E-2</v>
      </c>
      <c r="R109" s="226">
        <v>2.5278002369288281E-2</v>
      </c>
      <c r="S109" s="226">
        <v>2.1962656272598489E-2</v>
      </c>
      <c r="T109" s="226">
        <v>2.1197322764212691E-2</v>
      </c>
      <c r="U109" s="226">
        <v>1.571276373341917E-2</v>
      </c>
      <c r="V109" s="226">
        <v>1.628135535837898E-2</v>
      </c>
      <c r="W109" s="226">
        <v>1.8475637589008449E-2</v>
      </c>
      <c r="X109" s="226">
        <v>1.6096141062648939E-2</v>
      </c>
      <c r="Y109" s="226">
        <v>1.4995699047202009E-2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14.988213124269882</v>
      </c>
      <c r="C110" s="261">
        <f t="shared" si="4"/>
        <v>16.440528258188689</v>
      </c>
      <c r="D110" s="261">
        <f t="shared" si="4"/>
        <v>14.385842315746968</v>
      </c>
      <c r="E110" s="261">
        <f t="shared" si="4"/>
        <v>13.416073882477351</v>
      </c>
      <c r="F110" s="261">
        <f t="shared" si="4"/>
        <v>13.046216408753846</v>
      </c>
      <c r="G110" s="261">
        <f t="shared" si="4"/>
        <v>11.216375513826408</v>
      </c>
      <c r="H110" s="261">
        <f t="shared" si="4"/>
        <v>18.179182410815692</v>
      </c>
      <c r="I110" s="261">
        <f t="shared" si="4"/>
        <v>19.138472871568176</v>
      </c>
      <c r="J110" s="261">
        <f t="shared" si="4"/>
        <v>18.146422334608324</v>
      </c>
      <c r="K110" s="261">
        <f t="shared" si="4"/>
        <v>11.952975623541064</v>
      </c>
      <c r="L110" s="261">
        <f t="shared" si="4"/>
        <v>12.40017054653952</v>
      </c>
      <c r="M110" s="261">
        <f t="shared" si="4"/>
        <v>13.916771241066634</v>
      </c>
      <c r="N110" s="261">
        <f t="shared" si="4"/>
        <v>15.840458103625256</v>
      </c>
      <c r="O110" s="261">
        <f t="shared" si="4"/>
        <v>16.340080137585595</v>
      </c>
      <c r="P110" s="261">
        <f t="shared" si="4"/>
        <v>16.252949826807967</v>
      </c>
      <c r="Q110" s="261">
        <f t="shared" si="4"/>
        <v>12.922751786506936</v>
      </c>
      <c r="R110" s="261">
        <f t="shared" si="4"/>
        <v>12.900809563095645</v>
      </c>
      <c r="S110" s="261">
        <f t="shared" si="4"/>
        <v>12.922682881804425</v>
      </c>
      <c r="T110" s="261">
        <f t="shared" si="4"/>
        <v>13.860269061193854</v>
      </c>
      <c r="U110" s="261">
        <f t="shared" si="4"/>
        <v>11.7159737131432</v>
      </c>
      <c r="V110" s="261">
        <f t="shared" si="4"/>
        <v>11.239224962831827</v>
      </c>
      <c r="W110" s="261">
        <f t="shared" si="4"/>
        <v>12.724715279001639</v>
      </c>
      <c r="X110" s="261">
        <f t="shared" si="4"/>
        <v>12.533440099076667</v>
      </c>
      <c r="Y110" s="261">
        <f t="shared" si="4"/>
        <v>9.8651877921424003</v>
      </c>
      <c r="DA110" s="70"/>
    </row>
    <row r="111" spans="1:105" ht="12" customHeight="1" x14ac:dyDescent="0.25">
      <c r="A111" s="60" t="s">
        <v>1554</v>
      </c>
      <c r="B111" s="262">
        <v>13.13016611530149</v>
      </c>
      <c r="C111" s="262">
        <v>14.380364359920531</v>
      </c>
      <c r="D111" s="262">
        <v>12.406612616132451</v>
      </c>
      <c r="E111" s="262">
        <v>11.69008845089847</v>
      </c>
      <c r="F111" s="262">
        <v>11.366794804453869</v>
      </c>
      <c r="G111" s="262">
        <v>9.6603699969483738</v>
      </c>
      <c r="H111" s="262">
        <v>15.75753271829185</v>
      </c>
      <c r="I111" s="262">
        <v>16.697394701152682</v>
      </c>
      <c r="J111" s="262">
        <v>15.4908739618333</v>
      </c>
      <c r="K111" s="262">
        <v>10.16676225841414</v>
      </c>
      <c r="L111" s="262">
        <v>10.563751078240751</v>
      </c>
      <c r="M111" s="262">
        <v>12.045162090170651</v>
      </c>
      <c r="N111" s="262">
        <v>13.57184312921088</v>
      </c>
      <c r="O111" s="262">
        <v>13.93401153621376</v>
      </c>
      <c r="P111" s="262">
        <v>13.85260529696717</v>
      </c>
      <c r="Q111" s="262">
        <v>10.92192469655876</v>
      </c>
      <c r="R111" s="262">
        <v>10.96092326272082</v>
      </c>
      <c r="S111" s="262">
        <v>11.108784305333151</v>
      </c>
      <c r="T111" s="262">
        <v>11.952795496259069</v>
      </c>
      <c r="U111" s="262">
        <v>10.122370036284289</v>
      </c>
      <c r="V111" s="262">
        <v>9.5996995790811006</v>
      </c>
      <c r="W111" s="262">
        <v>10.82143629112826</v>
      </c>
      <c r="X111" s="262">
        <v>10.62091951676954</v>
      </c>
      <c r="Y111" s="262">
        <v>8.1199079584076088</v>
      </c>
      <c r="DA111" s="72" t="s">
        <v>1676</v>
      </c>
    </row>
    <row r="112" spans="1:105" ht="12" customHeight="1" x14ac:dyDescent="0.25">
      <c r="A112" s="59" t="s">
        <v>28</v>
      </c>
      <c r="B112" s="230">
        <v>5.6419904389231217</v>
      </c>
      <c r="C112" s="230">
        <v>5.8052920457053547</v>
      </c>
      <c r="D112" s="230">
        <v>4.7720329070481364</v>
      </c>
      <c r="E112" s="230">
        <v>4.9049866547910854</v>
      </c>
      <c r="F112" s="230">
        <v>5.1143826112602051</v>
      </c>
      <c r="G112" s="230">
        <v>4.3704789519770673</v>
      </c>
      <c r="H112" s="230">
        <v>7.0670623977302176</v>
      </c>
      <c r="I112" s="230">
        <v>7.4413527638825201</v>
      </c>
      <c r="J112" s="230">
        <v>6.4255235465795097</v>
      </c>
      <c r="K112" s="230">
        <v>2.963207183789407</v>
      </c>
      <c r="L112" s="230">
        <v>3.1688045996626588</v>
      </c>
      <c r="M112" s="230">
        <v>3.2231131847049639</v>
      </c>
      <c r="N112" s="230">
        <v>2.4742537009151988</v>
      </c>
      <c r="O112" s="230">
        <v>3.2110860217672941</v>
      </c>
      <c r="P112" s="230">
        <v>3.9779808987870631</v>
      </c>
      <c r="Q112" s="230">
        <v>3.1915356730695819</v>
      </c>
      <c r="R112" s="230">
        <v>3.2850228188208042</v>
      </c>
      <c r="S112" s="230">
        <v>3.444613738707873</v>
      </c>
      <c r="T112" s="230">
        <v>3.991319893286553</v>
      </c>
      <c r="U112" s="230">
        <v>3.04245360182188</v>
      </c>
      <c r="V112" s="230">
        <v>3.156420930943173</v>
      </c>
      <c r="W112" s="230">
        <v>3.659129428030103</v>
      </c>
      <c r="X112" s="230">
        <v>2.9687504759114951</v>
      </c>
      <c r="Y112" s="230">
        <v>1.975845813438289</v>
      </c>
      <c r="DA112" s="71" t="s">
        <v>1677</v>
      </c>
    </row>
    <row r="113" spans="1:105" ht="12" customHeight="1" x14ac:dyDescent="0.25">
      <c r="A113" s="59" t="s">
        <v>31</v>
      </c>
      <c r="B113" s="295">
        <v>0.5608289744234195</v>
      </c>
      <c r="C113" s="295">
        <v>0.42650864910291081</v>
      </c>
      <c r="D113" s="295">
        <v>0.40422520719417071</v>
      </c>
      <c r="E113" s="295">
        <v>0.4061928275500884</v>
      </c>
      <c r="F113" s="295">
        <v>0.37792751062687718</v>
      </c>
      <c r="G113" s="295">
        <v>0.36678892266472718</v>
      </c>
      <c r="H113" s="295">
        <v>0.54308872428889576</v>
      </c>
      <c r="I113" s="295">
        <v>0.34112362297934362</v>
      </c>
      <c r="J113" s="295">
        <v>0.30900673374245569</v>
      </c>
      <c r="K113" s="295">
        <v>0.27779039132541578</v>
      </c>
      <c r="L113" s="295">
        <v>0.2715253670178096</v>
      </c>
      <c r="M113" s="295">
        <v>0.27724654741719179</v>
      </c>
      <c r="N113" s="295">
        <v>0.38749890866702957</v>
      </c>
      <c r="O113" s="295">
        <v>0.33678963787355032</v>
      </c>
      <c r="P113" s="295">
        <v>0.35304607554726758</v>
      </c>
      <c r="Q113" s="295">
        <v>0.3053333202958905</v>
      </c>
      <c r="R113" s="295">
        <v>0.29208963895165302</v>
      </c>
      <c r="S113" s="295">
        <v>0.29018325816392893</v>
      </c>
      <c r="T113" s="295">
        <v>0.21448812612597409</v>
      </c>
      <c r="U113" s="295">
        <v>0.20212077319771629</v>
      </c>
      <c r="V113" s="295">
        <v>0.171575804312213</v>
      </c>
      <c r="W113" s="295">
        <v>0.19516274187833099</v>
      </c>
      <c r="X113" s="295">
        <v>0.31318552721354792</v>
      </c>
      <c r="Y113" s="295">
        <v>0.28381520633840029</v>
      </c>
      <c r="DA113" s="122" t="s">
        <v>1678</v>
      </c>
    </row>
    <row r="114" spans="1:105" ht="12" customHeight="1" x14ac:dyDescent="0.25">
      <c r="A114" s="59" t="s">
        <v>159</v>
      </c>
      <c r="B114" s="295">
        <v>0.71915707035649179</v>
      </c>
      <c r="C114" s="295">
        <v>0.98293052110795376</v>
      </c>
      <c r="D114" s="295">
        <v>0.84361276357346138</v>
      </c>
      <c r="E114" s="295">
        <v>0.91145559993702885</v>
      </c>
      <c r="F114" s="295">
        <v>0.88442447794312573</v>
      </c>
      <c r="G114" s="295">
        <v>0.83758511234865307</v>
      </c>
      <c r="H114" s="295">
        <v>1.1456593909405159</v>
      </c>
      <c r="I114" s="295">
        <v>0.99947842035491996</v>
      </c>
      <c r="J114" s="295">
        <v>0.95310007419613851</v>
      </c>
      <c r="K114" s="295">
        <v>0.67405152806687851</v>
      </c>
      <c r="L114" s="295">
        <v>0.71881129302220681</v>
      </c>
      <c r="M114" s="295">
        <v>1.407062230939627</v>
      </c>
      <c r="N114" s="295">
        <v>2.1911899908807899</v>
      </c>
      <c r="O114" s="295">
        <v>1.63716452855868</v>
      </c>
      <c r="P114" s="295">
        <v>0.54601219507432019</v>
      </c>
      <c r="Q114" s="295">
        <v>0.44519326597261433</v>
      </c>
      <c r="R114" s="295">
        <v>0.63473666825097041</v>
      </c>
      <c r="S114" s="295">
        <v>0.52319261834770403</v>
      </c>
      <c r="T114" s="295">
        <v>0.54050901388991357</v>
      </c>
      <c r="U114" s="295">
        <v>0.49498476851869078</v>
      </c>
      <c r="V114" s="295">
        <v>0.45617971214310182</v>
      </c>
      <c r="W114" s="295">
        <v>0.89936149998131776</v>
      </c>
      <c r="X114" s="295">
        <v>1.3185900766526439</v>
      </c>
      <c r="Y114" s="295">
        <v>0.79736235715910242</v>
      </c>
      <c r="DA114" s="122" t="s">
        <v>1679</v>
      </c>
    </row>
    <row r="115" spans="1:105" ht="12" customHeight="1" x14ac:dyDescent="0.25">
      <c r="A115" s="59" t="s">
        <v>32</v>
      </c>
      <c r="B115" s="295">
        <v>0.98517320304498213</v>
      </c>
      <c r="C115" s="295">
        <v>0.92361231924112519</v>
      </c>
      <c r="D115" s="295">
        <v>0.95493375449234019</v>
      </c>
      <c r="E115" s="295">
        <v>0.60417891082999042</v>
      </c>
      <c r="F115" s="295">
        <v>0.62827232072192862</v>
      </c>
      <c r="G115" s="295">
        <v>0.46212971376411072</v>
      </c>
      <c r="H115" s="295">
        <v>1.2829772016268479</v>
      </c>
      <c r="I115" s="295">
        <v>1.3878688169194049</v>
      </c>
      <c r="J115" s="295">
        <v>0.66504110127739169</v>
      </c>
      <c r="K115" s="295">
        <v>0.38045836596878813</v>
      </c>
      <c r="L115" s="295">
        <v>0.53125003423929817</v>
      </c>
      <c r="M115" s="295">
        <v>0.37971352391835672</v>
      </c>
      <c r="N115" s="295">
        <v>0.36391276810291717</v>
      </c>
      <c r="O115" s="295">
        <v>0.26357803071523128</v>
      </c>
      <c r="P115" s="295">
        <v>0.27630063066081562</v>
      </c>
      <c r="Q115" s="295">
        <v>0.18910701597782351</v>
      </c>
      <c r="R115" s="295">
        <v>0.13693370008774161</v>
      </c>
      <c r="S115" s="295">
        <v>0.13751280579574771</v>
      </c>
      <c r="T115" s="295">
        <v>7.671933083236479E-2</v>
      </c>
      <c r="U115" s="295">
        <v>8.9628744200938568E-2</v>
      </c>
      <c r="V115" s="295">
        <v>8.7915693310327767E-2</v>
      </c>
      <c r="W115" s="295">
        <v>6.120109182064621E-2</v>
      </c>
      <c r="X115" s="295">
        <v>5.0596560304915321E-2</v>
      </c>
      <c r="Y115" s="295">
        <v>2.3961095828688848E-2</v>
      </c>
      <c r="DA115" s="122" t="s">
        <v>1680</v>
      </c>
    </row>
    <row r="116" spans="1:105" ht="12" customHeight="1" x14ac:dyDescent="0.25">
      <c r="A116" s="59" t="s">
        <v>35</v>
      </c>
      <c r="B116" s="295">
        <v>5.2230164285534739</v>
      </c>
      <c r="C116" s="295">
        <v>6.2420208247631894</v>
      </c>
      <c r="D116" s="295">
        <v>5.431807983824342</v>
      </c>
      <c r="E116" s="295">
        <v>4.86327445779028</v>
      </c>
      <c r="F116" s="295">
        <v>4.3617878839017337</v>
      </c>
      <c r="G116" s="295">
        <v>3.6233872961938149</v>
      </c>
      <c r="H116" s="295">
        <v>5.7187450037053722</v>
      </c>
      <c r="I116" s="295">
        <v>6.5275710770164919</v>
      </c>
      <c r="J116" s="295">
        <v>7.138202506037806</v>
      </c>
      <c r="K116" s="295">
        <v>5.8712547892636504</v>
      </c>
      <c r="L116" s="295">
        <v>5.8733597842987786</v>
      </c>
      <c r="M116" s="295">
        <v>6.7580266031905074</v>
      </c>
      <c r="N116" s="295">
        <v>8.154987760644941</v>
      </c>
      <c r="O116" s="295">
        <v>8.4853933172990068</v>
      </c>
      <c r="P116" s="295">
        <v>8.6992654968977075</v>
      </c>
      <c r="Q116" s="295">
        <v>6.7907554212428458</v>
      </c>
      <c r="R116" s="295">
        <v>6.6121404366096526</v>
      </c>
      <c r="S116" s="295">
        <v>6.7132818843179001</v>
      </c>
      <c r="T116" s="295">
        <v>7.129759132124267</v>
      </c>
      <c r="U116" s="295">
        <v>6.2931821485450659</v>
      </c>
      <c r="V116" s="295">
        <v>5.7276074383722859</v>
      </c>
      <c r="W116" s="295">
        <v>6.0065815294178666</v>
      </c>
      <c r="X116" s="295">
        <v>5.9697968766869396</v>
      </c>
      <c r="Y116" s="295">
        <v>5.038923485643128</v>
      </c>
      <c r="DA116" s="122" t="s">
        <v>1681</v>
      </c>
    </row>
    <row r="117" spans="1:105" ht="12" customHeight="1" x14ac:dyDescent="0.25">
      <c r="A117" s="60" t="s">
        <v>1561</v>
      </c>
      <c r="B117" s="262">
        <v>1.8580470089683909</v>
      </c>
      <c r="C117" s="262">
        <v>2.0601638982681592</v>
      </c>
      <c r="D117" s="262">
        <v>1.9792296996145169</v>
      </c>
      <c r="E117" s="262">
        <v>1.725985431578881</v>
      </c>
      <c r="F117" s="262">
        <v>1.679421604299977</v>
      </c>
      <c r="G117" s="262">
        <v>1.5560055168780349</v>
      </c>
      <c r="H117" s="262">
        <v>2.42164969252384</v>
      </c>
      <c r="I117" s="262">
        <v>2.4410781704154929</v>
      </c>
      <c r="J117" s="262">
        <v>2.655548372775026</v>
      </c>
      <c r="K117" s="262">
        <v>1.7862133651269241</v>
      </c>
      <c r="L117" s="262">
        <v>1.83641946829877</v>
      </c>
      <c r="M117" s="262">
        <v>1.8716091508959829</v>
      </c>
      <c r="N117" s="262">
        <v>2.2686149744143762</v>
      </c>
      <c r="O117" s="262">
        <v>2.4060686013718371</v>
      </c>
      <c r="P117" s="262">
        <v>2.400344529840797</v>
      </c>
      <c r="Q117" s="262">
        <v>2.000827089948177</v>
      </c>
      <c r="R117" s="262">
        <v>1.939886300374825</v>
      </c>
      <c r="S117" s="262">
        <v>1.8138985764712741</v>
      </c>
      <c r="T117" s="262">
        <v>1.9074735649347849</v>
      </c>
      <c r="U117" s="262">
        <v>1.593603676858911</v>
      </c>
      <c r="V117" s="262">
        <v>1.639525383750726</v>
      </c>
      <c r="W117" s="262">
        <v>1.90327898787338</v>
      </c>
      <c r="X117" s="262">
        <v>1.912520582307127</v>
      </c>
      <c r="Y117" s="262">
        <v>1.745279833734791</v>
      </c>
      <c r="DA117" s="72" t="s">
        <v>1682</v>
      </c>
    </row>
    <row r="118" spans="1:105" ht="12" customHeight="1" x14ac:dyDescent="0.25">
      <c r="A118" s="57" t="s">
        <v>1563</v>
      </c>
      <c r="B118" s="261">
        <v>1.489436482872903</v>
      </c>
      <c r="C118" s="261">
        <v>1.651456209647739</v>
      </c>
      <c r="D118" s="261">
        <v>1.586578223458494</v>
      </c>
      <c r="E118" s="261">
        <v>1.383574074440681</v>
      </c>
      <c r="F118" s="261">
        <v>1.3462478589054261</v>
      </c>
      <c r="G118" s="261">
        <v>1.2473157962114201</v>
      </c>
      <c r="H118" s="261">
        <v>1.941228280755686</v>
      </c>
      <c r="I118" s="261">
        <v>1.9568024205050281</v>
      </c>
      <c r="J118" s="261">
        <v>2.128724735894012</v>
      </c>
      <c r="K118" s="261">
        <v>1.4318536287692381</v>
      </c>
      <c r="L118" s="261">
        <v>1.472099543628274</v>
      </c>
      <c r="M118" s="261">
        <v>1.500308085623187</v>
      </c>
      <c r="N118" s="261">
        <v>1.8185535092358009</v>
      </c>
      <c r="O118" s="261">
        <v>1.9287382600550551</v>
      </c>
      <c r="P118" s="261">
        <v>1.9241497642162779</v>
      </c>
      <c r="Q118" s="261">
        <v>1.603890993771911</v>
      </c>
      <c r="R118" s="261">
        <v>1.555040004078154</v>
      </c>
      <c r="S118" s="261">
        <v>1.454046481594429</v>
      </c>
      <c r="T118" s="261">
        <v>1.529057501783496</v>
      </c>
      <c r="U118" s="261">
        <v>1.2774550073799791</v>
      </c>
      <c r="V118" s="261">
        <v>1.3142664902274661</v>
      </c>
      <c r="W118" s="261">
        <v>1.5256950701144789</v>
      </c>
      <c r="X118" s="261">
        <v>1.5331032615343401</v>
      </c>
      <c r="Y118" s="261">
        <v>1.399040737204069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1.5847453742395374</v>
      </c>
      <c r="C119" s="261">
        <f t="shared" si="5"/>
        <v>1.7418261037740135</v>
      </c>
      <c r="D119" s="261">
        <f t="shared" si="5"/>
        <v>1.5523125740475074</v>
      </c>
      <c r="E119" s="261">
        <f t="shared" si="5"/>
        <v>1.4285463449289317</v>
      </c>
      <c r="F119" s="261">
        <f t="shared" si="5"/>
        <v>1.3893263972666667</v>
      </c>
      <c r="G119" s="261">
        <f t="shared" si="5"/>
        <v>1.2123580930393245</v>
      </c>
      <c r="H119" s="261">
        <f t="shared" si="5"/>
        <v>1.9489514881673573</v>
      </c>
      <c r="I119" s="261">
        <f t="shared" si="5"/>
        <v>2.0345016175009247</v>
      </c>
      <c r="J119" s="261">
        <f t="shared" si="5"/>
        <v>1.9834645762285521</v>
      </c>
      <c r="K119" s="261">
        <f t="shared" si="5"/>
        <v>1.3124074130300756</v>
      </c>
      <c r="L119" s="261">
        <f t="shared" si="5"/>
        <v>1.3588556739794733</v>
      </c>
      <c r="M119" s="261">
        <f t="shared" si="5"/>
        <v>1.4948211074493578</v>
      </c>
      <c r="N119" s="261">
        <f t="shared" si="5"/>
        <v>1.7235185285581198</v>
      </c>
      <c r="O119" s="261">
        <f t="shared" si="5"/>
        <v>1.7883969731181044</v>
      </c>
      <c r="P119" s="261">
        <f t="shared" si="5"/>
        <v>1.7799947376598166</v>
      </c>
      <c r="Q119" s="261">
        <f t="shared" si="5"/>
        <v>1.4300091138737707</v>
      </c>
      <c r="R119" s="261">
        <f t="shared" si="5"/>
        <v>1.4183974470567384</v>
      </c>
      <c r="S119" s="261">
        <f t="shared" si="5"/>
        <v>1.4001705722088813</v>
      </c>
      <c r="T119" s="261">
        <f t="shared" si="5"/>
        <v>1.495688572077563</v>
      </c>
      <c r="U119" s="261">
        <f t="shared" si="5"/>
        <v>1.2612981822363754</v>
      </c>
      <c r="V119" s="261">
        <f t="shared" si="5"/>
        <v>1.2276512136828122</v>
      </c>
      <c r="W119" s="261">
        <f t="shared" si="5"/>
        <v>1.3974201300162201</v>
      </c>
      <c r="X119" s="261">
        <f t="shared" si="5"/>
        <v>1.3824552377415111</v>
      </c>
      <c r="Y119" s="261">
        <f t="shared" si="5"/>
        <v>1.1264326852440625</v>
      </c>
      <c r="DA119" s="70"/>
    </row>
    <row r="120" spans="1:105" ht="12" customHeight="1" x14ac:dyDescent="0.25">
      <c r="A120" s="60" t="s">
        <v>1566</v>
      </c>
      <c r="B120" s="262">
        <v>1.1285165745471371</v>
      </c>
      <c r="C120" s="262">
        <v>1.235969094807192</v>
      </c>
      <c r="D120" s="262">
        <v>1.066328319713691</v>
      </c>
      <c r="E120" s="262">
        <v>1.0047442247807441</v>
      </c>
      <c r="F120" s="262">
        <v>0.97695765793500278</v>
      </c>
      <c r="G120" s="262">
        <v>0.83029320132586859</v>
      </c>
      <c r="H120" s="262">
        <v>1.354334491308363</v>
      </c>
      <c r="I120" s="262">
        <v>1.435114111012423</v>
      </c>
      <c r="J120" s="262">
        <v>1.331415601800872</v>
      </c>
      <c r="K120" s="262">
        <v>0.87381679845847016</v>
      </c>
      <c r="L120" s="262">
        <v>0.90793734645078716</v>
      </c>
      <c r="M120" s="262">
        <v>1.0352622306905439</v>
      </c>
      <c r="N120" s="262">
        <v>1.1664780006567701</v>
      </c>
      <c r="O120" s="262">
        <v>1.197605790396139</v>
      </c>
      <c r="P120" s="262">
        <v>1.190609055590609</v>
      </c>
      <c r="Q120" s="262">
        <v>0.93872179055361871</v>
      </c>
      <c r="R120" s="262">
        <v>0.94207365433896539</v>
      </c>
      <c r="S120" s="262">
        <v>0.95478207218018174</v>
      </c>
      <c r="T120" s="262">
        <v>1.0273234711007311</v>
      </c>
      <c r="U120" s="262">
        <v>0.8700013586525619</v>
      </c>
      <c r="V120" s="262">
        <v>0.82507867688294223</v>
      </c>
      <c r="W120" s="262">
        <v>0.93008497437914817</v>
      </c>
      <c r="X120" s="262">
        <v>0.91285088142469228</v>
      </c>
      <c r="Y120" s="262">
        <v>0.69789297670662265</v>
      </c>
      <c r="DA120" s="72" t="s">
        <v>1684</v>
      </c>
    </row>
    <row r="121" spans="1:105" ht="12" customHeight="1" x14ac:dyDescent="0.25">
      <c r="A121" s="59" t="s">
        <v>28</v>
      </c>
      <c r="B121" s="230">
        <v>0.48491996733698778</v>
      </c>
      <c r="C121" s="230">
        <v>0.49895547673463059</v>
      </c>
      <c r="D121" s="230">
        <v>0.41014852231094717</v>
      </c>
      <c r="E121" s="230">
        <v>0.42157568223097508</v>
      </c>
      <c r="F121" s="230">
        <v>0.43957292654939761</v>
      </c>
      <c r="G121" s="230">
        <v>0.37563560831631371</v>
      </c>
      <c r="H121" s="230">
        <v>0.60740260093916221</v>
      </c>
      <c r="I121" s="230">
        <v>0.63957225349244917</v>
      </c>
      <c r="J121" s="230">
        <v>0.55226337266269809</v>
      </c>
      <c r="K121" s="230">
        <v>0.25468287235349307</v>
      </c>
      <c r="L121" s="230">
        <v>0.27235363824172032</v>
      </c>
      <c r="M121" s="230">
        <v>0.277021373426656</v>
      </c>
      <c r="N121" s="230">
        <v>0.21265811008007049</v>
      </c>
      <c r="O121" s="230">
        <v>0.27598765819405707</v>
      </c>
      <c r="P121" s="230">
        <v>0.34190103446456188</v>
      </c>
      <c r="Q121" s="230">
        <v>0.27430733729409301</v>
      </c>
      <c r="R121" s="230">
        <v>0.28234240650501558</v>
      </c>
      <c r="S121" s="230">
        <v>0.29605898835616951</v>
      </c>
      <c r="T121" s="230">
        <v>0.34304749950150631</v>
      </c>
      <c r="U121" s="230">
        <v>0.26149397401342689</v>
      </c>
      <c r="V121" s="230">
        <v>0.27128928191287272</v>
      </c>
      <c r="W121" s="230">
        <v>0.31449626544578868</v>
      </c>
      <c r="X121" s="230">
        <v>0.25515930935987963</v>
      </c>
      <c r="Y121" s="230">
        <v>0.1698207569983573</v>
      </c>
      <c r="DA121" s="71" t="s">
        <v>1685</v>
      </c>
    </row>
    <row r="122" spans="1:105" ht="12" customHeight="1" x14ac:dyDescent="0.25">
      <c r="A122" s="59" t="s">
        <v>31</v>
      </c>
      <c r="B122" s="295">
        <v>4.8202344704956428E-2</v>
      </c>
      <c r="C122" s="295">
        <v>3.6657729648936113E-2</v>
      </c>
      <c r="D122" s="295">
        <v>3.4742503800980859E-2</v>
      </c>
      <c r="E122" s="295">
        <v>3.4911617593188088E-2</v>
      </c>
      <c r="F122" s="295">
        <v>3.248225924748533E-2</v>
      </c>
      <c r="G122" s="295">
        <v>3.1524915599129739E-2</v>
      </c>
      <c r="H122" s="295">
        <v>4.6677598853486123E-2</v>
      </c>
      <c r="I122" s="295">
        <v>2.931902453641717E-2</v>
      </c>
      <c r="J122" s="295">
        <v>2.6558629770010962E-2</v>
      </c>
      <c r="K122" s="295">
        <v>2.387563554853538E-2</v>
      </c>
      <c r="L122" s="295">
        <v>2.33371668262825E-2</v>
      </c>
      <c r="M122" s="295">
        <v>2.3828893042842181E-2</v>
      </c>
      <c r="N122" s="295">
        <v>3.3304905452799682E-2</v>
      </c>
      <c r="O122" s="295">
        <v>2.8946525515248771E-2</v>
      </c>
      <c r="P122" s="295">
        <v>3.0343740081826359E-2</v>
      </c>
      <c r="Q122" s="295">
        <v>2.6242905816238431E-2</v>
      </c>
      <c r="R122" s="295">
        <v>2.5104632791072699E-2</v>
      </c>
      <c r="S122" s="295">
        <v>2.494078244085985E-2</v>
      </c>
      <c r="T122" s="295">
        <v>1.8434908077410911E-2</v>
      </c>
      <c r="U122" s="295">
        <v>1.7371954064472089E-2</v>
      </c>
      <c r="V122" s="295">
        <v>1.474666331387404E-2</v>
      </c>
      <c r="W122" s="295">
        <v>1.677392250864939E-2</v>
      </c>
      <c r="X122" s="295">
        <v>2.6917790320785801E-2</v>
      </c>
      <c r="Y122" s="295">
        <v>2.43934586698141E-2</v>
      </c>
      <c r="DA122" s="122" t="s">
        <v>1686</v>
      </c>
    </row>
    <row r="123" spans="1:105" ht="12" customHeight="1" x14ac:dyDescent="0.25">
      <c r="A123" s="59" t="s">
        <v>159</v>
      </c>
      <c r="B123" s="295">
        <v>6.1810388876517831E-2</v>
      </c>
      <c r="C123" s="295">
        <v>8.4481291017780069E-2</v>
      </c>
      <c r="D123" s="295">
        <v>7.2507154733000567E-2</v>
      </c>
      <c r="E123" s="295">
        <v>7.8338136963404539E-2</v>
      </c>
      <c r="F123" s="295">
        <v>7.6014855678853563E-2</v>
      </c>
      <c r="G123" s="295">
        <v>7.1989087843895627E-2</v>
      </c>
      <c r="H123" s="295">
        <v>9.8467574599475194E-2</v>
      </c>
      <c r="I123" s="295">
        <v>8.5903556235915779E-2</v>
      </c>
      <c r="J123" s="295">
        <v>8.1917412276984777E-2</v>
      </c>
      <c r="K123" s="295">
        <v>5.7933640354772512E-2</v>
      </c>
      <c r="L123" s="295">
        <v>6.178066987300964E-2</v>
      </c>
      <c r="M123" s="295">
        <v>0.12093472657472</v>
      </c>
      <c r="N123" s="295">
        <v>0.18832924130404141</v>
      </c>
      <c r="O123" s="295">
        <v>0.14071164747763709</v>
      </c>
      <c r="P123" s="295">
        <v>4.69288664465679E-2</v>
      </c>
      <c r="Q123" s="295">
        <v>3.8263642296297869E-2</v>
      </c>
      <c r="R123" s="295">
        <v>5.4554591640640498E-2</v>
      </c>
      <c r="S123" s="295">
        <v>4.496756067678593E-2</v>
      </c>
      <c r="T123" s="295">
        <v>4.6455876910502437E-2</v>
      </c>
      <c r="U123" s="295">
        <v>4.2543141535029541E-2</v>
      </c>
      <c r="V123" s="295">
        <v>3.9207909603344047E-2</v>
      </c>
      <c r="W123" s="295">
        <v>7.7298668602197432E-2</v>
      </c>
      <c r="X123" s="295">
        <v>0.11333068778176079</v>
      </c>
      <c r="Y123" s="295">
        <v>6.8532006988501024E-2</v>
      </c>
      <c r="DA123" s="122" t="s">
        <v>1687</v>
      </c>
    </row>
    <row r="124" spans="1:105" ht="12" customHeight="1" x14ac:dyDescent="0.25">
      <c r="A124" s="59" t="s">
        <v>32</v>
      </c>
      <c r="B124" s="295">
        <v>8.4674045908704462E-2</v>
      </c>
      <c r="C124" s="295">
        <v>7.9382987356485371E-2</v>
      </c>
      <c r="D124" s="295">
        <v>8.2075014137350633E-2</v>
      </c>
      <c r="E124" s="295">
        <v>5.1928201736069567E-2</v>
      </c>
      <c r="F124" s="295">
        <v>5.399899140937952E-2</v>
      </c>
      <c r="G124" s="295">
        <v>3.9719302634393841E-2</v>
      </c>
      <c r="H124" s="295">
        <v>0.1102698186822412</v>
      </c>
      <c r="I124" s="295">
        <v>0.1192850836338951</v>
      </c>
      <c r="J124" s="295">
        <v>5.715920872257637E-2</v>
      </c>
      <c r="K124" s="295">
        <v>3.2699782177206593E-2</v>
      </c>
      <c r="L124" s="295">
        <v>4.5660082561264373E-2</v>
      </c>
      <c r="M124" s="295">
        <v>3.2635764205769677E-2</v>
      </c>
      <c r="N124" s="295">
        <v>3.1277714759059681E-2</v>
      </c>
      <c r="O124" s="295">
        <v>2.2654106104719511E-2</v>
      </c>
      <c r="P124" s="295">
        <v>2.3747593025131929E-2</v>
      </c>
      <c r="Q124" s="295">
        <v>1.6253442646504079E-2</v>
      </c>
      <c r="R124" s="295">
        <v>1.176923039709272E-2</v>
      </c>
      <c r="S124" s="295">
        <v>1.1819003597535181E-2</v>
      </c>
      <c r="T124" s="295">
        <v>6.5939025959155474E-3</v>
      </c>
      <c r="U124" s="295">
        <v>7.7034458283608874E-3</v>
      </c>
      <c r="V124" s="295">
        <v>7.556211870608889E-3</v>
      </c>
      <c r="W124" s="295">
        <v>5.2601350122671014E-3</v>
      </c>
      <c r="X124" s="295">
        <v>4.3486926530677478E-3</v>
      </c>
      <c r="Y124" s="295">
        <v>2.0594174932391349E-3</v>
      </c>
      <c r="DA124" s="122" t="s">
        <v>1688</v>
      </c>
    </row>
    <row r="125" spans="1:105" ht="12" customHeight="1" x14ac:dyDescent="0.25">
      <c r="A125" s="59" t="s">
        <v>35</v>
      </c>
      <c r="B125" s="295">
        <v>0.44890982771997062</v>
      </c>
      <c r="C125" s="295">
        <v>0.53649161004935997</v>
      </c>
      <c r="D125" s="295">
        <v>0.46685512473141189</v>
      </c>
      <c r="E125" s="295">
        <v>0.41799058625710722</v>
      </c>
      <c r="F125" s="295">
        <v>0.3748886250498869</v>
      </c>
      <c r="G125" s="295">
        <v>0.31142428693213581</v>
      </c>
      <c r="H125" s="295">
        <v>0.49151689823399858</v>
      </c>
      <c r="I125" s="295">
        <v>0.56103419311374558</v>
      </c>
      <c r="J125" s="295">
        <v>0.61351697836860186</v>
      </c>
      <c r="K125" s="295">
        <v>0.5046248680244626</v>
      </c>
      <c r="L125" s="295">
        <v>0.50480578894851036</v>
      </c>
      <c r="M125" s="295">
        <v>0.58084147344055592</v>
      </c>
      <c r="N125" s="295">
        <v>0.70090802906079908</v>
      </c>
      <c r="O125" s="295">
        <v>0.72930585310447626</v>
      </c>
      <c r="P125" s="295">
        <v>0.74768782157252078</v>
      </c>
      <c r="Q125" s="295">
        <v>0.58365446250048536</v>
      </c>
      <c r="R125" s="295">
        <v>0.56830279300514386</v>
      </c>
      <c r="S125" s="295">
        <v>0.57699573710883134</v>
      </c>
      <c r="T125" s="295">
        <v>0.61279128401539584</v>
      </c>
      <c r="U125" s="295">
        <v>0.5408888432112724</v>
      </c>
      <c r="V125" s="295">
        <v>0.49227861018224262</v>
      </c>
      <c r="W125" s="295">
        <v>0.51625598281024565</v>
      </c>
      <c r="X125" s="295">
        <v>0.51309440130919837</v>
      </c>
      <c r="Y125" s="295">
        <v>0.43308733655671111</v>
      </c>
      <c r="DA125" s="122" t="s">
        <v>1689</v>
      </c>
    </row>
    <row r="126" spans="1:105" ht="12" customHeight="1" x14ac:dyDescent="0.25">
      <c r="A126" s="60" t="s">
        <v>1573</v>
      </c>
      <c r="B126" s="262">
        <v>0.45622879969240049</v>
      </c>
      <c r="C126" s="262">
        <v>0.50585700896682151</v>
      </c>
      <c r="D126" s="262">
        <v>0.48598425433381648</v>
      </c>
      <c r="E126" s="262">
        <v>0.42380212014818769</v>
      </c>
      <c r="F126" s="262">
        <v>0.41236873933166401</v>
      </c>
      <c r="G126" s="262">
        <v>0.38206489171345598</v>
      </c>
      <c r="H126" s="262">
        <v>0.59461699685899427</v>
      </c>
      <c r="I126" s="262">
        <v>0.59938750648850148</v>
      </c>
      <c r="J126" s="262">
        <v>0.65204897442767995</v>
      </c>
      <c r="K126" s="262">
        <v>0.43859061457160547</v>
      </c>
      <c r="L126" s="262">
        <v>0.45091832752868599</v>
      </c>
      <c r="M126" s="262">
        <v>0.45955887675881402</v>
      </c>
      <c r="N126" s="262">
        <v>0.55704052790134984</v>
      </c>
      <c r="O126" s="262">
        <v>0.5907911827219654</v>
      </c>
      <c r="P126" s="262">
        <v>0.58938568206920761</v>
      </c>
      <c r="Q126" s="262">
        <v>0.49128732332015201</v>
      </c>
      <c r="R126" s="262">
        <v>0.47632379271777292</v>
      </c>
      <c r="S126" s="262">
        <v>0.44538850002869962</v>
      </c>
      <c r="T126" s="262">
        <v>0.46836510097683198</v>
      </c>
      <c r="U126" s="262">
        <v>0.39129682358381351</v>
      </c>
      <c r="V126" s="262">
        <v>0.40257253679986998</v>
      </c>
      <c r="W126" s="262">
        <v>0.46733515563707201</v>
      </c>
      <c r="X126" s="262">
        <v>0.46960435631681879</v>
      </c>
      <c r="Y126" s="262">
        <v>0.42853970853743978</v>
      </c>
      <c r="DA126" s="72" t="s">
        <v>1690</v>
      </c>
    </row>
    <row r="127" spans="1:105" ht="12" customHeight="1" x14ac:dyDescent="0.25">
      <c r="A127" s="132" t="s">
        <v>1575</v>
      </c>
      <c r="B127" s="316">
        <v>1.365953287284297</v>
      </c>
      <c r="C127" s="316">
        <v>1.514540609360707</v>
      </c>
      <c r="D127" s="316">
        <v>1.4550413963854421</v>
      </c>
      <c r="E127" s="316">
        <v>1.268867505875944</v>
      </c>
      <c r="F127" s="316">
        <v>1.2346358569277991</v>
      </c>
      <c r="G127" s="316">
        <v>1.143905854132355</v>
      </c>
      <c r="H127" s="316">
        <v>1.7802888420947469</v>
      </c>
      <c r="I127" s="316">
        <v>1.794571792480256</v>
      </c>
      <c r="J127" s="316">
        <v>1.9522407193284439</v>
      </c>
      <c r="K127" s="316">
        <v>1.313144396298628</v>
      </c>
      <c r="L127" s="316">
        <v>1.350053684028325</v>
      </c>
      <c r="M127" s="316">
        <v>1.375923569122806</v>
      </c>
      <c r="N127" s="316">
        <v>1.667784543085485</v>
      </c>
      <c r="O127" s="316">
        <v>1.7688343188368201</v>
      </c>
      <c r="P127" s="316">
        <v>1.764626236755614</v>
      </c>
      <c r="Q127" s="316">
        <v>1.470918834459199</v>
      </c>
      <c r="R127" s="316">
        <v>1.4261178840819331</v>
      </c>
      <c r="S127" s="316">
        <v>1.333497328846859</v>
      </c>
      <c r="T127" s="316">
        <v>1.4022894866783711</v>
      </c>
      <c r="U127" s="316">
        <v>1.1715463443749741</v>
      </c>
      <c r="V127" s="316">
        <v>1.2053059350547639</v>
      </c>
      <c r="W127" s="316">
        <v>1.399205820711827</v>
      </c>
      <c r="X127" s="316">
        <v>1.40599982874047</v>
      </c>
      <c r="Y127" s="316">
        <v>1.2830518897606571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0.99999999999999956</v>
      </c>
      <c r="D132" s="232">
        <f t="shared" si="6"/>
        <v>1</v>
      </c>
      <c r="E132" s="232">
        <f t="shared" si="6"/>
        <v>1</v>
      </c>
      <c r="F132" s="232">
        <f t="shared" si="6"/>
        <v>1</v>
      </c>
      <c r="G132" s="232">
        <f t="shared" si="6"/>
        <v>1</v>
      </c>
      <c r="H132" s="232">
        <f t="shared" si="6"/>
        <v>0.99999999999999967</v>
      </c>
      <c r="I132" s="232">
        <f t="shared" si="6"/>
        <v>0.99999999999999978</v>
      </c>
      <c r="J132" s="232">
        <f t="shared" si="6"/>
        <v>0.99999999999999967</v>
      </c>
      <c r="K132" s="232">
        <f t="shared" si="6"/>
        <v>1</v>
      </c>
      <c r="L132" s="232">
        <f t="shared" si="6"/>
        <v>1.0000000000000002</v>
      </c>
      <c r="M132" s="232">
        <f t="shared" si="6"/>
        <v>1.0000000000000002</v>
      </c>
      <c r="N132" s="232">
        <f t="shared" si="6"/>
        <v>0.99999999999999978</v>
      </c>
      <c r="O132" s="232">
        <f t="shared" si="6"/>
        <v>1</v>
      </c>
      <c r="P132" s="232">
        <f t="shared" si="6"/>
        <v>1</v>
      </c>
      <c r="Q132" s="232">
        <f t="shared" si="6"/>
        <v>0.99999999999999989</v>
      </c>
      <c r="R132" s="232">
        <f t="shared" si="6"/>
        <v>1</v>
      </c>
      <c r="S132" s="232">
        <f t="shared" si="6"/>
        <v>1.0000000000000002</v>
      </c>
      <c r="T132" s="232">
        <f t="shared" si="6"/>
        <v>0.99999999999999978</v>
      </c>
      <c r="U132" s="232">
        <f t="shared" si="6"/>
        <v>1.0000000000000004</v>
      </c>
      <c r="V132" s="232">
        <f t="shared" si="6"/>
        <v>0.99999999999999967</v>
      </c>
      <c r="W132" s="232">
        <f t="shared" si="6"/>
        <v>1.0000000000000002</v>
      </c>
      <c r="X132" s="232">
        <f t="shared" si="6"/>
        <v>1.0000000000000002</v>
      </c>
      <c r="Y132" s="232">
        <f t="shared" si="6"/>
        <v>0.99999999999999956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3.7544634717727688E-3</v>
      </c>
      <c r="C133" s="266">
        <f t="shared" si="7"/>
        <v>3.7719314596699875E-3</v>
      </c>
      <c r="D133" s="266">
        <f t="shared" si="7"/>
        <v>3.7743222279431601E-3</v>
      </c>
      <c r="E133" s="266">
        <f t="shared" si="7"/>
        <v>3.7710285445004084E-3</v>
      </c>
      <c r="F133" s="266">
        <f t="shared" si="7"/>
        <v>3.7697827923018077E-3</v>
      </c>
      <c r="G133" s="266">
        <f t="shared" si="7"/>
        <v>3.7629467585605023E-3</v>
      </c>
      <c r="H133" s="266">
        <f t="shared" si="7"/>
        <v>3.7670942580190461E-3</v>
      </c>
      <c r="I133" s="266">
        <f t="shared" si="7"/>
        <v>3.7728814543862882E-3</v>
      </c>
      <c r="J133" s="266">
        <f t="shared" si="7"/>
        <v>3.7652925559954376E-3</v>
      </c>
      <c r="K133" s="266">
        <f t="shared" si="7"/>
        <v>3.7751288948490811E-3</v>
      </c>
      <c r="L133" s="266">
        <f t="shared" si="7"/>
        <v>3.7637865415579186E-3</v>
      </c>
      <c r="M133" s="266">
        <f t="shared" si="7"/>
        <v>3.7765738984849831E-3</v>
      </c>
      <c r="N133" s="266">
        <f t="shared" si="7"/>
        <v>3.7758471960303379E-3</v>
      </c>
      <c r="O133" s="266">
        <f t="shared" si="7"/>
        <v>3.768660930981061E-3</v>
      </c>
      <c r="P133" s="266">
        <f t="shared" si="7"/>
        <v>3.7777202054310654E-3</v>
      </c>
      <c r="Q133" s="266">
        <f t="shared" si="7"/>
        <v>3.7701767649702257E-3</v>
      </c>
      <c r="R133" s="266">
        <f t="shared" si="7"/>
        <v>3.7703316229321889E-3</v>
      </c>
      <c r="S133" s="266">
        <f t="shared" si="7"/>
        <v>3.7687315068558793E-3</v>
      </c>
      <c r="T133" s="266">
        <f t="shared" si="7"/>
        <v>3.749329398643959E-3</v>
      </c>
      <c r="U133" s="266">
        <f t="shared" si="7"/>
        <v>3.7617067149971874E-3</v>
      </c>
      <c r="V133" s="266">
        <f t="shared" si="7"/>
        <v>3.7487826090320869E-3</v>
      </c>
      <c r="W133" s="266">
        <f t="shared" si="7"/>
        <v>3.7298351577790558E-3</v>
      </c>
      <c r="X133" s="266">
        <f t="shared" si="7"/>
        <v>3.7139417629351587E-3</v>
      </c>
      <c r="Y133" s="266">
        <f t="shared" si="7"/>
        <v>3.6825551859082368E-3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3.8887134107890069E-4</v>
      </c>
      <c r="C134" s="267">
        <f t="shared" si="8"/>
        <v>3.9068060089208362E-4</v>
      </c>
      <c r="D134" s="267">
        <f t="shared" si="8"/>
        <v>3.9092822649067758E-4</v>
      </c>
      <c r="E134" s="267">
        <f t="shared" si="8"/>
        <v>3.9058708078314793E-4</v>
      </c>
      <c r="F134" s="267">
        <f t="shared" si="8"/>
        <v>3.9045805107443883E-4</v>
      </c>
      <c r="G134" s="267">
        <f t="shared" si="8"/>
        <v>3.8975000380520107E-4</v>
      </c>
      <c r="H134" s="267">
        <f t="shared" si="8"/>
        <v>3.9017958414036568E-4</v>
      </c>
      <c r="I134" s="267">
        <f t="shared" si="8"/>
        <v>3.9077899730001855E-4</v>
      </c>
      <c r="J134" s="267">
        <f t="shared" si="8"/>
        <v>3.8999297151584214E-4</v>
      </c>
      <c r="K134" s="267">
        <f t="shared" si="8"/>
        <v>3.9101177761425817E-4</v>
      </c>
      <c r="L134" s="267">
        <f t="shared" si="8"/>
        <v>3.8983698495254087E-4</v>
      </c>
      <c r="M134" s="267">
        <f t="shared" si="8"/>
        <v>3.9116144493849317E-4</v>
      </c>
      <c r="N134" s="267">
        <f t="shared" si="8"/>
        <v>3.910861761923119E-4</v>
      </c>
      <c r="O134" s="267">
        <f t="shared" si="8"/>
        <v>3.903418534553692E-4</v>
      </c>
      <c r="P134" s="267">
        <f t="shared" si="8"/>
        <v>3.9128017453135311E-4</v>
      </c>
      <c r="Q134" s="267">
        <f t="shared" si="8"/>
        <v>3.9049885708602165E-4</v>
      </c>
      <c r="R134" s="267">
        <f t="shared" si="8"/>
        <v>3.9051489661438512E-4</v>
      </c>
      <c r="S134" s="267">
        <f t="shared" si="8"/>
        <v>3.9034916340399309E-4</v>
      </c>
      <c r="T134" s="267">
        <f t="shared" si="8"/>
        <v>3.8833957564349091E-4</v>
      </c>
      <c r="U134" s="267">
        <f t="shared" si="8"/>
        <v>3.8962156537262907E-4</v>
      </c>
      <c r="V134" s="267">
        <f t="shared" si="8"/>
        <v>3.8828294150355166E-4</v>
      </c>
      <c r="W134" s="267">
        <f t="shared" si="8"/>
        <v>3.8632044517506451E-4</v>
      </c>
      <c r="X134" s="267">
        <f t="shared" si="8"/>
        <v>3.8694219901032806E-4</v>
      </c>
      <c r="Y134" s="267">
        <f t="shared" si="8"/>
        <v>3.8142338699196894E-4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6.9222066795064765E-3</v>
      </c>
      <c r="C135" s="267">
        <f t="shared" si="9"/>
        <v>6.8900294062981511E-3</v>
      </c>
      <c r="D135" s="267">
        <f t="shared" si="9"/>
        <v>7.6056514094711893E-3</v>
      </c>
      <c r="E135" s="267">
        <f t="shared" si="9"/>
        <v>7.0626492886396277E-3</v>
      </c>
      <c r="F135" s="267">
        <f t="shared" si="9"/>
        <v>7.0505805674134607E-3</v>
      </c>
      <c r="G135" s="267">
        <f t="shared" si="9"/>
        <v>7.651893333166091E-3</v>
      </c>
      <c r="H135" s="267">
        <f t="shared" si="9"/>
        <v>7.3216636816926476E-3</v>
      </c>
      <c r="I135" s="267">
        <f t="shared" si="9"/>
        <v>6.9240342199287956E-3</v>
      </c>
      <c r="J135" s="267">
        <f t="shared" si="9"/>
        <v>7.9134197895085068E-3</v>
      </c>
      <c r="K135" s="267">
        <f t="shared" si="9"/>
        <v>8.036906897749576E-3</v>
      </c>
      <c r="L135" s="267">
        <f t="shared" si="9"/>
        <v>8.0658300651745649E-3</v>
      </c>
      <c r="M135" s="267">
        <f t="shared" si="9"/>
        <v>7.2389212011151087E-3</v>
      </c>
      <c r="N135" s="267">
        <f t="shared" si="9"/>
        <v>7.7242307607060393E-3</v>
      </c>
      <c r="O135" s="267">
        <f t="shared" si="9"/>
        <v>7.8790477058703848E-3</v>
      </c>
      <c r="P135" s="267">
        <f t="shared" si="9"/>
        <v>7.7458403702173198E-3</v>
      </c>
      <c r="Q135" s="267">
        <f t="shared" si="9"/>
        <v>8.2637409549983394E-3</v>
      </c>
      <c r="R135" s="267">
        <f t="shared" si="9"/>
        <v>7.9942156790360954E-3</v>
      </c>
      <c r="S135" s="267">
        <f t="shared" si="9"/>
        <v>7.4351223206562305E-3</v>
      </c>
      <c r="T135" s="267">
        <f t="shared" si="9"/>
        <v>7.322809038644313E-3</v>
      </c>
      <c r="U135" s="267">
        <f t="shared" si="9"/>
        <v>7.1619806380853737E-3</v>
      </c>
      <c r="V135" s="267">
        <f t="shared" si="9"/>
        <v>7.8384160559573507E-3</v>
      </c>
      <c r="W135" s="267">
        <f t="shared" si="9"/>
        <v>8.2094651081517853E-3</v>
      </c>
      <c r="X135" s="267">
        <f t="shared" si="9"/>
        <v>8.2902386986771093E-3</v>
      </c>
      <c r="Y135" s="267">
        <f t="shared" si="9"/>
        <v>1.0096691378899732E-2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7.4041042054428499E-4</v>
      </c>
      <c r="C136" s="267">
        <f t="shared" si="10"/>
        <v>7.4385524837715107E-4</v>
      </c>
      <c r="D136" s="267">
        <f t="shared" si="10"/>
        <v>7.44326727126611E-4</v>
      </c>
      <c r="E136" s="267">
        <f t="shared" si="10"/>
        <v>7.4367718623712781E-4</v>
      </c>
      <c r="F136" s="267">
        <f t="shared" si="10"/>
        <v>7.4343151387509939E-4</v>
      </c>
      <c r="G136" s="267">
        <f t="shared" si="10"/>
        <v>7.4208339299036913E-4</v>
      </c>
      <c r="H136" s="267">
        <f t="shared" si="10"/>
        <v>7.4290131327149405E-4</v>
      </c>
      <c r="I136" s="267">
        <f t="shared" si="10"/>
        <v>7.4404259498278449E-4</v>
      </c>
      <c r="J136" s="267">
        <f t="shared" si="10"/>
        <v>7.4254600312850696E-4</v>
      </c>
      <c r="K136" s="267">
        <f t="shared" si="10"/>
        <v>7.4448580833422998E-4</v>
      </c>
      <c r="L136" s="267">
        <f t="shared" si="10"/>
        <v>7.4224900495781969E-4</v>
      </c>
      <c r="M136" s="267">
        <f t="shared" si="10"/>
        <v>7.4477077468369432E-4</v>
      </c>
      <c r="N136" s="267">
        <f t="shared" si="10"/>
        <v>7.446274631095907E-4</v>
      </c>
      <c r="O136" s="267">
        <f t="shared" si="10"/>
        <v>7.4321027379152104E-4</v>
      </c>
      <c r="P136" s="267">
        <f t="shared" si="10"/>
        <v>7.4499683564137917E-4</v>
      </c>
      <c r="Q136" s="267">
        <f t="shared" si="10"/>
        <v>7.4350920845684147E-4</v>
      </c>
      <c r="R136" s="267">
        <f t="shared" si="10"/>
        <v>7.4353974769356731E-4</v>
      </c>
      <c r="S136" s="267">
        <f t="shared" si="10"/>
        <v>7.4322419192217998E-4</v>
      </c>
      <c r="T136" s="267">
        <f t="shared" si="10"/>
        <v>7.3939793999333863E-4</v>
      </c>
      <c r="U136" s="267">
        <f t="shared" si="10"/>
        <v>7.4183884641717364E-4</v>
      </c>
      <c r="V136" s="267">
        <f t="shared" si="10"/>
        <v>7.3929010868015134E-4</v>
      </c>
      <c r="W136" s="267">
        <f t="shared" si="10"/>
        <v>7.3555351876365032E-4</v>
      </c>
      <c r="X136" s="267">
        <f t="shared" si="10"/>
        <v>7.3673733708609396E-4</v>
      </c>
      <c r="Y136" s="267">
        <f t="shared" si="10"/>
        <v>7.2622952770090956E-4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8.8556448642306187E-3</v>
      </c>
      <c r="C137" s="268">
        <f t="shared" si="11"/>
        <v>8.8804876938642762E-3</v>
      </c>
      <c r="D137" s="268">
        <f t="shared" si="11"/>
        <v>9.4829563420020559E-3</v>
      </c>
      <c r="E137" s="268">
        <f t="shared" si="11"/>
        <v>9.3094179207120539E-3</v>
      </c>
      <c r="F137" s="268">
        <f t="shared" si="11"/>
        <v>9.3233265849592337E-3</v>
      </c>
      <c r="G137" s="268">
        <f t="shared" si="11"/>
        <v>9.8845010675821122E-3</v>
      </c>
      <c r="H137" s="268">
        <f t="shared" si="11"/>
        <v>1.0790369506685851E-2</v>
      </c>
      <c r="I137" s="268">
        <f t="shared" si="11"/>
        <v>1.1018137246889921E-2</v>
      </c>
      <c r="J137" s="268">
        <f t="shared" si="11"/>
        <v>1.2588783726325313E-2</v>
      </c>
      <c r="K137" s="268">
        <f t="shared" si="11"/>
        <v>1.4006552406547195E-2</v>
      </c>
      <c r="L137" s="268">
        <f t="shared" si="11"/>
        <v>1.4307817260491866E-2</v>
      </c>
      <c r="M137" s="268">
        <f t="shared" si="11"/>
        <v>1.4791233156256257E-2</v>
      </c>
      <c r="N137" s="268">
        <f t="shared" si="11"/>
        <v>1.6212738635731326E-2</v>
      </c>
      <c r="O137" s="268">
        <f t="shared" si="11"/>
        <v>1.7700503716364318E-2</v>
      </c>
      <c r="P137" s="268">
        <f t="shared" si="11"/>
        <v>1.8589470096430714E-2</v>
      </c>
      <c r="Q137" s="268">
        <f t="shared" si="11"/>
        <v>1.9942071680575907E-2</v>
      </c>
      <c r="R137" s="268">
        <f t="shared" si="11"/>
        <v>2.0299203148180154E-2</v>
      </c>
      <c r="S137" s="268">
        <f t="shared" si="11"/>
        <v>1.9614749421564596E-2</v>
      </c>
      <c r="T137" s="268">
        <f t="shared" si="11"/>
        <v>2.0359609321466052E-2</v>
      </c>
      <c r="U137" s="268">
        <f t="shared" si="11"/>
        <v>2.246224677301923E-2</v>
      </c>
      <c r="V137" s="268">
        <f t="shared" si="11"/>
        <v>2.530445360831338E-2</v>
      </c>
      <c r="W137" s="268">
        <f t="shared" si="11"/>
        <v>2.5958650674219017E-2</v>
      </c>
      <c r="X137" s="268">
        <f t="shared" si="11"/>
        <v>2.9920221699695906E-2</v>
      </c>
      <c r="Y137" s="268">
        <f t="shared" si="11"/>
        <v>3.5016214370864593E-2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2.6975820195245654E-2</v>
      </c>
      <c r="C138" s="269">
        <f t="shared" si="12"/>
        <v>2.6850425450964055E-2</v>
      </c>
      <c r="D138" s="269">
        <f t="shared" si="12"/>
        <v>2.9639202408824793E-2</v>
      </c>
      <c r="E138" s="269">
        <f t="shared" si="12"/>
        <v>2.7523124652788552E-2</v>
      </c>
      <c r="F138" s="269">
        <f t="shared" si="12"/>
        <v>2.7476092879705628E-2</v>
      </c>
      <c r="G138" s="269">
        <f t="shared" si="12"/>
        <v>2.9819407056971028E-2</v>
      </c>
      <c r="H138" s="269">
        <f t="shared" si="12"/>
        <v>2.8553771142671387E-2</v>
      </c>
      <c r="I138" s="269">
        <f t="shared" si="12"/>
        <v>2.6982942115193233E-2</v>
      </c>
      <c r="J138" s="269">
        <f t="shared" si="12"/>
        <v>3.0838574930631767E-2</v>
      </c>
      <c r="K138" s="269">
        <f t="shared" si="12"/>
        <v>3.1319803848312608E-2</v>
      </c>
      <c r="L138" s="269">
        <f t="shared" si="12"/>
        <v>3.1432517351398737E-2</v>
      </c>
      <c r="M138" s="269">
        <f t="shared" si="12"/>
        <v>2.8210055805897322E-2</v>
      </c>
      <c r="N138" s="269">
        <f t="shared" si="12"/>
        <v>3.010130581108961E-2</v>
      </c>
      <c r="O138" s="269">
        <f t="shared" si="12"/>
        <v>3.0704627016203977E-2</v>
      </c>
      <c r="P138" s="269">
        <f t="shared" si="12"/>
        <v>3.0185518399308289E-2</v>
      </c>
      <c r="Q138" s="269">
        <f t="shared" si="12"/>
        <v>3.2203775539105417E-2</v>
      </c>
      <c r="R138" s="269">
        <f t="shared" si="12"/>
        <v>3.1153436287612597E-2</v>
      </c>
      <c r="S138" s="269">
        <f t="shared" si="12"/>
        <v>2.8974651023563454E-2</v>
      </c>
      <c r="T138" s="269">
        <f t="shared" si="12"/>
        <v>2.858492144746054E-2</v>
      </c>
      <c r="U138" s="269">
        <f t="shared" si="12"/>
        <v>2.7910218645565796E-2</v>
      </c>
      <c r="V138" s="269">
        <f t="shared" si="12"/>
        <v>3.0546285589396385E-2</v>
      </c>
      <c r="W138" s="269">
        <f t="shared" si="12"/>
        <v>3.1992262714761126E-2</v>
      </c>
      <c r="X138" s="269">
        <f t="shared" si="12"/>
        <v>3.2386070626105865E-2</v>
      </c>
      <c r="Y138" s="269">
        <f t="shared" si="12"/>
        <v>3.9346778247815135E-2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9.9501206975130541E-2</v>
      </c>
      <c r="C139" s="269">
        <f t="shared" si="13"/>
        <v>0.10020377409210844</v>
      </c>
      <c r="D139" s="269">
        <f t="shared" si="13"/>
        <v>9.969815353924931E-2</v>
      </c>
      <c r="E139" s="269">
        <f t="shared" si="13"/>
        <v>9.9802499755683463E-2</v>
      </c>
      <c r="F139" s="269">
        <f t="shared" si="13"/>
        <v>9.940312054632125E-2</v>
      </c>
      <c r="G139" s="269">
        <f t="shared" si="13"/>
        <v>9.8578997359019482E-2</v>
      </c>
      <c r="H139" s="269">
        <f t="shared" si="13"/>
        <v>9.9038203491081861E-2</v>
      </c>
      <c r="I139" s="269">
        <f t="shared" si="13"/>
        <v>9.9536463338547418E-2</v>
      </c>
      <c r="J139" s="269">
        <f t="shared" si="13"/>
        <v>9.8179333002815436E-2</v>
      </c>
      <c r="K139" s="269">
        <f t="shared" si="13"/>
        <v>9.8848733871629943E-2</v>
      </c>
      <c r="L139" s="269">
        <f t="shared" si="13"/>
        <v>9.8375881785259925E-2</v>
      </c>
      <c r="M139" s="269">
        <f t="shared" si="13"/>
        <v>9.9886389936518077E-2</v>
      </c>
      <c r="N139" s="269">
        <f t="shared" si="13"/>
        <v>9.9656269949206538E-2</v>
      </c>
      <c r="O139" s="269">
        <f t="shared" si="13"/>
        <v>9.8943515011597913E-2</v>
      </c>
      <c r="P139" s="269">
        <f t="shared" si="13"/>
        <v>9.9182573730372744E-2</v>
      </c>
      <c r="Q139" s="269">
        <f t="shared" si="13"/>
        <v>9.8243084257757768E-2</v>
      </c>
      <c r="R139" s="269">
        <f t="shared" si="13"/>
        <v>9.8332595498340281E-2</v>
      </c>
      <c r="S139" s="269">
        <f t="shared" si="13"/>
        <v>9.8405637333150664E-2</v>
      </c>
      <c r="T139" s="269">
        <f t="shared" si="13"/>
        <v>9.7260143034554783E-2</v>
      </c>
      <c r="U139" s="269">
        <f t="shared" si="13"/>
        <v>9.7864474237918456E-2</v>
      </c>
      <c r="V139" s="269">
        <f t="shared" si="13"/>
        <v>9.6730808485727057E-2</v>
      </c>
      <c r="W139" s="269">
        <f t="shared" si="13"/>
        <v>9.5893159364094246E-2</v>
      </c>
      <c r="X139" s="269">
        <f t="shared" si="13"/>
        <v>9.6111973154407573E-2</v>
      </c>
      <c r="Y139" s="269">
        <f t="shared" si="13"/>
        <v>9.2513033674254466E-2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0.77555901552236306</v>
      </c>
      <c r="C140" s="269">
        <f t="shared" si="14"/>
        <v>0.77524635903438011</v>
      </c>
      <c r="D140" s="269">
        <f t="shared" si="14"/>
        <v>0.76790991823324317</v>
      </c>
      <c r="E140" s="269">
        <f t="shared" si="14"/>
        <v>0.77474079842721333</v>
      </c>
      <c r="F140" s="269">
        <f t="shared" si="14"/>
        <v>0.77588782074262108</v>
      </c>
      <c r="G140" s="269">
        <f t="shared" si="14"/>
        <v>0.77079674409416699</v>
      </c>
      <c r="H140" s="269">
        <f t="shared" si="14"/>
        <v>0.772317435677077</v>
      </c>
      <c r="I140" s="269">
        <f t="shared" si="14"/>
        <v>0.77428657482920671</v>
      </c>
      <c r="J140" s="269">
        <f t="shared" si="14"/>
        <v>0.76488753541840371</v>
      </c>
      <c r="K140" s="269">
        <f t="shared" si="14"/>
        <v>0.76038643575867482</v>
      </c>
      <c r="L140" s="269">
        <f t="shared" si="14"/>
        <v>0.76031231717715142</v>
      </c>
      <c r="M140" s="269">
        <f t="shared" si="14"/>
        <v>0.76685734475010048</v>
      </c>
      <c r="N140" s="269">
        <f t="shared" si="14"/>
        <v>0.76031795150300707</v>
      </c>
      <c r="O140" s="269">
        <f t="shared" si="14"/>
        <v>0.75853115819702666</v>
      </c>
      <c r="P140" s="269">
        <f t="shared" si="14"/>
        <v>0.7601842379326601</v>
      </c>
      <c r="Q140" s="269">
        <f t="shared" si="14"/>
        <v>0.75569064518961415</v>
      </c>
      <c r="R140" s="269">
        <f t="shared" si="14"/>
        <v>0.75683598834979926</v>
      </c>
      <c r="S140" s="269">
        <f t="shared" si="14"/>
        <v>0.76371809673536761</v>
      </c>
      <c r="T140" s="269">
        <f t="shared" si="14"/>
        <v>0.76592568727683963</v>
      </c>
      <c r="U140" s="269">
        <f t="shared" si="14"/>
        <v>0.76492536961147939</v>
      </c>
      <c r="V140" s="269">
        <f t="shared" si="14"/>
        <v>0.75698403015967675</v>
      </c>
      <c r="W140" s="269">
        <f t="shared" si="14"/>
        <v>0.75359209734052113</v>
      </c>
      <c r="X140" s="269">
        <f t="shared" si="14"/>
        <v>0.74827148794489684</v>
      </c>
      <c r="Y140" s="269">
        <f t="shared" si="14"/>
        <v>0.72944235039980898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7.7302360530127637E-2</v>
      </c>
      <c r="C141" s="269">
        <f t="shared" si="15"/>
        <v>7.702245701344522E-2</v>
      </c>
      <c r="D141" s="269">
        <f t="shared" si="15"/>
        <v>8.0754540885649082E-2</v>
      </c>
      <c r="E141" s="269">
        <f t="shared" si="15"/>
        <v>7.6656217143442243E-2</v>
      </c>
      <c r="F141" s="269">
        <f t="shared" si="15"/>
        <v>7.5955386321727936E-2</v>
      </c>
      <c r="G141" s="269">
        <f t="shared" si="15"/>
        <v>7.8373676933738326E-2</v>
      </c>
      <c r="H141" s="269">
        <f t="shared" si="15"/>
        <v>7.7078381345360047E-2</v>
      </c>
      <c r="I141" s="269">
        <f t="shared" si="15"/>
        <v>7.6344145203564751E-2</v>
      </c>
      <c r="J141" s="269">
        <f t="shared" si="15"/>
        <v>8.0694521601675118E-2</v>
      </c>
      <c r="K141" s="269">
        <f t="shared" si="15"/>
        <v>8.2490940736288224E-2</v>
      </c>
      <c r="L141" s="269">
        <f t="shared" si="15"/>
        <v>8.2609763829055355E-2</v>
      </c>
      <c r="M141" s="269">
        <f t="shared" si="15"/>
        <v>7.8103549032005781E-2</v>
      </c>
      <c r="N141" s="269">
        <f t="shared" si="15"/>
        <v>8.1075942504927043E-2</v>
      </c>
      <c r="O141" s="269">
        <f t="shared" si="15"/>
        <v>8.13389352947088E-2</v>
      </c>
      <c r="P141" s="269">
        <f t="shared" si="15"/>
        <v>7.9198362255407107E-2</v>
      </c>
      <c r="Q141" s="269">
        <f t="shared" si="15"/>
        <v>8.0752497547435326E-2</v>
      </c>
      <c r="R141" s="269">
        <f t="shared" si="15"/>
        <v>8.0480174769791371E-2</v>
      </c>
      <c r="S141" s="269">
        <f t="shared" si="15"/>
        <v>7.6949438303515666E-2</v>
      </c>
      <c r="T141" s="269">
        <f t="shared" si="15"/>
        <v>7.5669762966753595E-2</v>
      </c>
      <c r="U141" s="269">
        <f t="shared" si="15"/>
        <v>7.4782542967145232E-2</v>
      </c>
      <c r="V141" s="269">
        <f t="shared" si="15"/>
        <v>7.7719650441713056E-2</v>
      </c>
      <c r="W141" s="269">
        <f t="shared" si="15"/>
        <v>7.9502655676535125E-2</v>
      </c>
      <c r="X141" s="269">
        <f t="shared" si="15"/>
        <v>8.0182386577185252E-2</v>
      </c>
      <c r="Y141" s="269">
        <f t="shared" si="15"/>
        <v>8.8794723827755537E-2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3.4572548383021283E-2</v>
      </c>
      <c r="C142" s="318">
        <f t="shared" si="16"/>
        <v>3.4411840911208559E-2</v>
      </c>
      <c r="D142" s="318">
        <f t="shared" si="16"/>
        <v>3.7985972322496959E-2</v>
      </c>
      <c r="E142" s="318">
        <f t="shared" si="16"/>
        <v>3.5273980617581448E-2</v>
      </c>
      <c r="F142" s="318">
        <f t="shared" si="16"/>
        <v>3.5213704109261057E-2</v>
      </c>
      <c r="G142" s="318">
        <f t="shared" si="16"/>
        <v>3.8216924852273217E-2</v>
      </c>
      <c r="H142" s="318">
        <f t="shared" si="16"/>
        <v>3.659487004297679E-2</v>
      </c>
      <c r="I142" s="318">
        <f t="shared" si="16"/>
        <v>3.458167592465617E-2</v>
      </c>
      <c r="J142" s="318">
        <f t="shared" si="16"/>
        <v>3.9523103139625759E-2</v>
      </c>
      <c r="K142" s="318">
        <f t="shared" si="16"/>
        <v>4.0139852136298053E-2</v>
      </c>
      <c r="L142" s="318">
        <f t="shared" si="16"/>
        <v>4.0284307170868325E-2</v>
      </c>
      <c r="M142" s="318">
        <f t="shared" si="16"/>
        <v>3.6154360170631832E-2</v>
      </c>
      <c r="N142" s="318">
        <f t="shared" si="16"/>
        <v>3.8578209819526796E-2</v>
      </c>
      <c r="O142" s="318">
        <f t="shared" si="16"/>
        <v>3.9351433818031786E-2</v>
      </c>
      <c r="P142" s="318">
        <f t="shared" si="16"/>
        <v>3.8686137725317121E-2</v>
      </c>
      <c r="Q142" s="318">
        <f t="shared" si="16"/>
        <v>4.127276130561932E-2</v>
      </c>
      <c r="R142" s="318">
        <f t="shared" si="16"/>
        <v>3.9926633390768317E-2</v>
      </c>
      <c r="S142" s="318">
        <f t="shared" si="16"/>
        <v>3.7134274959686076E-2</v>
      </c>
      <c r="T142" s="318">
        <f t="shared" si="16"/>
        <v>3.6634792662999974E-2</v>
      </c>
      <c r="U142" s="318">
        <f t="shared" si="16"/>
        <v>3.5770085117730333E-2</v>
      </c>
      <c r="V142" s="318">
        <f t="shared" si="16"/>
        <v>3.9148501466032069E-2</v>
      </c>
      <c r="W142" s="318">
        <f t="shared" si="16"/>
        <v>4.1001683825848692E-2</v>
      </c>
      <c r="X142" s="318">
        <f t="shared" si="16"/>
        <v>4.1506392967963414E-2</v>
      </c>
      <c r="Y142" s="318">
        <f t="shared" si="16"/>
        <v>5.0427322870736924E-2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4.2729812147106368E-2</v>
      </c>
      <c r="C143" s="326">
        <f t="shared" si="17"/>
        <v>4.2610616102236674E-2</v>
      </c>
      <c r="D143" s="326">
        <f t="shared" si="17"/>
        <v>4.2768568563152122E-2</v>
      </c>
      <c r="E143" s="326">
        <f t="shared" si="17"/>
        <v>4.1382236525860788E-2</v>
      </c>
      <c r="F143" s="326">
        <f t="shared" si="17"/>
        <v>4.0741682212466879E-2</v>
      </c>
      <c r="G143" s="326">
        <f t="shared" si="17"/>
        <v>4.0156752081465116E-2</v>
      </c>
      <c r="H143" s="326">
        <f t="shared" si="17"/>
        <v>4.0483511302383257E-2</v>
      </c>
      <c r="I143" s="326">
        <f t="shared" si="17"/>
        <v>4.1762469278908566E-2</v>
      </c>
      <c r="J143" s="326">
        <f t="shared" si="17"/>
        <v>4.1171418462049358E-2</v>
      </c>
      <c r="K143" s="326">
        <f t="shared" si="17"/>
        <v>4.2351088599990171E-2</v>
      </c>
      <c r="L143" s="326">
        <f t="shared" si="17"/>
        <v>4.2325456658187037E-2</v>
      </c>
      <c r="M143" s="326">
        <f t="shared" si="17"/>
        <v>4.1949188861373957E-2</v>
      </c>
      <c r="N143" s="326">
        <f t="shared" si="17"/>
        <v>4.2497732685400254E-2</v>
      </c>
      <c r="O143" s="326">
        <f t="shared" si="17"/>
        <v>4.1987501476677007E-2</v>
      </c>
      <c r="P143" s="326">
        <f t="shared" si="17"/>
        <v>4.0512224530089992E-2</v>
      </c>
      <c r="Q143" s="326">
        <f t="shared" si="17"/>
        <v>3.9479736241816006E-2</v>
      </c>
      <c r="R143" s="326">
        <f t="shared" si="17"/>
        <v>4.0553541379023055E-2</v>
      </c>
      <c r="S143" s="326">
        <f t="shared" si="17"/>
        <v>3.9815163343829597E-2</v>
      </c>
      <c r="T143" s="326">
        <f t="shared" si="17"/>
        <v>3.9034970303753622E-2</v>
      </c>
      <c r="U143" s="326">
        <f t="shared" si="17"/>
        <v>3.9012457849414907E-2</v>
      </c>
      <c r="V143" s="326">
        <f t="shared" si="17"/>
        <v>3.8571148975680987E-2</v>
      </c>
      <c r="W143" s="326">
        <f t="shared" si="17"/>
        <v>3.8500971850686433E-2</v>
      </c>
      <c r="X143" s="326">
        <f t="shared" si="17"/>
        <v>3.8675993609221838E-2</v>
      </c>
      <c r="Y143" s="326">
        <f t="shared" si="17"/>
        <v>3.8367400957018606E-2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0.99999999999999989</v>
      </c>
      <c r="D146" s="232">
        <f t="shared" si="18"/>
        <v>1</v>
      </c>
      <c r="E146" s="232">
        <f t="shared" si="18"/>
        <v>1</v>
      </c>
      <c r="F146" s="232">
        <f t="shared" si="18"/>
        <v>1</v>
      </c>
      <c r="G146" s="232">
        <f t="shared" si="18"/>
        <v>0.99999999999999989</v>
      </c>
      <c r="H146" s="232">
        <f t="shared" si="18"/>
        <v>1.0000000000000002</v>
      </c>
      <c r="I146" s="232">
        <f t="shared" si="18"/>
        <v>0.99999999999999978</v>
      </c>
      <c r="J146" s="232">
        <f t="shared" si="18"/>
        <v>1.0000000000000002</v>
      </c>
      <c r="K146" s="232">
        <f t="shared" si="18"/>
        <v>0.99999999999999989</v>
      </c>
      <c r="L146" s="232">
        <f t="shared" si="18"/>
        <v>1</v>
      </c>
      <c r="M146" s="232">
        <f t="shared" si="18"/>
        <v>1.0000000000000004</v>
      </c>
      <c r="N146" s="232">
        <f t="shared" si="18"/>
        <v>0.99999999999999978</v>
      </c>
      <c r="O146" s="232">
        <f t="shared" si="18"/>
        <v>1</v>
      </c>
      <c r="P146" s="232">
        <f t="shared" si="18"/>
        <v>1</v>
      </c>
      <c r="Q146" s="232">
        <f t="shared" si="18"/>
        <v>0.99999999999999989</v>
      </c>
      <c r="R146" s="232">
        <f t="shared" si="18"/>
        <v>1</v>
      </c>
      <c r="S146" s="232">
        <f t="shared" si="18"/>
        <v>0.99999999999999978</v>
      </c>
      <c r="T146" s="232">
        <f t="shared" si="18"/>
        <v>1.0000000000000004</v>
      </c>
      <c r="U146" s="232">
        <f t="shared" si="18"/>
        <v>1.0000000000000002</v>
      </c>
      <c r="V146" s="232">
        <f t="shared" si="18"/>
        <v>1</v>
      </c>
      <c r="W146" s="232">
        <f t="shared" si="18"/>
        <v>0.99999999999999967</v>
      </c>
      <c r="X146" s="232">
        <f t="shared" si="18"/>
        <v>0.99999999999999989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6.5005486642307651E-3</v>
      </c>
      <c r="C147" s="266">
        <f t="shared" si="19"/>
        <v>6.5131032599839659E-3</v>
      </c>
      <c r="D147" s="266">
        <f t="shared" si="19"/>
        <v>6.5087361482691862E-3</v>
      </c>
      <c r="E147" s="266">
        <f t="shared" si="19"/>
        <v>6.5069869429669096E-3</v>
      </c>
      <c r="F147" s="266">
        <f t="shared" si="19"/>
        <v>6.5085097874052113E-3</v>
      </c>
      <c r="G147" s="266">
        <f t="shared" si="19"/>
        <v>6.492986925886012E-3</v>
      </c>
      <c r="H147" s="266">
        <f t="shared" si="19"/>
        <v>6.5006451468474042E-3</v>
      </c>
      <c r="I147" s="266">
        <f t="shared" si="19"/>
        <v>6.5058183116535944E-3</v>
      </c>
      <c r="J147" s="266">
        <f t="shared" si="19"/>
        <v>6.4630691166108149E-3</v>
      </c>
      <c r="K147" s="266">
        <f t="shared" si="19"/>
        <v>6.4461643657649564E-3</v>
      </c>
      <c r="L147" s="266">
        <f t="shared" si="19"/>
        <v>6.4366344328218418E-3</v>
      </c>
      <c r="M147" s="266">
        <f t="shared" si="19"/>
        <v>6.4497614304126509E-3</v>
      </c>
      <c r="N147" s="266">
        <f t="shared" si="19"/>
        <v>6.4274423187967401E-3</v>
      </c>
      <c r="O147" s="266">
        <f t="shared" si="19"/>
        <v>6.4096744777329398E-3</v>
      </c>
      <c r="P147" s="266">
        <f t="shared" si="19"/>
        <v>6.4150470339083008E-3</v>
      </c>
      <c r="Q147" s="266">
        <f t="shared" si="19"/>
        <v>6.399372562674607E-3</v>
      </c>
      <c r="R147" s="266">
        <f t="shared" si="19"/>
        <v>6.4014857485138665E-3</v>
      </c>
      <c r="S147" s="266">
        <f t="shared" si="19"/>
        <v>6.2226528996441773E-3</v>
      </c>
      <c r="T147" s="266">
        <f t="shared" si="19"/>
        <v>6.1565459838868923E-3</v>
      </c>
      <c r="U147" s="266">
        <f t="shared" si="19"/>
        <v>6.1831477434042001E-3</v>
      </c>
      <c r="V147" s="266">
        <f t="shared" si="19"/>
        <v>6.1783311567052933E-3</v>
      </c>
      <c r="W147" s="266">
        <f t="shared" si="19"/>
        <v>6.2520819114579244E-3</v>
      </c>
      <c r="X147" s="266">
        <f t="shared" si="19"/>
        <v>6.2193332949562188E-3</v>
      </c>
      <c r="Y147" s="266">
        <f t="shared" si="19"/>
        <v>6.1985629505728369E-3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1.8893634578466669E-3</v>
      </c>
      <c r="C148" s="267">
        <f t="shared" si="20"/>
        <v>1.8930124105227169E-3</v>
      </c>
      <c r="D148" s="267">
        <f t="shared" si="20"/>
        <v>1.8917431236184221E-3</v>
      </c>
      <c r="E148" s="267">
        <f t="shared" si="20"/>
        <v>1.8912347227511869E-3</v>
      </c>
      <c r="F148" s="267">
        <f t="shared" si="20"/>
        <v>1.8916773325649626E-3</v>
      </c>
      <c r="G148" s="267">
        <f t="shared" si="20"/>
        <v>1.8871656630382089E-3</v>
      </c>
      <c r="H148" s="267">
        <f t="shared" si="20"/>
        <v>1.8893915002073374E-3</v>
      </c>
      <c r="I148" s="267">
        <f t="shared" si="20"/>
        <v>1.8908950638372832E-3</v>
      </c>
      <c r="J148" s="267">
        <f t="shared" si="20"/>
        <v>1.878470148474274E-3</v>
      </c>
      <c r="K148" s="267">
        <f t="shared" si="20"/>
        <v>1.8735568372813427E-3</v>
      </c>
      <c r="L148" s="267">
        <f t="shared" si="20"/>
        <v>1.8707869930745722E-3</v>
      </c>
      <c r="M148" s="267">
        <f t="shared" si="20"/>
        <v>1.8746023124945747E-3</v>
      </c>
      <c r="N148" s="267">
        <f t="shared" si="20"/>
        <v>1.8681153348444057E-3</v>
      </c>
      <c r="O148" s="267">
        <f t="shared" si="20"/>
        <v>1.8629511692693536E-3</v>
      </c>
      <c r="P148" s="267">
        <f t="shared" si="20"/>
        <v>1.8645126853562672E-3</v>
      </c>
      <c r="Q148" s="267">
        <f t="shared" si="20"/>
        <v>1.8599569509560353E-3</v>
      </c>
      <c r="R148" s="267">
        <f t="shared" si="20"/>
        <v>1.8605711415898671E-3</v>
      </c>
      <c r="S148" s="267">
        <f t="shared" si="20"/>
        <v>1.8475293788776269E-3</v>
      </c>
      <c r="T148" s="267">
        <f t="shared" si="20"/>
        <v>1.857219063028894E-3</v>
      </c>
      <c r="U148" s="267">
        <f t="shared" si="20"/>
        <v>1.8557952182408266E-3</v>
      </c>
      <c r="V148" s="267">
        <f t="shared" si="20"/>
        <v>1.8493081045200272E-3</v>
      </c>
      <c r="W148" s="267">
        <f t="shared" si="20"/>
        <v>1.8422536554997409E-3</v>
      </c>
      <c r="X148" s="267">
        <f t="shared" si="20"/>
        <v>1.8371423565297425E-3</v>
      </c>
      <c r="Y148" s="267">
        <f t="shared" si="20"/>
        <v>1.8085195848872733E-3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1.018225480856518E-2</v>
      </c>
      <c r="C149" s="267">
        <f t="shared" si="21"/>
        <v>1.0167734155453533E-2</v>
      </c>
      <c r="D149" s="267">
        <f t="shared" si="21"/>
        <v>1.1147454564070384E-2</v>
      </c>
      <c r="E149" s="267">
        <f t="shared" si="21"/>
        <v>1.0399741176848221E-2</v>
      </c>
      <c r="F149" s="267">
        <f t="shared" si="21"/>
        <v>1.0381014166351194E-2</v>
      </c>
      <c r="G149" s="267">
        <f t="shared" si="21"/>
        <v>1.1190942977615437E-2</v>
      </c>
      <c r="H149" s="267">
        <f t="shared" si="21"/>
        <v>1.0733297759385692E-2</v>
      </c>
      <c r="I149" s="267">
        <f t="shared" si="21"/>
        <v>1.0194679005298312E-2</v>
      </c>
      <c r="J149" s="267">
        <f t="shared" si="21"/>
        <v>1.1541760498648608E-2</v>
      </c>
      <c r="K149" s="267">
        <f t="shared" si="21"/>
        <v>1.1707944600651169E-2</v>
      </c>
      <c r="L149" s="267">
        <f t="shared" si="21"/>
        <v>1.1714825508503687E-2</v>
      </c>
      <c r="M149" s="267">
        <f t="shared" si="21"/>
        <v>1.0594273149659555E-2</v>
      </c>
      <c r="N149" s="267">
        <f t="shared" si="21"/>
        <v>1.1241170989105339E-2</v>
      </c>
      <c r="O149" s="267">
        <f t="shared" si="21"/>
        <v>1.1434951341022678E-2</v>
      </c>
      <c r="P149" s="267">
        <f t="shared" si="21"/>
        <v>1.1268382705356038E-2</v>
      </c>
      <c r="Q149" s="267">
        <f t="shared" si="21"/>
        <v>1.1913705202923465E-2</v>
      </c>
      <c r="R149" s="267">
        <f t="shared" si="21"/>
        <v>1.1549423402453751E-2</v>
      </c>
      <c r="S149" s="267">
        <f t="shared" si="21"/>
        <v>1.0470497968798976E-2</v>
      </c>
      <c r="T149" s="267">
        <f t="shared" si="21"/>
        <v>1.0220478907715148E-2</v>
      </c>
      <c r="U149" s="267">
        <f t="shared" si="21"/>
        <v>1.0009433940306837E-2</v>
      </c>
      <c r="V149" s="267">
        <f t="shared" si="21"/>
        <v>1.0830788064354516E-2</v>
      </c>
      <c r="W149" s="267">
        <f t="shared" si="21"/>
        <v>1.1415515910345101E-2</v>
      </c>
      <c r="X149" s="267">
        <f t="shared" si="21"/>
        <v>1.1505914495403419E-2</v>
      </c>
      <c r="Y149" s="267">
        <f t="shared" si="21"/>
        <v>1.367707668263205E-2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5.3021442322300962E-3</v>
      </c>
      <c r="C150" s="267">
        <f t="shared" si="22"/>
        <v>5.3123843336275543E-3</v>
      </c>
      <c r="D150" s="267">
        <f t="shared" si="22"/>
        <v>5.3088223179599487E-3</v>
      </c>
      <c r="E150" s="267">
        <f t="shared" si="22"/>
        <v>5.3073955862664385E-3</v>
      </c>
      <c r="F150" s="267">
        <f t="shared" si="22"/>
        <v>5.3086376877062059E-3</v>
      </c>
      <c r="G150" s="267">
        <f t="shared" si="22"/>
        <v>5.295976533252489E-3</v>
      </c>
      <c r="H150" s="267">
        <f t="shared" si="22"/>
        <v>5.3022229278565352E-3</v>
      </c>
      <c r="I150" s="267">
        <f t="shared" si="22"/>
        <v>5.3064423972207795E-3</v>
      </c>
      <c r="J150" s="267">
        <f t="shared" si="22"/>
        <v>5.2715742022981351E-3</v>
      </c>
      <c r="K150" s="267">
        <f t="shared" si="22"/>
        <v>5.2577859158281252E-3</v>
      </c>
      <c r="L150" s="267">
        <f t="shared" si="22"/>
        <v>5.2500128674905456E-3</v>
      </c>
      <c r="M150" s="267">
        <f t="shared" si="22"/>
        <v>5.2607198459561581E-3</v>
      </c>
      <c r="N150" s="267">
        <f t="shared" si="22"/>
        <v>5.2425153596834884E-3</v>
      </c>
      <c r="O150" s="267">
        <f t="shared" si="22"/>
        <v>5.2280230974327685E-3</v>
      </c>
      <c r="P150" s="267">
        <f t="shared" si="22"/>
        <v>5.232405199499671E-3</v>
      </c>
      <c r="Q150" s="267">
        <f t="shared" si="22"/>
        <v>5.2196203852420209E-3</v>
      </c>
      <c r="R150" s="267">
        <f t="shared" si="22"/>
        <v>5.22134399607674E-3</v>
      </c>
      <c r="S150" s="267">
        <f t="shared" si="22"/>
        <v>5.1978922147387302E-3</v>
      </c>
      <c r="T150" s="267">
        <f t="shared" si="22"/>
        <v>5.2119370162104607E-3</v>
      </c>
      <c r="U150" s="267">
        <f t="shared" si="22"/>
        <v>5.2079412628262788E-3</v>
      </c>
      <c r="V150" s="267">
        <f t="shared" si="22"/>
        <v>5.1897363946969031E-3</v>
      </c>
      <c r="W150" s="267">
        <f t="shared" si="22"/>
        <v>5.1699394064418742E-3</v>
      </c>
      <c r="X150" s="267">
        <f t="shared" si="22"/>
        <v>5.1555955044041658E-3</v>
      </c>
      <c r="Y150" s="267">
        <f t="shared" si="22"/>
        <v>5.0752710634162333E-3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2.1139827579709634E-2</v>
      </c>
      <c r="C151" s="268">
        <f t="shared" si="23"/>
        <v>2.1267761142056436E-2</v>
      </c>
      <c r="D151" s="268">
        <f t="shared" si="23"/>
        <v>2.2556145930749574E-2</v>
      </c>
      <c r="E151" s="268">
        <f t="shared" si="23"/>
        <v>2.2246375696965179E-2</v>
      </c>
      <c r="F151" s="268">
        <f t="shared" si="23"/>
        <v>2.2277561509429493E-2</v>
      </c>
      <c r="G151" s="268">
        <f t="shared" si="23"/>
        <v>2.3460344126147545E-2</v>
      </c>
      <c r="H151" s="268">
        <f t="shared" si="23"/>
        <v>2.5651807161735634E-2</v>
      </c>
      <c r="I151" s="268">
        <f t="shared" si="23"/>
        <v>2.6327182155524025E-2</v>
      </c>
      <c r="J151" s="268">
        <f t="shared" si="23"/>
        <v>2.9797064152229005E-2</v>
      </c>
      <c r="K151" s="268">
        <f t="shared" si="23"/>
        <v>3.3113479815638933E-2</v>
      </c>
      <c r="L151" s="268">
        <f t="shared" si="23"/>
        <v>3.3724226011030034E-2</v>
      </c>
      <c r="M151" s="268">
        <f t="shared" si="23"/>
        <v>3.5130436821996784E-2</v>
      </c>
      <c r="N151" s="268">
        <f t="shared" si="23"/>
        <v>3.8290809318455091E-2</v>
      </c>
      <c r="O151" s="268">
        <f t="shared" si="23"/>
        <v>4.1689632478031376E-2</v>
      </c>
      <c r="P151" s="268">
        <f t="shared" si="23"/>
        <v>4.3887607478898319E-2</v>
      </c>
      <c r="Q151" s="268">
        <f t="shared" si="23"/>
        <v>4.6657587352042E-2</v>
      </c>
      <c r="R151" s="268">
        <f t="shared" si="23"/>
        <v>4.7593241159385534E-2</v>
      </c>
      <c r="S151" s="268">
        <f t="shared" si="23"/>
        <v>4.6527230699962487E-2</v>
      </c>
      <c r="T151" s="268">
        <f t="shared" si="23"/>
        <v>4.7974587272516071E-2</v>
      </c>
      <c r="U151" s="268">
        <f t="shared" si="23"/>
        <v>5.290465936814507E-2</v>
      </c>
      <c r="V151" s="268">
        <f t="shared" si="23"/>
        <v>5.8845292024188416E-2</v>
      </c>
      <c r="W151" s="268">
        <f t="shared" si="23"/>
        <v>5.9876483420504313E-2</v>
      </c>
      <c r="X151" s="268">
        <f t="shared" si="23"/>
        <v>6.8568386535603015E-2</v>
      </c>
      <c r="Y151" s="268">
        <f t="shared" si="23"/>
        <v>7.8062881511602497E-2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3.6877007736082074E-2</v>
      </c>
      <c r="C152" s="269">
        <f t="shared" si="24"/>
        <v>3.6824418378695233E-2</v>
      </c>
      <c r="D152" s="269">
        <f t="shared" si="24"/>
        <v>4.0372665576100857E-2</v>
      </c>
      <c r="E152" s="269">
        <f t="shared" si="24"/>
        <v>3.7664676738326991E-2</v>
      </c>
      <c r="F152" s="269">
        <f t="shared" si="24"/>
        <v>3.7596853243044633E-2</v>
      </c>
      <c r="G152" s="269">
        <f t="shared" si="24"/>
        <v>4.0530167287939969E-2</v>
      </c>
      <c r="H152" s="269">
        <f t="shared" si="24"/>
        <v>3.8872716500237915E-2</v>
      </c>
      <c r="I152" s="269">
        <f t="shared" si="24"/>
        <v>3.6922004370683784E-2</v>
      </c>
      <c r="J152" s="269">
        <f t="shared" si="24"/>
        <v>4.1800720881453569E-2</v>
      </c>
      <c r="K152" s="269">
        <f t="shared" si="24"/>
        <v>4.2402588790907865E-2</v>
      </c>
      <c r="L152" s="269">
        <f t="shared" si="24"/>
        <v>4.2427509331287083E-2</v>
      </c>
      <c r="M152" s="269">
        <f t="shared" si="24"/>
        <v>3.836921195190704E-2</v>
      </c>
      <c r="N152" s="269">
        <f t="shared" si="24"/>
        <v>4.0712077758960907E-2</v>
      </c>
      <c r="O152" s="269">
        <f t="shared" si="24"/>
        <v>4.1413890831910619E-2</v>
      </c>
      <c r="P152" s="269">
        <f t="shared" si="24"/>
        <v>4.0810630259321114E-2</v>
      </c>
      <c r="Q152" s="269">
        <f t="shared" si="24"/>
        <v>4.314779066067384E-2</v>
      </c>
      <c r="R152" s="269">
        <f t="shared" si="24"/>
        <v>4.1828473571620492E-2</v>
      </c>
      <c r="S152" s="269">
        <f t="shared" si="24"/>
        <v>3.8035369014855991E-2</v>
      </c>
      <c r="T152" s="269">
        <f t="shared" si="24"/>
        <v>3.7223277152727212E-2</v>
      </c>
      <c r="U152" s="269">
        <f t="shared" si="24"/>
        <v>3.6536103922412064E-2</v>
      </c>
      <c r="V152" s="269">
        <f t="shared" si="24"/>
        <v>3.961079770165938E-2</v>
      </c>
      <c r="W152" s="269">
        <f t="shared" si="24"/>
        <v>4.1819757547334933E-2</v>
      </c>
      <c r="X152" s="269">
        <f t="shared" si="24"/>
        <v>4.221312571687217E-2</v>
      </c>
      <c r="Y152" s="269">
        <f t="shared" si="24"/>
        <v>5.0232446544341884E-2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0.11590582806472902</v>
      </c>
      <c r="C153" s="269">
        <f t="shared" si="25"/>
        <v>0.11470098725196388</v>
      </c>
      <c r="D153" s="269">
        <f t="shared" si="25"/>
        <v>0.11325933235738495</v>
      </c>
      <c r="E153" s="269">
        <f t="shared" si="25"/>
        <v>0.11320930087573904</v>
      </c>
      <c r="F153" s="269">
        <f t="shared" si="25"/>
        <v>0.11258774205634298</v>
      </c>
      <c r="G153" s="269">
        <f t="shared" si="25"/>
        <v>0.11108227570901176</v>
      </c>
      <c r="H153" s="269">
        <f t="shared" si="25"/>
        <v>0.11178153554112913</v>
      </c>
      <c r="I153" s="269">
        <f t="shared" si="25"/>
        <v>0.11257270439140253</v>
      </c>
      <c r="J153" s="269">
        <f t="shared" si="25"/>
        <v>0.10897855909287718</v>
      </c>
      <c r="K153" s="269">
        <f t="shared" si="25"/>
        <v>0.10882630358405491</v>
      </c>
      <c r="L153" s="269">
        <f t="shared" si="25"/>
        <v>0.10965961981761133</v>
      </c>
      <c r="M153" s="269">
        <f t="shared" si="25"/>
        <v>0.11060899895314633</v>
      </c>
      <c r="N153" s="269">
        <f t="shared" si="25"/>
        <v>0.10964710446848222</v>
      </c>
      <c r="O153" s="269">
        <f t="shared" si="25"/>
        <v>0.10798628755624172</v>
      </c>
      <c r="P153" s="269">
        <f t="shared" si="25"/>
        <v>0.1056583671740494</v>
      </c>
      <c r="Q153" s="269">
        <f t="shared" si="25"/>
        <v>0.10480276021262128</v>
      </c>
      <c r="R153" s="269">
        <f t="shared" si="25"/>
        <v>0.10579186785807276</v>
      </c>
      <c r="S153" s="269">
        <f t="shared" si="25"/>
        <v>0.10762073739028828</v>
      </c>
      <c r="T153" s="269">
        <f t="shared" si="25"/>
        <v>0.10671421912792813</v>
      </c>
      <c r="U153" s="269">
        <f t="shared" si="25"/>
        <v>0.10580765648276293</v>
      </c>
      <c r="V153" s="269">
        <f t="shared" si="25"/>
        <v>0.10492006521201032</v>
      </c>
      <c r="W153" s="269">
        <f t="shared" si="25"/>
        <v>0.10543056760510065</v>
      </c>
      <c r="X153" s="269">
        <f t="shared" si="25"/>
        <v>0.10440214270844581</v>
      </c>
      <c r="Y153" s="269">
        <f t="shared" si="25"/>
        <v>0.10233173411795661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8.9173277649363225E-2</v>
      </c>
      <c r="C154" s="318">
        <f t="shared" si="26"/>
        <v>8.7956825404430269E-2</v>
      </c>
      <c r="D154" s="318">
        <f t="shared" si="26"/>
        <v>8.6598422242700854E-2</v>
      </c>
      <c r="E154" s="318">
        <f t="shared" si="26"/>
        <v>8.7293206861042527E-2</v>
      </c>
      <c r="F154" s="318">
        <f t="shared" si="26"/>
        <v>8.7075367075272345E-2</v>
      </c>
      <c r="G154" s="318">
        <f t="shared" si="26"/>
        <v>8.6104640267435514E-2</v>
      </c>
      <c r="H154" s="318">
        <f t="shared" si="26"/>
        <v>8.6554035483187547E-2</v>
      </c>
      <c r="I154" s="318">
        <f t="shared" si="26"/>
        <v>8.6420709627398701E-2</v>
      </c>
      <c r="J154" s="318">
        <f t="shared" si="26"/>
        <v>8.3439368308611706E-2</v>
      </c>
      <c r="K154" s="318">
        <f t="shared" si="26"/>
        <v>8.2586153316102112E-2</v>
      </c>
      <c r="L154" s="318">
        <f t="shared" si="26"/>
        <v>8.3514010711171385E-2</v>
      </c>
      <c r="M154" s="318">
        <f t="shared" si="26"/>
        <v>8.4497897062733751E-2</v>
      </c>
      <c r="N154" s="318">
        <f t="shared" si="26"/>
        <v>8.3342560033981369E-2</v>
      </c>
      <c r="O154" s="318">
        <f t="shared" si="26"/>
        <v>8.2069110581918236E-2</v>
      </c>
      <c r="P154" s="318">
        <f t="shared" si="26"/>
        <v>8.0592886802084165E-2</v>
      </c>
      <c r="Q154" s="318">
        <f t="shared" si="26"/>
        <v>8.0596041988602568E-2</v>
      </c>
      <c r="R154" s="318">
        <f t="shared" si="26"/>
        <v>8.0873904338794947E-2</v>
      </c>
      <c r="S154" s="318">
        <f t="shared" si="26"/>
        <v>8.319343683873838E-2</v>
      </c>
      <c r="T154" s="318">
        <f t="shared" si="26"/>
        <v>8.270943820803095E-2</v>
      </c>
      <c r="U154" s="318">
        <f t="shared" si="26"/>
        <v>8.1822200108887161E-2</v>
      </c>
      <c r="V154" s="318">
        <f t="shared" si="26"/>
        <v>8.1503819750895629E-2</v>
      </c>
      <c r="W154" s="318">
        <f t="shared" si="26"/>
        <v>8.221799523499225E-2</v>
      </c>
      <c r="X154" s="318">
        <f t="shared" si="26"/>
        <v>8.1226628467081854E-2</v>
      </c>
      <c r="Y154" s="318">
        <f t="shared" si="26"/>
        <v>7.9971620980839708E-2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2.6732550415365795E-2</v>
      </c>
      <c r="C155" s="318">
        <f t="shared" si="27"/>
        <v>2.6744161847533626E-2</v>
      </c>
      <c r="D155" s="318">
        <f t="shared" si="27"/>
        <v>2.6660910114684098E-2</v>
      </c>
      <c r="E155" s="318">
        <f t="shared" si="27"/>
        <v>2.5916094014696526E-2</v>
      </c>
      <c r="F155" s="318">
        <f t="shared" si="27"/>
        <v>2.5512374981070635E-2</v>
      </c>
      <c r="G155" s="318">
        <f t="shared" si="27"/>
        <v>2.4977635441576253E-2</v>
      </c>
      <c r="H155" s="318">
        <f t="shared" si="27"/>
        <v>2.5227500057941592E-2</v>
      </c>
      <c r="I155" s="318">
        <f t="shared" si="27"/>
        <v>2.6151994764003827E-2</v>
      </c>
      <c r="J155" s="318">
        <f t="shared" si="27"/>
        <v>2.5539190784265465E-2</v>
      </c>
      <c r="K155" s="318">
        <f t="shared" si="27"/>
        <v>2.6240150267952816E-2</v>
      </c>
      <c r="L155" s="318">
        <f t="shared" si="27"/>
        <v>2.614560910643994E-2</v>
      </c>
      <c r="M155" s="318">
        <f t="shared" si="27"/>
        <v>2.6111101890412582E-2</v>
      </c>
      <c r="N155" s="318">
        <f t="shared" si="27"/>
        <v>2.6304544434500848E-2</v>
      </c>
      <c r="O155" s="318">
        <f t="shared" si="27"/>
        <v>2.591717697432348E-2</v>
      </c>
      <c r="P155" s="318">
        <f t="shared" si="27"/>
        <v>2.5065480371965244E-2</v>
      </c>
      <c r="Q155" s="318">
        <f t="shared" si="27"/>
        <v>2.4206718224018712E-2</v>
      </c>
      <c r="R155" s="318">
        <f t="shared" si="27"/>
        <v>2.4917963519277806E-2</v>
      </c>
      <c r="S155" s="318">
        <f t="shared" si="27"/>
        <v>2.4427300551549902E-2</v>
      </c>
      <c r="T155" s="318">
        <f t="shared" si="27"/>
        <v>2.4004780919897179E-2</v>
      </c>
      <c r="U155" s="318">
        <f t="shared" si="27"/>
        <v>2.3985456373875766E-2</v>
      </c>
      <c r="V155" s="318">
        <f t="shared" si="27"/>
        <v>2.3416245461114687E-2</v>
      </c>
      <c r="W155" s="318">
        <f t="shared" si="27"/>
        <v>2.32125723701084E-2</v>
      </c>
      <c r="X155" s="318">
        <f t="shared" si="27"/>
        <v>2.3175514241363944E-2</v>
      </c>
      <c r="Y155" s="318">
        <f t="shared" si="27"/>
        <v>2.2360113137116906E-2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0.71488153417853895</v>
      </c>
      <c r="C157" s="269">
        <f t="shared" si="29"/>
        <v>0.71673811691304945</v>
      </c>
      <c r="D157" s="269">
        <f t="shared" si="29"/>
        <v>0.70957715159483892</v>
      </c>
      <c r="E157" s="269">
        <f t="shared" si="29"/>
        <v>0.71572270466719967</v>
      </c>
      <c r="F157" s="269">
        <f t="shared" si="29"/>
        <v>0.71658738923719545</v>
      </c>
      <c r="G157" s="269">
        <f t="shared" si="29"/>
        <v>0.71080264077843391</v>
      </c>
      <c r="H157" s="269">
        <f t="shared" si="29"/>
        <v>0.71142113667656837</v>
      </c>
      <c r="I157" s="269">
        <f t="shared" si="29"/>
        <v>0.7144663810332863</v>
      </c>
      <c r="J157" s="269">
        <f t="shared" si="29"/>
        <v>0.70523940978537414</v>
      </c>
      <c r="K157" s="269">
        <f t="shared" si="29"/>
        <v>0.70121995528149661</v>
      </c>
      <c r="L157" s="269">
        <f t="shared" si="29"/>
        <v>0.69921573011472427</v>
      </c>
      <c r="M157" s="269">
        <f t="shared" si="29"/>
        <v>0.70553007049741123</v>
      </c>
      <c r="N157" s="269">
        <f t="shared" si="29"/>
        <v>0.69868879310708842</v>
      </c>
      <c r="O157" s="269">
        <f t="shared" si="29"/>
        <v>0.6961065038987958</v>
      </c>
      <c r="P157" s="269">
        <f t="shared" si="29"/>
        <v>0.6984332812715518</v>
      </c>
      <c r="Q157" s="269">
        <f t="shared" si="29"/>
        <v>0.6912215980020453</v>
      </c>
      <c r="R157" s="269">
        <f t="shared" si="29"/>
        <v>0.69214358035472301</v>
      </c>
      <c r="S157" s="269">
        <f t="shared" si="29"/>
        <v>0.69737615623347338</v>
      </c>
      <c r="T157" s="269">
        <f t="shared" si="29"/>
        <v>0.69926457486648508</v>
      </c>
      <c r="U157" s="269">
        <f t="shared" si="29"/>
        <v>0.69755001974645425</v>
      </c>
      <c r="V157" s="269">
        <f t="shared" si="29"/>
        <v>0.68576392489429927</v>
      </c>
      <c r="W157" s="269">
        <f t="shared" si="29"/>
        <v>0.67939303028318243</v>
      </c>
      <c r="X157" s="269">
        <f t="shared" si="29"/>
        <v>0.67137018461641484</v>
      </c>
      <c r="Y157" s="269">
        <f t="shared" si="29"/>
        <v>0.64707650321679855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0.67528620610794576</v>
      </c>
      <c r="C158" s="318">
        <f t="shared" si="30"/>
        <v>0.67719925472693521</v>
      </c>
      <c r="D158" s="318">
        <f t="shared" si="30"/>
        <v>0.66622848973999049</v>
      </c>
      <c r="E158" s="318">
        <f t="shared" si="30"/>
        <v>0.6752816460325074</v>
      </c>
      <c r="F158" s="318">
        <f t="shared" si="30"/>
        <v>0.67621915358114115</v>
      </c>
      <c r="G158" s="318">
        <f t="shared" si="30"/>
        <v>0.6672848672647278</v>
      </c>
      <c r="H158" s="318">
        <f t="shared" si="30"/>
        <v>0.66968298986602659</v>
      </c>
      <c r="I158" s="318">
        <f t="shared" si="30"/>
        <v>0.67482273948449889</v>
      </c>
      <c r="J158" s="318">
        <f t="shared" si="30"/>
        <v>0.66035742617288562</v>
      </c>
      <c r="K158" s="318">
        <f t="shared" si="30"/>
        <v>0.65569173818117865</v>
      </c>
      <c r="L158" s="318">
        <f t="shared" si="30"/>
        <v>0.6536607555025421</v>
      </c>
      <c r="M158" s="318">
        <f t="shared" si="30"/>
        <v>0.66433254314056478</v>
      </c>
      <c r="N158" s="318">
        <f t="shared" si="30"/>
        <v>0.6549756999288614</v>
      </c>
      <c r="O158" s="318">
        <f t="shared" si="30"/>
        <v>0.65163986479660041</v>
      </c>
      <c r="P158" s="318">
        <f t="shared" si="30"/>
        <v>0.65461437097790509</v>
      </c>
      <c r="Q158" s="318">
        <f t="shared" si="30"/>
        <v>0.64489324785613489</v>
      </c>
      <c r="R158" s="318">
        <f t="shared" si="30"/>
        <v>0.64723179831390576</v>
      </c>
      <c r="S158" s="318">
        <f t="shared" si="30"/>
        <v>0.65570462485480929</v>
      </c>
      <c r="T158" s="318">
        <f t="shared" si="30"/>
        <v>0.65784869915531097</v>
      </c>
      <c r="U158" s="318">
        <f t="shared" si="30"/>
        <v>0.65713042028421309</v>
      </c>
      <c r="V158" s="318">
        <f t="shared" si="30"/>
        <v>0.64208607971142539</v>
      </c>
      <c r="W158" s="318">
        <f t="shared" si="30"/>
        <v>0.63401901971221541</v>
      </c>
      <c r="X158" s="318">
        <f t="shared" si="30"/>
        <v>0.62547520664526324</v>
      </c>
      <c r="Y158" s="318">
        <f t="shared" si="30"/>
        <v>0.5931412648984884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3.9595328070593135E-2</v>
      </c>
      <c r="C159" s="318">
        <f t="shared" si="31"/>
        <v>3.953886218611425E-2</v>
      </c>
      <c r="D159" s="318">
        <f t="shared" si="31"/>
        <v>4.3348661854848557E-2</v>
      </c>
      <c r="E159" s="318">
        <f t="shared" si="31"/>
        <v>4.0441058634692273E-2</v>
      </c>
      <c r="F159" s="318">
        <f t="shared" si="31"/>
        <v>4.0368235656054241E-2</v>
      </c>
      <c r="G159" s="318">
        <f t="shared" si="31"/>
        <v>4.3517773513706032E-2</v>
      </c>
      <c r="H159" s="318">
        <f t="shared" si="31"/>
        <v>4.1738146810541818E-2</v>
      </c>
      <c r="I159" s="318">
        <f t="shared" si="31"/>
        <v>3.9643641548787391E-2</v>
      </c>
      <c r="J159" s="318">
        <f t="shared" si="31"/>
        <v>4.4881983612488512E-2</v>
      </c>
      <c r="K159" s="318">
        <f t="shared" si="31"/>
        <v>4.5528217100318027E-2</v>
      </c>
      <c r="L159" s="318">
        <f t="shared" si="31"/>
        <v>4.5554974612182178E-2</v>
      </c>
      <c r="M159" s="318">
        <f t="shared" si="31"/>
        <v>4.1197527356846543E-2</v>
      </c>
      <c r="N159" s="318">
        <f t="shared" si="31"/>
        <v>4.3713093178227046E-2</v>
      </c>
      <c r="O159" s="318">
        <f t="shared" si="31"/>
        <v>4.4466639102195456E-2</v>
      </c>
      <c r="P159" s="318">
        <f t="shared" si="31"/>
        <v>4.3818910293646686E-2</v>
      </c>
      <c r="Q159" s="318">
        <f t="shared" si="31"/>
        <v>4.6328350145910357E-2</v>
      </c>
      <c r="R159" s="318">
        <f t="shared" si="31"/>
        <v>4.4911782040817222E-2</v>
      </c>
      <c r="S159" s="318">
        <f t="shared" si="31"/>
        <v>4.167153137866407E-2</v>
      </c>
      <c r="T159" s="318">
        <f t="shared" si="31"/>
        <v>4.1415875711174131E-2</v>
      </c>
      <c r="U159" s="318">
        <f t="shared" si="31"/>
        <v>4.04195994622411E-2</v>
      </c>
      <c r="V159" s="318">
        <f t="shared" si="31"/>
        <v>4.3677845182873869E-2</v>
      </c>
      <c r="W159" s="318">
        <f t="shared" si="31"/>
        <v>4.5374010570966961E-2</v>
      </c>
      <c r="X159" s="318">
        <f t="shared" si="31"/>
        <v>4.5894977971151572E-2</v>
      </c>
      <c r="Y159" s="318">
        <f t="shared" si="31"/>
        <v>5.3935238318310062E-2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8.7321491278067473E-2</v>
      </c>
      <c r="C160" s="269">
        <f t="shared" si="32"/>
        <v>8.6582482154647117E-2</v>
      </c>
      <c r="D160" s="269">
        <f t="shared" si="32"/>
        <v>8.9377948387007661E-2</v>
      </c>
      <c r="E160" s="269">
        <f t="shared" si="32"/>
        <v>8.7051583592936313E-2</v>
      </c>
      <c r="F160" s="269">
        <f t="shared" si="32"/>
        <v>8.6860614979960005E-2</v>
      </c>
      <c r="G160" s="269">
        <f t="shared" si="32"/>
        <v>8.925749999867473E-2</v>
      </c>
      <c r="H160" s="269">
        <f t="shared" si="32"/>
        <v>8.7847246786032146E-2</v>
      </c>
      <c r="I160" s="269">
        <f t="shared" si="32"/>
        <v>8.5813893271093122E-2</v>
      </c>
      <c r="J160" s="269">
        <f t="shared" si="32"/>
        <v>8.9029372122034517E-2</v>
      </c>
      <c r="K160" s="269">
        <f t="shared" si="32"/>
        <v>8.915222080837587E-2</v>
      </c>
      <c r="L160" s="269">
        <f t="shared" si="32"/>
        <v>8.9700654923456788E-2</v>
      </c>
      <c r="M160" s="269">
        <f t="shared" si="32"/>
        <v>8.6181925037015911E-2</v>
      </c>
      <c r="N160" s="269">
        <f t="shared" si="32"/>
        <v>8.7881971344583226E-2</v>
      </c>
      <c r="O160" s="269">
        <f t="shared" si="32"/>
        <v>8.7868085149562805E-2</v>
      </c>
      <c r="P160" s="269">
        <f t="shared" si="32"/>
        <v>8.6429766192059207E-2</v>
      </c>
      <c r="Q160" s="269">
        <f t="shared" si="32"/>
        <v>8.8777608670821351E-2</v>
      </c>
      <c r="R160" s="269">
        <f t="shared" si="32"/>
        <v>8.7610012767563986E-2</v>
      </c>
      <c r="S160" s="269">
        <f t="shared" si="32"/>
        <v>8.670193419936012E-2</v>
      </c>
      <c r="T160" s="269">
        <f t="shared" si="32"/>
        <v>8.5377160609502498E-2</v>
      </c>
      <c r="U160" s="269">
        <f t="shared" si="32"/>
        <v>8.3945242315447782E-2</v>
      </c>
      <c r="V160" s="269">
        <f t="shared" si="32"/>
        <v>8.681175644756596E-2</v>
      </c>
      <c r="W160" s="269">
        <f t="shared" si="32"/>
        <v>8.8800370260132613E-2</v>
      </c>
      <c r="X160" s="269">
        <f t="shared" si="32"/>
        <v>8.8728174771370502E-2</v>
      </c>
      <c r="Y160" s="269">
        <f t="shared" si="32"/>
        <v>9.5537004327791858E-2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5.0304019901372198E-2</v>
      </c>
      <c r="C161" s="318">
        <f t="shared" si="33"/>
        <v>4.9617800446943368E-2</v>
      </c>
      <c r="D161" s="318">
        <f t="shared" si="33"/>
        <v>4.885150429317392E-2</v>
      </c>
      <c r="E161" s="318">
        <f t="shared" si="33"/>
        <v>4.9243443001602404E-2</v>
      </c>
      <c r="F161" s="318">
        <f t="shared" si="33"/>
        <v>4.912055622198009E-2</v>
      </c>
      <c r="G161" s="318">
        <f t="shared" si="33"/>
        <v>4.8572954272747881E-2</v>
      </c>
      <c r="H161" s="318">
        <f t="shared" si="33"/>
        <v>4.882646503822248E-2</v>
      </c>
      <c r="I161" s="318">
        <f t="shared" si="33"/>
        <v>4.8751253868690982E-2</v>
      </c>
      <c r="J161" s="318">
        <f t="shared" si="33"/>
        <v>4.7069433294339609E-2</v>
      </c>
      <c r="K161" s="318">
        <f t="shared" si="33"/>
        <v>4.658812157075224E-2</v>
      </c>
      <c r="L161" s="318">
        <f t="shared" si="33"/>
        <v>4.711154022371157E-2</v>
      </c>
      <c r="M161" s="318">
        <f t="shared" si="33"/>
        <v>4.7666565674321232E-2</v>
      </c>
      <c r="N161" s="318">
        <f t="shared" si="33"/>
        <v>4.7014822255001441E-2</v>
      </c>
      <c r="O161" s="318">
        <f t="shared" si="33"/>
        <v>4.629644979781912E-2</v>
      </c>
      <c r="P161" s="318">
        <f t="shared" si="33"/>
        <v>4.5463689218000029E-2</v>
      </c>
      <c r="Q161" s="318">
        <f t="shared" si="33"/>
        <v>4.5465469107330111E-2</v>
      </c>
      <c r="R161" s="318">
        <f t="shared" si="33"/>
        <v>4.5622215540368938E-2</v>
      </c>
      <c r="S161" s="318">
        <f t="shared" si="33"/>
        <v>4.6930699562878882E-2</v>
      </c>
      <c r="T161" s="318">
        <f t="shared" si="33"/>
        <v>4.6657668477859418E-2</v>
      </c>
      <c r="U161" s="318">
        <f t="shared" si="33"/>
        <v>4.6157163795592655E-2</v>
      </c>
      <c r="V161" s="318">
        <f t="shared" si="33"/>
        <v>4.5977560530054001E-2</v>
      </c>
      <c r="W161" s="318">
        <f t="shared" si="33"/>
        <v>4.6380437924628738E-2</v>
      </c>
      <c r="X161" s="318">
        <f t="shared" si="33"/>
        <v>4.5821192655899075E-2</v>
      </c>
      <c r="Y161" s="318">
        <f t="shared" si="33"/>
        <v>4.5113223595789648E-2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3.7017471376695268E-2</v>
      </c>
      <c r="C162" s="326">
        <f t="shared" si="34"/>
        <v>3.6964681707703749E-2</v>
      </c>
      <c r="D162" s="326">
        <f t="shared" si="34"/>
        <v>4.0526444093833741E-2</v>
      </c>
      <c r="E162" s="326">
        <f t="shared" si="34"/>
        <v>3.7808140591333909E-2</v>
      </c>
      <c r="F162" s="326">
        <f t="shared" si="34"/>
        <v>3.7740058757979922E-2</v>
      </c>
      <c r="G162" s="326">
        <f t="shared" si="34"/>
        <v>4.0684545725926842E-2</v>
      </c>
      <c r="H162" s="326">
        <f t="shared" si="34"/>
        <v>3.9020781747809673E-2</v>
      </c>
      <c r="I162" s="326">
        <f t="shared" si="34"/>
        <v>3.7062639402402141E-2</v>
      </c>
      <c r="J162" s="326">
        <f t="shared" si="34"/>
        <v>4.1959938827694922E-2</v>
      </c>
      <c r="K162" s="326">
        <f t="shared" si="34"/>
        <v>4.2564099237623623E-2</v>
      </c>
      <c r="L162" s="326">
        <f t="shared" si="34"/>
        <v>4.2589114699745231E-2</v>
      </c>
      <c r="M162" s="326">
        <f t="shared" si="34"/>
        <v>3.8515359362694679E-2</v>
      </c>
      <c r="N162" s="326">
        <f t="shared" si="34"/>
        <v>4.0867149089581785E-2</v>
      </c>
      <c r="O162" s="326">
        <f t="shared" si="34"/>
        <v>4.1571635351743685E-2</v>
      </c>
      <c r="P162" s="326">
        <f t="shared" si="34"/>
        <v>4.0966076974059171E-2</v>
      </c>
      <c r="Q162" s="326">
        <f t="shared" si="34"/>
        <v>4.3312139563491246E-2</v>
      </c>
      <c r="R162" s="326">
        <f t="shared" si="34"/>
        <v>4.1987797227195041E-2</v>
      </c>
      <c r="S162" s="326">
        <f t="shared" si="34"/>
        <v>3.9771234636481238E-2</v>
      </c>
      <c r="T162" s="326">
        <f t="shared" si="34"/>
        <v>3.8719492131643087E-2</v>
      </c>
      <c r="U162" s="326">
        <f t="shared" si="34"/>
        <v>3.7788078519855134E-2</v>
      </c>
      <c r="V162" s="326">
        <f t="shared" si="34"/>
        <v>4.0834195917511959E-2</v>
      </c>
      <c r="W162" s="326">
        <f t="shared" si="34"/>
        <v>4.2419932335503868E-2</v>
      </c>
      <c r="X162" s="326">
        <f t="shared" si="34"/>
        <v>4.290698211547142E-2</v>
      </c>
      <c r="Y162" s="326">
        <f t="shared" si="34"/>
        <v>5.042378073200221E-2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0.99999999999999989</v>
      </c>
      <c r="D165" s="232">
        <f t="shared" si="35"/>
        <v>0.99999999999999967</v>
      </c>
      <c r="E165" s="232">
        <f t="shared" si="35"/>
        <v>0.99999999999999978</v>
      </c>
      <c r="F165" s="232">
        <f t="shared" si="35"/>
        <v>1.0000000000000002</v>
      </c>
      <c r="G165" s="232">
        <f t="shared" si="35"/>
        <v>1</v>
      </c>
      <c r="H165" s="232">
        <f t="shared" si="35"/>
        <v>0.99999999999999956</v>
      </c>
      <c r="I165" s="232">
        <f t="shared" si="35"/>
        <v>1.0000000000000002</v>
      </c>
      <c r="J165" s="232">
        <f t="shared" si="35"/>
        <v>1</v>
      </c>
      <c r="K165" s="232">
        <f t="shared" si="35"/>
        <v>1</v>
      </c>
      <c r="L165" s="232">
        <f t="shared" si="35"/>
        <v>1.0000000000000002</v>
      </c>
      <c r="M165" s="232">
        <f t="shared" si="35"/>
        <v>1.0000000000000004</v>
      </c>
      <c r="N165" s="232">
        <f t="shared" si="35"/>
        <v>1.0000000000000004</v>
      </c>
      <c r="O165" s="232">
        <f t="shared" si="35"/>
        <v>0.99999999999999978</v>
      </c>
      <c r="P165" s="232">
        <f t="shared" si="35"/>
        <v>1</v>
      </c>
      <c r="Q165" s="232">
        <f t="shared" si="35"/>
        <v>1</v>
      </c>
      <c r="R165" s="232">
        <f t="shared" si="35"/>
        <v>1</v>
      </c>
      <c r="S165" s="232">
        <f t="shared" si="35"/>
        <v>0.99999999999999967</v>
      </c>
      <c r="T165" s="232">
        <f t="shared" si="35"/>
        <v>0.99999999999999978</v>
      </c>
      <c r="U165" s="232">
        <f t="shared" si="35"/>
        <v>1</v>
      </c>
      <c r="V165" s="232">
        <f t="shared" si="35"/>
        <v>0.99999999999999967</v>
      </c>
      <c r="W165" s="232">
        <f t="shared" si="35"/>
        <v>0.99999999999999978</v>
      </c>
      <c r="X165" s="232">
        <f t="shared" si="35"/>
        <v>0.99999999999999944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8.6306439013011643E-3</v>
      </c>
      <c r="C166" s="266">
        <f t="shared" si="36"/>
        <v>8.5854044433121297E-3</v>
      </c>
      <c r="D166" s="266">
        <f t="shared" si="36"/>
        <v>8.515676021738524E-3</v>
      </c>
      <c r="E166" s="266">
        <f t="shared" si="36"/>
        <v>8.5774657690308072E-3</v>
      </c>
      <c r="F166" s="266">
        <f t="shared" si="36"/>
        <v>8.6151146931546709E-3</v>
      </c>
      <c r="G166" s="266">
        <f t="shared" si="36"/>
        <v>8.565997197984454E-3</v>
      </c>
      <c r="H166" s="266">
        <f t="shared" si="36"/>
        <v>8.5971750997790967E-3</v>
      </c>
      <c r="I166" s="266">
        <f t="shared" si="36"/>
        <v>8.6066812694894322E-3</v>
      </c>
      <c r="J166" s="266">
        <f t="shared" si="36"/>
        <v>8.4361416568247399E-3</v>
      </c>
      <c r="K166" s="266">
        <f t="shared" si="36"/>
        <v>8.2695780884909104E-3</v>
      </c>
      <c r="L166" s="266">
        <f t="shared" si="36"/>
        <v>8.294215673524976E-3</v>
      </c>
      <c r="M166" s="266">
        <f t="shared" si="36"/>
        <v>8.3054441630188627E-3</v>
      </c>
      <c r="N166" s="266">
        <f t="shared" si="36"/>
        <v>8.1806257979255229E-3</v>
      </c>
      <c r="O166" s="266">
        <f t="shared" si="36"/>
        <v>8.1742149338389705E-3</v>
      </c>
      <c r="P166" s="266">
        <f t="shared" si="36"/>
        <v>8.1865220428623386E-3</v>
      </c>
      <c r="Q166" s="266">
        <f t="shared" si="36"/>
        <v>8.1556415653083712E-3</v>
      </c>
      <c r="R166" s="266">
        <f t="shared" si="36"/>
        <v>8.1769628739123742E-3</v>
      </c>
      <c r="S166" s="266">
        <f t="shared" si="36"/>
        <v>8.2242665417449901E-3</v>
      </c>
      <c r="T166" s="266">
        <f t="shared" si="36"/>
        <v>8.2455846772916692E-3</v>
      </c>
      <c r="U166" s="266">
        <f t="shared" si="36"/>
        <v>8.1918554259466647E-3</v>
      </c>
      <c r="V166" s="266">
        <f t="shared" si="36"/>
        <v>8.1627785583730534E-3</v>
      </c>
      <c r="W166" s="266">
        <f t="shared" si="36"/>
        <v>8.1719083611233468E-3</v>
      </c>
      <c r="X166" s="266">
        <f t="shared" si="36"/>
        <v>8.0785423861128303E-3</v>
      </c>
      <c r="Y166" s="266">
        <f t="shared" si="36"/>
        <v>7.9234694320193411E-3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2.5116698518395895E-3</v>
      </c>
      <c r="C167" s="267">
        <f t="shared" si="37"/>
        <v>2.4985043703246472E-3</v>
      </c>
      <c r="D167" s="267">
        <f t="shared" si="37"/>
        <v>2.4782121677629845E-3</v>
      </c>
      <c r="E167" s="267">
        <f t="shared" si="37"/>
        <v>2.4961940758571675E-3</v>
      </c>
      <c r="F167" s="267">
        <f t="shared" si="37"/>
        <v>2.5071505779162844E-3</v>
      </c>
      <c r="G167" s="267">
        <f t="shared" si="37"/>
        <v>2.4928565190687974E-3</v>
      </c>
      <c r="H167" s="267">
        <f t="shared" si="37"/>
        <v>2.5019298393073263E-3</v>
      </c>
      <c r="I167" s="267">
        <f t="shared" si="37"/>
        <v>2.5046963026374046E-3</v>
      </c>
      <c r="J167" s="267">
        <f t="shared" si="37"/>
        <v>2.4550662624488935E-3</v>
      </c>
      <c r="K167" s="267">
        <f t="shared" si="37"/>
        <v>2.4065933214049658E-3</v>
      </c>
      <c r="L167" s="267">
        <f t="shared" si="37"/>
        <v>2.4137632939191678E-3</v>
      </c>
      <c r="M167" s="267">
        <f t="shared" si="37"/>
        <v>2.4170309827342795E-3</v>
      </c>
      <c r="N167" s="267">
        <f t="shared" si="37"/>
        <v>2.3807066333408834E-3</v>
      </c>
      <c r="O167" s="267">
        <f t="shared" si="37"/>
        <v>2.3788409586317219E-3</v>
      </c>
      <c r="P167" s="267">
        <f t="shared" si="37"/>
        <v>2.3824225447857551E-3</v>
      </c>
      <c r="Q167" s="267">
        <f t="shared" si="37"/>
        <v>2.3734357802558223E-3</v>
      </c>
      <c r="R167" s="267">
        <f t="shared" si="37"/>
        <v>2.379640657740613E-3</v>
      </c>
      <c r="S167" s="267">
        <f t="shared" si="37"/>
        <v>2.3934068607881884E-3</v>
      </c>
      <c r="T167" s="267">
        <f t="shared" si="37"/>
        <v>2.3996108148572389E-3</v>
      </c>
      <c r="U167" s="267">
        <f t="shared" si="37"/>
        <v>2.3839746534875398E-3</v>
      </c>
      <c r="V167" s="267">
        <f t="shared" si="37"/>
        <v>2.3755127713260544E-3</v>
      </c>
      <c r="W167" s="267">
        <f t="shared" si="37"/>
        <v>2.3781697052215277E-3</v>
      </c>
      <c r="X167" s="267">
        <f t="shared" si="37"/>
        <v>2.3509985570078747E-3</v>
      </c>
      <c r="Y167" s="267">
        <f t="shared" si="37"/>
        <v>2.3058695877112042E-3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2.0435972755240568E-2</v>
      </c>
      <c r="C168" s="267">
        <f t="shared" si="38"/>
        <v>2.0610606929616231E-2</v>
      </c>
      <c r="D168" s="267">
        <f t="shared" si="38"/>
        <v>2.2211865052297268E-2</v>
      </c>
      <c r="E168" s="267">
        <f t="shared" si="38"/>
        <v>2.1034078021025967E-2</v>
      </c>
      <c r="F168" s="267">
        <f t="shared" si="38"/>
        <v>2.1040615902240652E-2</v>
      </c>
      <c r="G168" s="267">
        <f t="shared" si="38"/>
        <v>2.2331909058711845E-2</v>
      </c>
      <c r="H168" s="267">
        <f t="shared" si="38"/>
        <v>2.1549732256706419E-2</v>
      </c>
      <c r="I168" s="267">
        <f t="shared" si="38"/>
        <v>2.0774694579403404E-2</v>
      </c>
      <c r="J168" s="267">
        <f t="shared" si="38"/>
        <v>2.312739857539127E-2</v>
      </c>
      <c r="K168" s="267">
        <f t="shared" si="38"/>
        <v>2.342789007665054E-2</v>
      </c>
      <c r="L168" s="267">
        <f t="shared" si="38"/>
        <v>2.3250403182271298E-2</v>
      </c>
      <c r="M168" s="267">
        <f t="shared" si="38"/>
        <v>2.1467416488073047E-2</v>
      </c>
      <c r="N168" s="267">
        <f t="shared" si="38"/>
        <v>2.2508231826205663E-2</v>
      </c>
      <c r="O168" s="267">
        <f t="shared" si="38"/>
        <v>2.2912414944244321E-2</v>
      </c>
      <c r="P168" s="267">
        <f t="shared" si="38"/>
        <v>2.2884914661850601E-2</v>
      </c>
      <c r="Q168" s="267">
        <f t="shared" si="38"/>
        <v>2.3699976093754974E-2</v>
      </c>
      <c r="R168" s="267">
        <f t="shared" si="38"/>
        <v>2.3123540241961751E-2</v>
      </c>
      <c r="S168" s="267">
        <f t="shared" si="38"/>
        <v>2.1909782574645643E-2</v>
      </c>
      <c r="T168" s="267">
        <f t="shared" si="38"/>
        <v>2.1521564057833002E-2</v>
      </c>
      <c r="U168" s="267">
        <f t="shared" si="38"/>
        <v>2.1175979133848409E-2</v>
      </c>
      <c r="V168" s="267">
        <f t="shared" si="38"/>
        <v>2.2269653465201496E-2</v>
      </c>
      <c r="W168" s="267">
        <f t="shared" si="38"/>
        <v>2.2716851887021758E-2</v>
      </c>
      <c r="X168" s="267">
        <f t="shared" si="38"/>
        <v>2.2843974472324512E-2</v>
      </c>
      <c r="Y168" s="267">
        <f t="shared" si="38"/>
        <v>2.5450520319870874E-2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7.6745962408456565E-3</v>
      </c>
      <c r="C169" s="267">
        <f t="shared" si="39"/>
        <v>7.634368121345993E-3</v>
      </c>
      <c r="D169" s="267">
        <f t="shared" si="39"/>
        <v>7.5723637693870189E-3</v>
      </c>
      <c r="E169" s="267">
        <f t="shared" si="39"/>
        <v>7.6273088427459904E-3</v>
      </c>
      <c r="F169" s="267">
        <f t="shared" si="39"/>
        <v>7.6607872592879267E-3</v>
      </c>
      <c r="G169" s="267">
        <f t="shared" si="39"/>
        <v>7.6171106868208084E-3</v>
      </c>
      <c r="H169" s="267">
        <f t="shared" si="39"/>
        <v>7.6448348995964664E-3</v>
      </c>
      <c r="I169" s="267">
        <f t="shared" si="39"/>
        <v>7.6532880364838267E-3</v>
      </c>
      <c r="J169" s="267">
        <f t="shared" si="39"/>
        <v>7.5016397139207316E-3</v>
      </c>
      <c r="K169" s="267">
        <f t="shared" si="39"/>
        <v>7.3535269948681115E-3</v>
      </c>
      <c r="L169" s="267">
        <f t="shared" si="39"/>
        <v>7.3754353854410763E-3</v>
      </c>
      <c r="M169" s="267">
        <f t="shared" si="39"/>
        <v>7.3854200545162606E-3</v>
      </c>
      <c r="N169" s="267">
        <f t="shared" si="39"/>
        <v>7.274428271459442E-3</v>
      </c>
      <c r="O169" s="267">
        <f t="shared" si="39"/>
        <v>7.2687275619895651E-3</v>
      </c>
      <c r="P169" s="267">
        <f t="shared" si="39"/>
        <v>7.2796713680052666E-3</v>
      </c>
      <c r="Q169" s="267">
        <f t="shared" si="39"/>
        <v>7.2522116327107238E-3</v>
      </c>
      <c r="R169" s="267">
        <f t="shared" si="39"/>
        <v>7.2711711027958655E-3</v>
      </c>
      <c r="S169" s="267">
        <f t="shared" si="39"/>
        <v>7.3132347721440701E-3</v>
      </c>
      <c r="T169" s="267">
        <f t="shared" si="39"/>
        <v>7.3321914206629186E-3</v>
      </c>
      <c r="U169" s="267">
        <f t="shared" si="39"/>
        <v>7.2844139529430847E-3</v>
      </c>
      <c r="V169" s="267">
        <f t="shared" si="39"/>
        <v>7.2585580352238612E-3</v>
      </c>
      <c r="W169" s="267">
        <f t="shared" si="39"/>
        <v>7.2666764966814595E-3</v>
      </c>
      <c r="X169" s="267">
        <f t="shared" si="39"/>
        <v>7.1836530086273956E-3</v>
      </c>
      <c r="Y169" s="267">
        <f t="shared" si="39"/>
        <v>7.0457580468895678E-3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2.4875249969364684E-2</v>
      </c>
      <c r="C170" s="268">
        <f t="shared" si="40"/>
        <v>2.5275690629782018E-2</v>
      </c>
      <c r="D170" s="268">
        <f t="shared" si="40"/>
        <v>2.6350500573814346E-2</v>
      </c>
      <c r="E170" s="268">
        <f t="shared" si="40"/>
        <v>2.638000512818511E-2</v>
      </c>
      <c r="F170" s="268">
        <f t="shared" si="40"/>
        <v>2.6472866824902162E-2</v>
      </c>
      <c r="G170" s="268">
        <f t="shared" si="40"/>
        <v>2.7447841980654912E-2</v>
      </c>
      <c r="H170" s="268">
        <f t="shared" si="40"/>
        <v>3.0195437488531224E-2</v>
      </c>
      <c r="I170" s="268">
        <f t="shared" si="40"/>
        <v>3.1454307547895702E-2</v>
      </c>
      <c r="J170" s="268">
        <f t="shared" si="40"/>
        <v>3.5006030085671436E-2</v>
      </c>
      <c r="K170" s="268">
        <f t="shared" si="40"/>
        <v>3.8848298291786897E-2</v>
      </c>
      <c r="L170" s="268">
        <f t="shared" si="40"/>
        <v>3.9242016321923735E-2</v>
      </c>
      <c r="M170" s="268">
        <f t="shared" si="40"/>
        <v>4.1735615700594988E-2</v>
      </c>
      <c r="N170" s="268">
        <f t="shared" si="40"/>
        <v>4.4950966101164953E-2</v>
      </c>
      <c r="O170" s="268">
        <f t="shared" si="40"/>
        <v>4.8975544173232875E-2</v>
      </c>
      <c r="P170" s="268">
        <f t="shared" si="40"/>
        <v>5.225697591118255E-2</v>
      </c>
      <c r="Q170" s="268">
        <f t="shared" si="40"/>
        <v>5.4417425951128036E-2</v>
      </c>
      <c r="R170" s="268">
        <f t="shared" si="40"/>
        <v>5.5866821540066468E-2</v>
      </c>
      <c r="S170" s="268">
        <f t="shared" si="40"/>
        <v>5.4995761924067056E-2</v>
      </c>
      <c r="T170" s="268">
        <f t="shared" si="40"/>
        <v>5.683722580288713E-2</v>
      </c>
      <c r="U170" s="268">
        <f t="shared" si="40"/>
        <v>6.3191703166061861E-2</v>
      </c>
      <c r="V170" s="268">
        <f t="shared" si="40"/>
        <v>6.8403546714957422E-2</v>
      </c>
      <c r="W170" s="268">
        <f t="shared" si="40"/>
        <v>6.8345812081211335E-2</v>
      </c>
      <c r="X170" s="268">
        <f t="shared" si="40"/>
        <v>7.7811730557277928E-2</v>
      </c>
      <c r="Y170" s="268">
        <f t="shared" si="40"/>
        <v>8.3981433863843755E-2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0.72198865337639173</v>
      </c>
      <c r="C171" s="269">
        <f t="shared" si="41"/>
        <v>0.72035515976114761</v>
      </c>
      <c r="D171" s="269">
        <f t="shared" si="41"/>
        <v>0.70707587181712739</v>
      </c>
      <c r="E171" s="269">
        <f t="shared" si="41"/>
        <v>0.71606705171266505</v>
      </c>
      <c r="F171" s="269">
        <f t="shared" si="41"/>
        <v>0.71585520302924877</v>
      </c>
      <c r="G171" s="269">
        <f t="shared" si="41"/>
        <v>0.70503252688731544</v>
      </c>
      <c r="H171" s="269">
        <f t="shared" si="41"/>
        <v>0.70851133269180111</v>
      </c>
      <c r="I171" s="269">
        <f t="shared" si="41"/>
        <v>0.71334913100801922</v>
      </c>
      <c r="J171" s="269">
        <f t="shared" si="41"/>
        <v>0.69215837393524093</v>
      </c>
      <c r="K171" s="269">
        <f t="shared" si="41"/>
        <v>0.68662209064178026</v>
      </c>
      <c r="L171" s="269">
        <f t="shared" si="41"/>
        <v>0.68758778592415115</v>
      </c>
      <c r="M171" s="269">
        <f t="shared" si="41"/>
        <v>0.69910918121889931</v>
      </c>
      <c r="N171" s="269">
        <f t="shared" si="41"/>
        <v>0.68831972833453725</v>
      </c>
      <c r="O171" s="269">
        <f t="shared" si="41"/>
        <v>0.68148913643903508</v>
      </c>
      <c r="P171" s="269">
        <f t="shared" si="41"/>
        <v>0.67865617483738128</v>
      </c>
      <c r="Q171" s="269">
        <f t="shared" si="41"/>
        <v>0.67040191588964992</v>
      </c>
      <c r="R171" s="269">
        <f t="shared" si="41"/>
        <v>0.67349892857285376</v>
      </c>
      <c r="S171" s="269">
        <f t="shared" si="41"/>
        <v>0.68362769709448967</v>
      </c>
      <c r="T171" s="269">
        <f t="shared" si="41"/>
        <v>0.68490266826423285</v>
      </c>
      <c r="U171" s="269">
        <f t="shared" si="41"/>
        <v>0.68184154701387634</v>
      </c>
      <c r="V171" s="269">
        <f t="shared" si="41"/>
        <v>0.66861108595559637</v>
      </c>
      <c r="W171" s="269">
        <f t="shared" si="41"/>
        <v>0.66517460742145318</v>
      </c>
      <c r="X171" s="269">
        <f t="shared" si="41"/>
        <v>0.65565855647582894</v>
      </c>
      <c r="Y171" s="269">
        <f t="shared" si="41"/>
        <v>0.63005555778611033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0.63248573219475368</v>
      </c>
      <c r="C172" s="318">
        <f t="shared" si="42"/>
        <v>0.63008739763300969</v>
      </c>
      <c r="D172" s="318">
        <f t="shared" si="42"/>
        <v>0.60979511934777708</v>
      </c>
      <c r="E172" s="318">
        <f t="shared" si="42"/>
        <v>0.62394462378656879</v>
      </c>
      <c r="F172" s="318">
        <f t="shared" si="42"/>
        <v>0.62370414130753837</v>
      </c>
      <c r="G172" s="318">
        <f t="shared" si="42"/>
        <v>0.60722602067121989</v>
      </c>
      <c r="H172" s="318">
        <f t="shared" si="42"/>
        <v>0.61413050674541736</v>
      </c>
      <c r="I172" s="318">
        <f t="shared" si="42"/>
        <v>0.62236271828459611</v>
      </c>
      <c r="J172" s="318">
        <f t="shared" si="42"/>
        <v>0.59086788208435737</v>
      </c>
      <c r="K172" s="318">
        <f t="shared" si="42"/>
        <v>0.58401554364269903</v>
      </c>
      <c r="L172" s="318">
        <f t="shared" si="42"/>
        <v>0.58575857385835939</v>
      </c>
      <c r="M172" s="318">
        <f t="shared" si="42"/>
        <v>0.60508887159538594</v>
      </c>
      <c r="N172" s="318">
        <f t="shared" si="42"/>
        <v>0.58974098568269484</v>
      </c>
      <c r="O172" s="318">
        <f t="shared" si="42"/>
        <v>0.5811402030460896</v>
      </c>
      <c r="P172" s="318">
        <f t="shared" si="42"/>
        <v>0.57842768374669529</v>
      </c>
      <c r="Q172" s="318">
        <f t="shared" si="42"/>
        <v>0.56660372053425156</v>
      </c>
      <c r="R172" s="318">
        <f t="shared" si="42"/>
        <v>0.57222533496884942</v>
      </c>
      <c r="S172" s="318">
        <f t="shared" si="42"/>
        <v>0.58766996773303981</v>
      </c>
      <c r="T172" s="318">
        <f t="shared" si="42"/>
        <v>0.59064520987728919</v>
      </c>
      <c r="U172" s="318">
        <f t="shared" si="42"/>
        <v>0.58909763831617001</v>
      </c>
      <c r="V172" s="318">
        <f t="shared" si="42"/>
        <v>0.57107723901272489</v>
      </c>
      <c r="W172" s="318">
        <f t="shared" si="42"/>
        <v>0.56568217668224807</v>
      </c>
      <c r="X172" s="318">
        <f t="shared" si="42"/>
        <v>0.5556093701141227</v>
      </c>
      <c r="Y172" s="318">
        <f t="shared" si="42"/>
        <v>0.51859054745833222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8.9502921181638107E-2</v>
      </c>
      <c r="C173" s="318">
        <f t="shared" si="43"/>
        <v>9.0267762128138057E-2</v>
      </c>
      <c r="D173" s="318">
        <f t="shared" si="43"/>
        <v>9.7280752469350293E-2</v>
      </c>
      <c r="E173" s="318">
        <f t="shared" si="43"/>
        <v>9.2122427926096165E-2</v>
      </c>
      <c r="F173" s="318">
        <f t="shared" si="43"/>
        <v>9.2151061721710406E-2</v>
      </c>
      <c r="G173" s="318">
        <f t="shared" si="43"/>
        <v>9.7806506216095532E-2</v>
      </c>
      <c r="H173" s="318">
        <f t="shared" si="43"/>
        <v>9.4380825946383737E-2</v>
      </c>
      <c r="I173" s="318">
        <f t="shared" si="43"/>
        <v>9.0986412723423032E-2</v>
      </c>
      <c r="J173" s="318">
        <f t="shared" si="43"/>
        <v>0.10129049185088362</v>
      </c>
      <c r="K173" s="318">
        <f t="shared" si="43"/>
        <v>0.10260654699908121</v>
      </c>
      <c r="L173" s="318">
        <f t="shared" si="43"/>
        <v>0.10182921206579179</v>
      </c>
      <c r="M173" s="318">
        <f t="shared" si="43"/>
        <v>9.4020309623513265E-2</v>
      </c>
      <c r="N173" s="318">
        <f t="shared" si="43"/>
        <v>9.8578742651842466E-2</v>
      </c>
      <c r="O173" s="318">
        <f t="shared" si="43"/>
        <v>0.10034893339294559</v>
      </c>
      <c r="P173" s="318">
        <f t="shared" si="43"/>
        <v>0.10022849109068592</v>
      </c>
      <c r="Q173" s="318">
        <f t="shared" si="43"/>
        <v>0.10379819535539841</v>
      </c>
      <c r="R173" s="318">
        <f t="shared" si="43"/>
        <v>0.1012735936040044</v>
      </c>
      <c r="S173" s="318">
        <f t="shared" si="43"/>
        <v>9.5957729361449876E-2</v>
      </c>
      <c r="T173" s="318">
        <f t="shared" si="43"/>
        <v>9.4257458386943674E-2</v>
      </c>
      <c r="U173" s="318">
        <f t="shared" si="43"/>
        <v>9.2743908697706434E-2</v>
      </c>
      <c r="V173" s="318">
        <f t="shared" si="43"/>
        <v>9.7533846942871386E-2</v>
      </c>
      <c r="W173" s="318">
        <f t="shared" si="43"/>
        <v>9.9492430739205162E-2</v>
      </c>
      <c r="X173" s="318">
        <f t="shared" si="43"/>
        <v>0.10004918636170618</v>
      </c>
      <c r="Y173" s="318">
        <f t="shared" si="43"/>
        <v>0.11146501032777817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7.1746794073657139E-2</v>
      </c>
      <c r="C174" s="269">
        <f t="shared" si="44"/>
        <v>7.2359901279133387E-2</v>
      </c>
      <c r="D174" s="269">
        <f t="shared" si="44"/>
        <v>7.7981612472563383E-2</v>
      </c>
      <c r="E174" s="269">
        <f t="shared" si="44"/>
        <v>7.3846627335945603E-2</v>
      </c>
      <c r="F174" s="269">
        <f t="shared" si="44"/>
        <v>7.386958058719556E-2</v>
      </c>
      <c r="G174" s="269">
        <f t="shared" si="44"/>
        <v>7.8403064033062062E-2</v>
      </c>
      <c r="H174" s="269">
        <f t="shared" si="44"/>
        <v>7.5656990791782924E-2</v>
      </c>
      <c r="I174" s="269">
        <f t="shared" si="44"/>
        <v>7.2935981652713436E-2</v>
      </c>
      <c r="J174" s="269">
        <f t="shared" si="44"/>
        <v>8.1195875670879283E-2</v>
      </c>
      <c r="K174" s="269">
        <f t="shared" si="44"/>
        <v>8.2250843893823505E-2</v>
      </c>
      <c r="L174" s="269">
        <f t="shared" si="44"/>
        <v>8.1627721333702899E-2</v>
      </c>
      <c r="M174" s="269">
        <f t="shared" si="44"/>
        <v>7.5367995862503687E-2</v>
      </c>
      <c r="N174" s="269">
        <f t="shared" si="44"/>
        <v>7.9022099566207024E-2</v>
      </c>
      <c r="O174" s="269">
        <f t="shared" si="44"/>
        <v>8.0441109235346989E-2</v>
      </c>
      <c r="P174" s="269">
        <f t="shared" si="44"/>
        <v>8.0344561000452605E-2</v>
      </c>
      <c r="Q174" s="269">
        <f t="shared" si="44"/>
        <v>8.3206085891516443E-2</v>
      </c>
      <c r="R174" s="269">
        <f t="shared" si="44"/>
        <v>8.1182329799716166E-2</v>
      </c>
      <c r="S174" s="269">
        <f t="shared" si="44"/>
        <v>7.6921058635615644E-2</v>
      </c>
      <c r="T174" s="269">
        <f t="shared" si="44"/>
        <v>7.5558097629798315E-2</v>
      </c>
      <c r="U174" s="269">
        <f t="shared" si="44"/>
        <v>7.4344815019127181E-2</v>
      </c>
      <c r="V174" s="269">
        <f t="shared" si="44"/>
        <v>7.8184496544202217E-2</v>
      </c>
      <c r="W174" s="269">
        <f t="shared" si="44"/>
        <v>7.9754524722683531E-2</v>
      </c>
      <c r="X174" s="269">
        <f t="shared" si="44"/>
        <v>8.0200827820611095E-2</v>
      </c>
      <c r="Y174" s="269">
        <f t="shared" si="44"/>
        <v>8.9351912058551211E-2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7.6337864240731856E-2</v>
      </c>
      <c r="C175" s="269">
        <f t="shared" si="45"/>
        <v>7.631953192473058E-2</v>
      </c>
      <c r="D175" s="269">
        <f t="shared" si="45"/>
        <v>7.6297427883376512E-2</v>
      </c>
      <c r="E175" s="269">
        <f t="shared" si="45"/>
        <v>7.624696900217677E-2</v>
      </c>
      <c r="F175" s="269">
        <f t="shared" si="45"/>
        <v>7.6233330724292572E-2</v>
      </c>
      <c r="G175" s="269">
        <f t="shared" si="45"/>
        <v>7.6205712689821292E-2</v>
      </c>
      <c r="H175" s="269">
        <f t="shared" si="45"/>
        <v>7.5957993326013676E-2</v>
      </c>
      <c r="I175" s="269">
        <f t="shared" si="45"/>
        <v>7.5832067198775194E-2</v>
      </c>
      <c r="J175" s="269">
        <f t="shared" si="45"/>
        <v>7.5655222309149381E-2</v>
      </c>
      <c r="K175" s="269">
        <f t="shared" si="45"/>
        <v>7.5389421855235256E-2</v>
      </c>
      <c r="L175" s="269">
        <f t="shared" si="45"/>
        <v>7.5348364020909192E-2</v>
      </c>
      <c r="M175" s="269">
        <f t="shared" si="45"/>
        <v>7.5092357443791155E-2</v>
      </c>
      <c r="N175" s="269">
        <f t="shared" si="45"/>
        <v>7.4892518738783317E-2</v>
      </c>
      <c r="O175" s="269">
        <f t="shared" si="45"/>
        <v>7.4587951745536951E-2</v>
      </c>
      <c r="P175" s="269">
        <f t="shared" si="45"/>
        <v>7.4325241433919303E-2</v>
      </c>
      <c r="Q175" s="269">
        <f t="shared" si="45"/>
        <v>7.4185503638754882E-2</v>
      </c>
      <c r="R175" s="269">
        <f t="shared" si="45"/>
        <v>7.4048776257879714E-2</v>
      </c>
      <c r="S175" s="269">
        <f t="shared" si="45"/>
        <v>7.4070948933243189E-2</v>
      </c>
      <c r="T175" s="269">
        <f t="shared" si="45"/>
        <v>7.3909178053142816E-2</v>
      </c>
      <c r="U175" s="269">
        <f t="shared" si="45"/>
        <v>7.3404526578705956E-2</v>
      </c>
      <c r="V175" s="269">
        <f t="shared" si="45"/>
        <v>7.3031833944923311E-2</v>
      </c>
      <c r="W175" s="269">
        <f t="shared" si="45"/>
        <v>7.3049051865253567E-2</v>
      </c>
      <c r="X175" s="269">
        <f t="shared" si="45"/>
        <v>7.232001736193909E-2</v>
      </c>
      <c r="Y175" s="269">
        <f t="shared" si="45"/>
        <v>7.1941374940195299E-2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5.4361127321500904E-2</v>
      </c>
      <c r="C176" s="318">
        <f t="shared" si="46"/>
        <v>5.4154994338835638E-2</v>
      </c>
      <c r="D176" s="318">
        <f t="shared" si="46"/>
        <v>5.2410905788918445E-2</v>
      </c>
      <c r="E176" s="318">
        <f t="shared" si="46"/>
        <v>5.3627032846305524E-2</v>
      </c>
      <c r="F176" s="318">
        <f t="shared" si="46"/>
        <v>5.3606363765572596E-2</v>
      </c>
      <c r="G176" s="318">
        <f t="shared" si="46"/>
        <v>5.219009590634105E-2</v>
      </c>
      <c r="H176" s="318">
        <f t="shared" si="46"/>
        <v>5.2783525334806618E-2</v>
      </c>
      <c r="I176" s="318">
        <f t="shared" si="46"/>
        <v>5.3491070622928683E-2</v>
      </c>
      <c r="J176" s="318">
        <f t="shared" si="46"/>
        <v>5.0784140310508909E-2</v>
      </c>
      <c r="K176" s="318">
        <f t="shared" si="46"/>
        <v>5.0195192886850176E-2</v>
      </c>
      <c r="L176" s="318">
        <f t="shared" si="46"/>
        <v>5.0345003519178498E-2</v>
      </c>
      <c r="M176" s="318">
        <f t="shared" si="46"/>
        <v>5.2006411394418056E-2</v>
      </c>
      <c r="N176" s="318">
        <f t="shared" si="46"/>
        <v>5.0687285384538705E-2</v>
      </c>
      <c r="O176" s="318">
        <f t="shared" si="46"/>
        <v>4.9948062005774695E-2</v>
      </c>
      <c r="P176" s="318">
        <f t="shared" si="46"/>
        <v>4.9714925352265203E-2</v>
      </c>
      <c r="Q176" s="318">
        <f t="shared" si="46"/>
        <v>4.8698674807915371E-2</v>
      </c>
      <c r="R176" s="318">
        <f t="shared" si="46"/>
        <v>4.9181843490584527E-2</v>
      </c>
      <c r="S176" s="318">
        <f t="shared" si="46"/>
        <v>5.0509284736119923E-2</v>
      </c>
      <c r="T176" s="318">
        <f t="shared" si="46"/>
        <v>5.0765001993890453E-2</v>
      </c>
      <c r="U176" s="318">
        <f t="shared" si="46"/>
        <v>5.0631990717286329E-2</v>
      </c>
      <c r="V176" s="318">
        <f t="shared" si="46"/>
        <v>4.9083166497142124E-2</v>
      </c>
      <c r="W176" s="318">
        <f t="shared" si="46"/>
        <v>4.8619469601977765E-2</v>
      </c>
      <c r="X176" s="318">
        <f t="shared" si="46"/>
        <v>4.775372814337657E-2</v>
      </c>
      <c r="Y176" s="318">
        <f t="shared" si="46"/>
        <v>4.45720201154335E-2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2.1976736919230952E-2</v>
      </c>
      <c r="C177" s="318">
        <f t="shared" si="47"/>
        <v>2.2164537585894938E-2</v>
      </c>
      <c r="D177" s="318">
        <f t="shared" si="47"/>
        <v>2.3886522094458074E-2</v>
      </c>
      <c r="E177" s="318">
        <f t="shared" si="47"/>
        <v>2.261993615587125E-2</v>
      </c>
      <c r="F177" s="318">
        <f t="shared" si="47"/>
        <v>2.262696695871998E-2</v>
      </c>
      <c r="G177" s="318">
        <f t="shared" si="47"/>
        <v>2.4015616783480249E-2</v>
      </c>
      <c r="H177" s="318">
        <f t="shared" si="47"/>
        <v>2.3174467991207055E-2</v>
      </c>
      <c r="I177" s="318">
        <f t="shared" si="47"/>
        <v>2.2340996575846511E-2</v>
      </c>
      <c r="J177" s="318">
        <f t="shared" si="47"/>
        <v>2.4871081998640469E-2</v>
      </c>
      <c r="K177" s="318">
        <f t="shared" si="47"/>
        <v>2.5194228968385083E-2</v>
      </c>
      <c r="L177" s="318">
        <f t="shared" si="47"/>
        <v>2.5003360501730684E-2</v>
      </c>
      <c r="M177" s="318">
        <f t="shared" si="47"/>
        <v>2.3085946049373106E-2</v>
      </c>
      <c r="N177" s="318">
        <f t="shared" si="47"/>
        <v>2.4205233354244609E-2</v>
      </c>
      <c r="O177" s="318">
        <f t="shared" si="47"/>
        <v>2.463988973976226E-2</v>
      </c>
      <c r="P177" s="318">
        <f t="shared" si="47"/>
        <v>2.46103160816541E-2</v>
      </c>
      <c r="Q177" s="318">
        <f t="shared" si="47"/>
        <v>2.5486828830839511E-2</v>
      </c>
      <c r="R177" s="318">
        <f t="shared" si="47"/>
        <v>2.4866932767295184E-2</v>
      </c>
      <c r="S177" s="318">
        <f t="shared" si="47"/>
        <v>2.3561664197123262E-2</v>
      </c>
      <c r="T177" s="318">
        <f t="shared" si="47"/>
        <v>2.3144176059252366E-2</v>
      </c>
      <c r="U177" s="318">
        <f t="shared" si="47"/>
        <v>2.2772535861419637E-2</v>
      </c>
      <c r="V177" s="318">
        <f t="shared" si="47"/>
        <v>2.394866744778119E-2</v>
      </c>
      <c r="W177" s="318">
        <f t="shared" si="47"/>
        <v>2.4429582263275806E-2</v>
      </c>
      <c r="X177" s="318">
        <f t="shared" si="47"/>
        <v>2.4566289218562517E-2</v>
      </c>
      <c r="Y177" s="318">
        <f t="shared" si="47"/>
        <v>2.7369354824761799E-2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6.5798555590627542E-2</v>
      </c>
      <c r="C178" s="319">
        <f t="shared" si="48"/>
        <v>6.6360832540607068E-2</v>
      </c>
      <c r="D178" s="319">
        <f t="shared" si="48"/>
        <v>7.1516470241932195E-2</v>
      </c>
      <c r="E178" s="319">
        <f t="shared" si="48"/>
        <v>6.772430011236738E-2</v>
      </c>
      <c r="F178" s="319">
        <f t="shared" si="48"/>
        <v>6.7745350401761523E-2</v>
      </c>
      <c r="G178" s="319">
        <f t="shared" si="48"/>
        <v>7.1902980946560419E-2</v>
      </c>
      <c r="H178" s="319">
        <f t="shared" si="48"/>
        <v>6.938457360648137E-2</v>
      </c>
      <c r="I178" s="319">
        <f t="shared" si="48"/>
        <v>6.6889152404582639E-2</v>
      </c>
      <c r="J178" s="319">
        <f t="shared" si="48"/>
        <v>7.4464251790473196E-2</v>
      </c>
      <c r="K178" s="319">
        <f t="shared" si="48"/>
        <v>7.5431756835959624E-2</v>
      </c>
      <c r="L178" s="319">
        <f t="shared" si="48"/>
        <v>7.4860294864156698E-2</v>
      </c>
      <c r="M178" s="319">
        <f t="shared" si="48"/>
        <v>6.9119538085868917E-2</v>
      </c>
      <c r="N178" s="319">
        <f t="shared" si="48"/>
        <v>7.2470694730376303E-2</v>
      </c>
      <c r="O178" s="319">
        <f t="shared" si="48"/>
        <v>7.3772060008143209E-2</v>
      </c>
      <c r="P178" s="319">
        <f t="shared" si="48"/>
        <v>7.3683516199560456E-2</v>
      </c>
      <c r="Q178" s="319">
        <f t="shared" si="48"/>
        <v>7.6307803556920739E-2</v>
      </c>
      <c r="R178" s="319">
        <f t="shared" si="48"/>
        <v>7.4451828953073146E-2</v>
      </c>
      <c r="S178" s="319">
        <f t="shared" si="48"/>
        <v>7.0543842663261316E-2</v>
      </c>
      <c r="T178" s="319">
        <f t="shared" si="48"/>
        <v>6.9293879279293799E-2</v>
      </c>
      <c r="U178" s="319">
        <f t="shared" si="48"/>
        <v>6.8181185056003069E-2</v>
      </c>
      <c r="V178" s="319">
        <f t="shared" si="48"/>
        <v>7.1702534010195842E-2</v>
      </c>
      <c r="W178" s="319">
        <f t="shared" si="48"/>
        <v>7.3142397459350014E-2</v>
      </c>
      <c r="X178" s="319">
        <f t="shared" si="48"/>
        <v>7.3551699360269965E-2</v>
      </c>
      <c r="Y178" s="319">
        <f t="shared" si="48"/>
        <v>8.1944103964808224E-2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0.54915320185119232</v>
      </c>
      <c r="C183" s="320">
        <f>IF(C$5=0,0,C$5/NMM_fec!C$5)</f>
        <v>0.54739778611811862</v>
      </c>
      <c r="D183" s="320">
        <f>IF(D$5=0,0,D$5/NMM_fec!D$5)</f>
        <v>0.54705104803359816</v>
      </c>
      <c r="E183" s="320">
        <f>IF(E$5=0,0,E$5/NMM_fec!E$5)</f>
        <v>0.54752885215469815</v>
      </c>
      <c r="F183" s="320">
        <f>IF(F$5=0,0,F$5/NMM_fec!F$5)</f>
        <v>0.5477097870543981</v>
      </c>
      <c r="G183" s="320">
        <f>IF(G$5=0,0,G$5/NMM_fec!G$5)</f>
        <v>0.55270025592731276</v>
      </c>
      <c r="H183" s="320">
        <f>IF(H$5=0,0,H$5/NMM_fec!H$5)</f>
        <v>0.56504469716105299</v>
      </c>
      <c r="I183" s="320">
        <f>IF(I$5=0,0,I$5/NMM_fec!I$5)</f>
        <v>0.56417797906824763</v>
      </c>
      <c r="J183" s="320">
        <f>IF(J$5=0,0,J$5/NMM_fec!J$5)</f>
        <v>0.56531507247952129</v>
      </c>
      <c r="K183" s="320">
        <f>IF(K$5=0,0,K$5/NMM_fec!K$5)</f>
        <v>0.56384210804132573</v>
      </c>
      <c r="L183" s="320">
        <f>IF(L$5=0,0,L$5/NMM_fec!L$5)</f>
        <v>0.56554127358062756</v>
      </c>
      <c r="M183" s="320">
        <f>IF(M$5=0,0,M$5/NMM_fec!M$5)</f>
        <v>0.56362636914181585</v>
      </c>
      <c r="N183" s="320">
        <f>IF(N$5=0,0,N$5/NMM_fec!N$5)</f>
        <v>0.56373484510639627</v>
      </c>
      <c r="O183" s="320">
        <f>IF(O$5=0,0,O$5/NMM_fec!O$5)</f>
        <v>0.56480980199101039</v>
      </c>
      <c r="P183" s="320">
        <f>IF(P$5=0,0,P$5/NMM_fec!P$5)</f>
        <v>0.56345534302388955</v>
      </c>
      <c r="Q183" s="320">
        <f>IF(Q$5=0,0,Q$5/NMM_fec!Q$5)</f>
        <v>0.56458271505362112</v>
      </c>
      <c r="R183" s="320">
        <f>IF(R$5=0,0,R$5/NMM_fec!R$5)</f>
        <v>0.56455952607799764</v>
      </c>
      <c r="S183" s="320">
        <f>IF(S$5=0,0,S$5/NMM_fec!S$5)</f>
        <v>0.56479922497192181</v>
      </c>
      <c r="T183" s="320">
        <f>IF(T$5=0,0,T$5/NMM_fec!T$5)</f>
        <v>0.57998499049410146</v>
      </c>
      <c r="U183" s="320">
        <f>IF(U$5=0,0,U$5/NMM_fec!U$5)</f>
        <v>0.57807663924539365</v>
      </c>
      <c r="V183" s="320">
        <f>IF(V$5=0,0,V$5/NMM_fec!V$5)</f>
        <v>0.58006958589510427</v>
      </c>
      <c r="W183" s="320">
        <f>IF(W$5=0,0,W$5/NMM_fec!W$5)</f>
        <v>0.58301632207436527</v>
      </c>
      <c r="X183" s="320">
        <f>IF(X$5=0,0,X$5/NMM_fec!X$5)</f>
        <v>0.59699995619036461</v>
      </c>
      <c r="Y183" s="320">
        <f>IF(Y$5=0,0,Y$5/NMM_fec!Y$5)</f>
        <v>0.60563794391181536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0.43593732046099232</v>
      </c>
      <c r="C184" s="273">
        <f>IF(C$6=0,0,C$6/NMM_fec!C$6)</f>
        <v>0.4365655642773173</v>
      </c>
      <c r="D184" s="273">
        <f>IF(D$6=0,0,D$6/NMM_fec!D$6)</f>
        <v>0.43656556427731724</v>
      </c>
      <c r="E184" s="273">
        <f>IF(E$6=0,0,E$6/NMM_fec!E$6)</f>
        <v>0.43656556427731724</v>
      </c>
      <c r="F184" s="273">
        <f>IF(F$6=0,0,F$6/NMM_fec!F$6)</f>
        <v>0.43656556427731719</v>
      </c>
      <c r="G184" s="273">
        <f>IF(G$6=0,0,G$6/NMM_fec!G$6)</f>
        <v>0.43974446957012508</v>
      </c>
      <c r="H184" s="273">
        <f>IF(H$6=0,0,H$6/NMM_fec!H$6)</f>
        <v>0.45006157690773035</v>
      </c>
      <c r="I184" s="273">
        <f>IF(I$6=0,0,I$6/NMM_fec!I$6)</f>
        <v>0.45006157690773002</v>
      </c>
      <c r="J184" s="273">
        <f>IF(J$6=0,0,J$6/NMM_fec!J$6)</f>
        <v>0.45006157690773024</v>
      </c>
      <c r="K184" s="273">
        <f>IF(K$6=0,0,K$6/NMM_fec!K$6)</f>
        <v>0.45006157690773019</v>
      </c>
      <c r="L184" s="273">
        <f>IF(L$6=0,0,L$6/NMM_fec!L$6)</f>
        <v>0.45006157690773019</v>
      </c>
      <c r="M184" s="273">
        <f>IF(M$6=0,0,M$6/NMM_fec!M$6)</f>
        <v>0.45006157690773013</v>
      </c>
      <c r="N184" s="273">
        <f>IF(N$6=0,0,N$6/NMM_fec!N$6)</f>
        <v>0.45006157690773019</v>
      </c>
      <c r="O184" s="273">
        <f>IF(O$6=0,0,O$6/NMM_fec!O$6)</f>
        <v>0.45006157690773024</v>
      </c>
      <c r="P184" s="273">
        <f>IF(P$6=0,0,P$6/NMM_fec!P$6)</f>
        <v>0.45006157690773019</v>
      </c>
      <c r="Q184" s="273">
        <f>IF(Q$6=0,0,Q$6/NMM_fec!Q$6)</f>
        <v>0.45006157690773013</v>
      </c>
      <c r="R184" s="273">
        <f>IF(R$6=0,0,R$6/NMM_fec!R$6)</f>
        <v>0.45006157690773019</v>
      </c>
      <c r="S184" s="273">
        <f>IF(S$6=0,0,S$6/NMM_fec!S$6)</f>
        <v>0.45006157690773024</v>
      </c>
      <c r="T184" s="273">
        <f>IF(T$6=0,0,T$6/NMM_fec!T$6)</f>
        <v>0.45978309433110698</v>
      </c>
      <c r="U184" s="273">
        <f>IF(U$6=0,0,U$6/NMM_fec!U$6)</f>
        <v>0.45978309433110703</v>
      </c>
      <c r="V184" s="273">
        <f>IF(V$6=0,0,V$6/NMM_fec!V$6)</f>
        <v>0.45978309433110692</v>
      </c>
      <c r="W184" s="273">
        <f>IF(W$6=0,0,W$6/NMM_fec!W$6)</f>
        <v>0.45978309433110726</v>
      </c>
      <c r="X184" s="273">
        <f>IF(X$6=0,0,X$6/NMM_fec!X$6)</f>
        <v>0.46880478489799632</v>
      </c>
      <c r="Y184" s="273">
        <f>IF(Y$6=0,0,Y$6/NMM_fec!Y$6)</f>
        <v>0.47156871712323511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0.11292625875784099</v>
      </c>
      <c r="C185" s="274">
        <f>IF(C$7=0,0,C$7/NMM_fec!C$7)</f>
        <v>0.11308900055680034</v>
      </c>
      <c r="D185" s="274">
        <f>IF(D$7=0,0,D$7/NMM_fec!D$7)</f>
        <v>0.1130890005568003</v>
      </c>
      <c r="E185" s="274">
        <f>IF(E$7=0,0,E$7/NMM_fec!E$7)</f>
        <v>0.11308900055680028</v>
      </c>
      <c r="F185" s="274">
        <f>IF(F$7=0,0,F$7/NMM_fec!F$7)</f>
        <v>0.11308900055680027</v>
      </c>
      <c r="G185" s="274">
        <f>IF(G$7=0,0,G$7/NMM_fec!G$7)</f>
        <v>0.11391247187896809</v>
      </c>
      <c r="H185" s="274">
        <f>IF(H$7=0,0,H$7/NMM_fec!H$7)</f>
        <v>0.11658504033813731</v>
      </c>
      <c r="I185" s="274">
        <f>IF(I$7=0,0,I$7/NMM_fec!I$7)</f>
        <v>0.11658504033813732</v>
      </c>
      <c r="J185" s="274">
        <f>IF(J$7=0,0,J$7/NMM_fec!J$7)</f>
        <v>0.11658504033813732</v>
      </c>
      <c r="K185" s="274">
        <f>IF(K$7=0,0,K$7/NMM_fec!K$7)</f>
        <v>0.11658504033813731</v>
      </c>
      <c r="L185" s="274">
        <f>IF(L$7=0,0,L$7/NMM_fec!L$7)</f>
        <v>0.11658504033813731</v>
      </c>
      <c r="M185" s="274">
        <f>IF(M$7=0,0,M$7/NMM_fec!M$7)</f>
        <v>0.11658504033813734</v>
      </c>
      <c r="N185" s="274">
        <f>IF(N$7=0,0,N$7/NMM_fec!N$7)</f>
        <v>0.11658504033813732</v>
      </c>
      <c r="O185" s="274">
        <f>IF(O$7=0,0,O$7/NMM_fec!O$7)</f>
        <v>0.11658504033813728</v>
      </c>
      <c r="P185" s="274">
        <f>IF(P$7=0,0,P$7/NMM_fec!P$7)</f>
        <v>0.11658504033813734</v>
      </c>
      <c r="Q185" s="274">
        <f>IF(Q$7=0,0,Q$7/NMM_fec!Q$7)</f>
        <v>0.11658504033813737</v>
      </c>
      <c r="R185" s="274">
        <f>IF(R$7=0,0,R$7/NMM_fec!R$7)</f>
        <v>0.11658504033813735</v>
      </c>
      <c r="S185" s="274">
        <f>IF(S$7=0,0,S$7/NMM_fec!S$7)</f>
        <v>0.11658504033813731</v>
      </c>
      <c r="T185" s="274">
        <f>IF(T$7=0,0,T$7/NMM_fec!T$7)</f>
        <v>0.11910332574419112</v>
      </c>
      <c r="U185" s="274">
        <f>IF(U$7=0,0,U$7/NMM_fec!U$7)</f>
        <v>0.11910332574419107</v>
      </c>
      <c r="V185" s="274">
        <f>IF(V$7=0,0,V$7/NMM_fec!V$7)</f>
        <v>0.11910332574419111</v>
      </c>
      <c r="W185" s="274">
        <f>IF(W$7=0,0,W$7/NMM_fec!W$7)</f>
        <v>0.11910332574419112</v>
      </c>
      <c r="X185" s="274">
        <f>IF(X$7=0,0,X$7/NMM_fec!X$7)</f>
        <v>0.12215630200150894</v>
      </c>
      <c r="Y185" s="274">
        <f>IF(Y$7=0,0,Y$7/NMM_fec!Y$7)</f>
        <v>0.12215630200150893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0.61901496213825635</v>
      </c>
      <c r="C186" s="274">
        <f>IF(C$8=0,0,C$8/NMM_fec!C$8)</f>
        <v>0.61990704525186735</v>
      </c>
      <c r="D186" s="274">
        <f>IF(D$8=0,0,D$8/NMM_fec!D$8)</f>
        <v>0.61990704525186735</v>
      </c>
      <c r="E186" s="274">
        <f>IF(E$8=0,0,E$8/NMM_fec!E$8)</f>
        <v>0.61990704525186724</v>
      </c>
      <c r="F186" s="274">
        <f>IF(F$8=0,0,F$8/NMM_fec!F$8)</f>
        <v>0.61990704525186735</v>
      </c>
      <c r="G186" s="274">
        <f>IF(G$8=0,0,G$8/NMM_fec!G$8)</f>
        <v>0.62442097385377648</v>
      </c>
      <c r="H186" s="274">
        <f>IF(H$8=0,0,H$8/NMM_fec!H$8)</f>
        <v>0.63859487838413209</v>
      </c>
      <c r="I186" s="274">
        <f>IF(I$8=0,0,I$8/NMM_fec!I$8)</f>
        <v>0.63907088683028068</v>
      </c>
      <c r="J186" s="274">
        <f>IF(J$8=0,0,J$8/NMM_fec!J$8)</f>
        <v>0.63907088683028079</v>
      </c>
      <c r="K186" s="274">
        <f>IF(K$8=0,0,K$8/NMM_fec!K$8)</f>
        <v>0.63907088683028068</v>
      </c>
      <c r="L186" s="274">
        <f>IF(L$8=0,0,L$8/NMM_fec!L$8)</f>
        <v>0.63907088683028079</v>
      </c>
      <c r="M186" s="274">
        <f>IF(M$8=0,0,M$8/NMM_fec!M$8)</f>
        <v>0.63907088683028068</v>
      </c>
      <c r="N186" s="274">
        <f>IF(N$8=0,0,N$8/NMM_fec!N$8)</f>
        <v>0.63907088683028068</v>
      </c>
      <c r="O186" s="274">
        <f>IF(O$8=0,0,O$8/NMM_fec!O$8)</f>
        <v>0.63907088683028046</v>
      </c>
      <c r="P186" s="274">
        <f>IF(P$8=0,0,P$8/NMM_fec!P$8)</f>
        <v>0.63907088683028046</v>
      </c>
      <c r="Q186" s="274">
        <f>IF(Q$8=0,0,Q$8/NMM_fec!Q$8)</f>
        <v>0.63907088683028079</v>
      </c>
      <c r="R186" s="274">
        <f>IF(R$8=0,0,R$8/NMM_fec!R$8)</f>
        <v>0.63907088683028079</v>
      </c>
      <c r="S186" s="274">
        <f>IF(S$8=0,0,S$8/NMM_fec!S$8)</f>
        <v>0.63907088683028079</v>
      </c>
      <c r="T186" s="274">
        <f>IF(T$8=0,0,T$8/NMM_fec!T$8)</f>
        <v>0.65177980006298553</v>
      </c>
      <c r="U186" s="274">
        <f>IF(U$8=0,0,U$8/NMM_fec!U$8)</f>
        <v>0.65287508403320504</v>
      </c>
      <c r="V186" s="274">
        <f>IF(V$8=0,0,V$8/NMM_fec!V$8)</f>
        <v>0.65287508403320504</v>
      </c>
      <c r="W186" s="274">
        <f>IF(W$8=0,0,W$8/NMM_fec!W$8)</f>
        <v>0.65287508403320493</v>
      </c>
      <c r="X186" s="274">
        <f>IF(X$8=0,0,X$8/NMM_fec!X$8)</f>
        <v>0.66420357754561754</v>
      </c>
      <c r="Y186" s="274">
        <f>IF(Y$8=0,0,Y$8/NMM_fec!Y$8)</f>
        <v>0.66961023494602501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0.4308803478162031</v>
      </c>
      <c r="C187" s="274">
        <f>IF(C$9=0,0,C$9/NMM_fec!C$9)</f>
        <v>0.4315013038605382</v>
      </c>
      <c r="D187" s="274">
        <f>IF(D$9=0,0,D$9/NMM_fec!D$9)</f>
        <v>0.43150130386053809</v>
      </c>
      <c r="E187" s="274">
        <f>IF(E$9=0,0,E$9/NMM_fec!E$9)</f>
        <v>0.43150130386053831</v>
      </c>
      <c r="F187" s="274">
        <f>IF(F$9=0,0,F$9/NMM_fec!F$9)</f>
        <v>0.43150130386053814</v>
      </c>
      <c r="G187" s="274">
        <f>IF(G$9=0,0,G$9/NMM_fec!G$9)</f>
        <v>0.43464333312472553</v>
      </c>
      <c r="H187" s="274">
        <f>IF(H$9=0,0,H$9/NMM_fec!H$9)</f>
        <v>0.44484075965701558</v>
      </c>
      <c r="I187" s="274">
        <f>IF(I$9=0,0,I$9/NMM_fec!I$9)</f>
        <v>0.44484075965701558</v>
      </c>
      <c r="J187" s="274">
        <f>IF(J$9=0,0,J$9/NMM_fec!J$9)</f>
        <v>0.44484075965701564</v>
      </c>
      <c r="K187" s="274">
        <f>IF(K$9=0,0,K$9/NMM_fec!K$9)</f>
        <v>0.44484075965701547</v>
      </c>
      <c r="L187" s="274">
        <f>IF(L$9=0,0,L$9/NMM_fec!L$9)</f>
        <v>0.44484075965701564</v>
      </c>
      <c r="M187" s="274">
        <f>IF(M$9=0,0,M$9/NMM_fec!M$9)</f>
        <v>0.44484075965701542</v>
      </c>
      <c r="N187" s="274">
        <f>IF(N$9=0,0,N$9/NMM_fec!N$9)</f>
        <v>0.44484075965701558</v>
      </c>
      <c r="O187" s="274">
        <f>IF(O$9=0,0,O$9/NMM_fec!O$9)</f>
        <v>0.44484075965701542</v>
      </c>
      <c r="P187" s="274">
        <f>IF(P$9=0,0,P$9/NMM_fec!P$9)</f>
        <v>0.44484075965701553</v>
      </c>
      <c r="Q187" s="274">
        <f>IF(Q$9=0,0,Q$9/NMM_fec!Q$9)</f>
        <v>0.44484075965701547</v>
      </c>
      <c r="R187" s="274">
        <f>IF(R$9=0,0,R$9/NMM_fec!R$9)</f>
        <v>0.44484075965701581</v>
      </c>
      <c r="S187" s="274">
        <f>IF(S$9=0,0,S$9/NMM_fec!S$9)</f>
        <v>0.44484075965701564</v>
      </c>
      <c r="T187" s="274">
        <f>IF(T$9=0,0,T$9/NMM_fec!T$9)</f>
        <v>0.45444950525433275</v>
      </c>
      <c r="U187" s="274">
        <f>IF(U$9=0,0,U$9/NMM_fec!U$9)</f>
        <v>0.45444950525433292</v>
      </c>
      <c r="V187" s="274">
        <f>IF(V$9=0,0,V$9/NMM_fec!V$9)</f>
        <v>0.45444950525433292</v>
      </c>
      <c r="W187" s="274">
        <f>IF(W$9=0,0,W$9/NMM_fec!W$9)</f>
        <v>0.45444950525433275</v>
      </c>
      <c r="X187" s="274">
        <f>IF(X$9=0,0,X$9/NMM_fec!X$9)</f>
        <v>0.46609841212592773</v>
      </c>
      <c r="Y187" s="274">
        <f>IF(Y$9=0,0,Y$9/NMM_fec!Y$9)</f>
        <v>0.46609841212592779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0.79940506949586099</v>
      </c>
      <c r="C188" s="275">
        <f>IF(C$10=0,0,C$10/NMM_fec!C$10)</f>
        <v>0.80314866360211223</v>
      </c>
      <c r="D188" s="275">
        <f>IF(D$10=0,0,D$10/NMM_fec!D$10)</f>
        <v>0.8117454231200627</v>
      </c>
      <c r="E188" s="275">
        <f>IF(E$10=0,0,E$10/NMM_fec!E$10)</f>
        <v>0.80946680207615307</v>
      </c>
      <c r="F188" s="275">
        <f>IF(F$10=0,0,F$10/NMM_fec!F$10)</f>
        <v>0.81004322806544993</v>
      </c>
      <c r="G188" s="275">
        <f>IF(G$10=0,0,G$10/NMM_fec!G$10)</f>
        <v>0.82214624859395946</v>
      </c>
      <c r="H188" s="275">
        <f>IF(H$10=0,0,H$10/NMM_fec!H$10)</f>
        <v>0.85070644026908926</v>
      </c>
      <c r="I188" s="275">
        <f>IF(I$10=0,0,I$10/NMM_fec!I$10)</f>
        <v>0.85413706448203319</v>
      </c>
      <c r="J188" s="275">
        <f>IF(J$10=0,0,J$10/NMM_fec!J$10)</f>
        <v>0.86596325179881917</v>
      </c>
      <c r="K188" s="275">
        <f>IF(K$10=0,0,K$10/NMM_fec!K$10)</f>
        <v>0.87386106454184509</v>
      </c>
      <c r="L188" s="275">
        <f>IF(L$10=0,0,L$10/NMM_fec!L$10)</f>
        <v>0.8739962889911973</v>
      </c>
      <c r="M188" s="275">
        <f>IF(M$10=0,0,M$10/NMM_fec!M$10)</f>
        <v>0.87575584277167506</v>
      </c>
      <c r="N188" s="275">
        <f>IF(N$10=0,0,N$10/NMM_fec!N$10)</f>
        <v>0.88039508491041307</v>
      </c>
      <c r="O188" s="275">
        <f>IF(O$10=0,0,O$10/NMM_fec!O$10)</f>
        <v>0.88472628519412777</v>
      </c>
      <c r="P188" s="275">
        <f>IF(P$10=0,0,P$10/NMM_fec!P$10)</f>
        <v>0.88782368308212278</v>
      </c>
      <c r="Q188" s="275">
        <f>IF(Q$10=0,0,Q$10/NMM_fec!Q$10)</f>
        <v>0.88946645491944665</v>
      </c>
      <c r="R188" s="275">
        <f>IF(R$10=0,0,R$10/NMM_fec!R$10)</f>
        <v>0.8900079031017033</v>
      </c>
      <c r="S188" s="275">
        <f>IF(S$10=0,0,S$10/NMM_fec!S$10)</f>
        <v>0.88912845172281862</v>
      </c>
      <c r="T188" s="275">
        <f>IF(T$10=0,0,T$10/NMM_fec!T$10)</f>
        <v>0.90905806034357894</v>
      </c>
      <c r="U188" s="275">
        <f>IF(U$10=0,0,U$10/NMM_fec!U$10)</f>
        <v>0.91212234918741875</v>
      </c>
      <c r="V188" s="275">
        <f>IF(V$10=0,0,V$10/NMM_fec!V$10)</f>
        <v>0.91419117660077642</v>
      </c>
      <c r="W188" s="275">
        <f>IF(W$10=0,0,W$10/NMM_fec!W$10)</f>
        <v>0.91392451783821427</v>
      </c>
      <c r="X188" s="275">
        <f>IF(X$10=0,0,X$10/NMM_fec!X$10)</f>
        <v>0.93987407192253769</v>
      </c>
      <c r="Y188" s="275">
        <f>IF(Y$10=0,0,Y$10/NMM_fec!Y$10)</f>
        <v>0.94142119106079236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0.60880213024613994</v>
      </c>
      <c r="C189" s="276">
        <f>IF(C$16=0,0,C$16/NMM_fec!C$16)</f>
        <v>0.60967949530698873</v>
      </c>
      <c r="D189" s="276">
        <f>IF(D$16=0,0,D$16/NMM_fec!D$16)</f>
        <v>0.60967949530698884</v>
      </c>
      <c r="E189" s="276">
        <f>IF(E$16=0,0,E$16/NMM_fec!E$16)</f>
        <v>0.60967949530698884</v>
      </c>
      <c r="F189" s="276">
        <f>IF(F$16=0,0,F$16/NMM_fec!F$16)</f>
        <v>0.60967949530698873</v>
      </c>
      <c r="G189" s="276">
        <f>IF(G$16=0,0,G$16/NMM_fec!G$16)</f>
        <v>0.61411895075912948</v>
      </c>
      <c r="H189" s="276">
        <f>IF(H$16=0,0,H$16/NMM_fec!H$16)</f>
        <v>0.62852716182596335</v>
      </c>
      <c r="I189" s="276">
        <f>IF(I$16=0,0,I$16/NMM_fec!I$16)</f>
        <v>0.62852716182596347</v>
      </c>
      <c r="J189" s="276">
        <f>IF(J$16=0,0,J$16/NMM_fec!J$16)</f>
        <v>0.62852716182596347</v>
      </c>
      <c r="K189" s="276">
        <f>IF(K$16=0,0,K$16/NMM_fec!K$16)</f>
        <v>0.62852716182596369</v>
      </c>
      <c r="L189" s="276">
        <f>IF(L$16=0,0,L$16/NMM_fec!L$16)</f>
        <v>0.62852716182596335</v>
      </c>
      <c r="M189" s="276">
        <f>IF(M$16=0,0,M$16/NMM_fec!M$16)</f>
        <v>0.62852716182596358</v>
      </c>
      <c r="N189" s="276">
        <f>IF(N$16=0,0,N$16/NMM_fec!N$16)</f>
        <v>0.62852716182596335</v>
      </c>
      <c r="O189" s="276">
        <f>IF(O$16=0,0,O$16/NMM_fec!O$16)</f>
        <v>0.62852716182596335</v>
      </c>
      <c r="P189" s="276">
        <f>IF(P$16=0,0,P$16/NMM_fec!P$16)</f>
        <v>0.62852716182596369</v>
      </c>
      <c r="Q189" s="276">
        <f>IF(Q$16=0,0,Q$16/NMM_fec!Q$16)</f>
        <v>0.62852716182596358</v>
      </c>
      <c r="R189" s="276">
        <f>IF(R$16=0,0,R$16/NMM_fec!R$16)</f>
        <v>0.62852716182596347</v>
      </c>
      <c r="S189" s="276">
        <f>IF(S$16=0,0,S$16/NMM_fec!S$16)</f>
        <v>0.62852716182596358</v>
      </c>
      <c r="T189" s="276">
        <f>IF(T$16=0,0,T$16/NMM_fec!T$16)</f>
        <v>0.64210361017940609</v>
      </c>
      <c r="U189" s="276">
        <f>IF(U$16=0,0,U$16/NMM_fec!U$16)</f>
        <v>0.64210361017940598</v>
      </c>
      <c r="V189" s="276">
        <f>IF(V$16=0,0,V$16/NMM_fec!V$16)</f>
        <v>0.64210361017940587</v>
      </c>
      <c r="W189" s="276">
        <f>IF(W$16=0,0,W$16/NMM_fec!W$16)</f>
        <v>0.64210361017940598</v>
      </c>
      <c r="X189" s="276">
        <f>IF(X$16=0,0,X$16/NMM_fec!X$16)</f>
        <v>0.6548432491614653</v>
      </c>
      <c r="Y189" s="276">
        <f>IF(Y$16=0,0,Y$16/NMM_fec!Y$16)</f>
        <v>0.65856265583885421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0.39966031799346458</v>
      </c>
      <c r="C190" s="276">
        <f>IF(C$17=0,0,C$17/NMM_fec!C$17)</f>
        <v>0.40085077120126739</v>
      </c>
      <c r="D190" s="276">
        <f>IF(D$17=0,0,D$17/NMM_fec!D$17)</f>
        <v>0.40151036833116277</v>
      </c>
      <c r="E190" s="276">
        <f>IF(E$17=0,0,E$17/NMM_fec!E$17)</f>
        <v>0.39977190221793063</v>
      </c>
      <c r="F190" s="276">
        <f>IF(F$17=0,0,F$17/NMM_fec!F$17)</f>
        <v>0.39811613295741027</v>
      </c>
      <c r="G190" s="276">
        <f>IF(G$17=0,0,G$17/NMM_fec!G$17)</f>
        <v>0.40077975360319279</v>
      </c>
      <c r="H190" s="276">
        <f>IF(H$17=0,0,H$17/NMM_fec!H$17)</f>
        <v>0.41065014034337805</v>
      </c>
      <c r="I190" s="276">
        <f>IF(I$17=0,0,I$17/NMM_fec!I$17)</f>
        <v>0.41087372335702449</v>
      </c>
      <c r="J190" s="276">
        <f>IF(J$17=0,0,J$17/NMM_fec!J$17)</f>
        <v>0.41031552790803066</v>
      </c>
      <c r="K190" s="276">
        <f>IF(K$17=0,0,K$17/NMM_fec!K$17)</f>
        <v>0.41311448428298692</v>
      </c>
      <c r="L190" s="276">
        <f>IF(L$17=0,0,L$17/NMM_fec!L$17)</f>
        <v>0.41270433123155376</v>
      </c>
      <c r="M190" s="276">
        <f>IF(M$17=0,0,M$17/NMM_fec!M$17)</f>
        <v>0.41412017757321645</v>
      </c>
      <c r="N190" s="276">
        <f>IF(N$17=0,0,N$17/NMM_fec!N$17)</f>
        <v>0.41573883292258007</v>
      </c>
      <c r="O190" s="276">
        <f>IF(O$17=0,0,O$17/NMM_fec!O$17)</f>
        <v>0.41455217892334795</v>
      </c>
      <c r="P190" s="276">
        <f>IF(P$17=0,0,P$17/NMM_fec!P$17)</f>
        <v>0.41373201662721615</v>
      </c>
      <c r="Q190" s="276">
        <f>IF(Q$17=0,0,Q$17/NMM_fec!Q$17)</f>
        <v>0.41288263359549882</v>
      </c>
      <c r="R190" s="276">
        <f>IF(R$17=0,0,R$17/NMM_fec!R$17)</f>
        <v>0.41260354856540304</v>
      </c>
      <c r="S190" s="276">
        <f>IF(S$17=0,0,S$17/NMM_fec!S$17)</f>
        <v>0.41045096711040319</v>
      </c>
      <c r="T190" s="276">
        <f>IF(T$17=0,0,T$17/NMM_fec!T$17)</f>
        <v>0.41639350205733372</v>
      </c>
      <c r="U190" s="276">
        <f>IF(U$17=0,0,U$17/NMM_fec!U$17)</f>
        <v>0.41735146687779795</v>
      </c>
      <c r="V190" s="276">
        <f>IF(V$17=0,0,V$17/NMM_fec!V$17)</f>
        <v>0.41754293933496855</v>
      </c>
      <c r="W190" s="276">
        <f>IF(W$17=0,0,W$17/NMM_fec!W$17)</f>
        <v>0.41795736866219008</v>
      </c>
      <c r="X190" s="276">
        <f>IF(X$17=0,0,X$17/NMM_fec!X$17)</f>
        <v>0.43076351896526677</v>
      </c>
      <c r="Y190" s="276">
        <f>IF(Y$17=0,0,Y$17/NMM_fec!Y$17)</f>
        <v>0.43039298727104591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0.5682115601990092</v>
      </c>
      <c r="C191" s="276">
        <f>IF(C$25=0,0,C$25/NMM_fec!C$25)</f>
        <v>0.56568011599119117</v>
      </c>
      <c r="D191" s="276">
        <f>IF(D$25=0,0,D$25/NMM_fec!D$25)</f>
        <v>0.56409527284855998</v>
      </c>
      <c r="E191" s="276">
        <f>IF(E$25=0,0,E$25/NMM_fec!E$25)</f>
        <v>0.56605653429186675</v>
      </c>
      <c r="F191" s="276">
        <f>IF(F$25=0,0,F$25/NMM_fec!F$25)</f>
        <v>0.56681485948160693</v>
      </c>
      <c r="G191" s="276">
        <f>IF(G$25=0,0,G$25/NMM_fec!G$25)</f>
        <v>0.57160205637254291</v>
      </c>
      <c r="H191" s="276">
        <f>IF(H$25=0,0,H$25/NMM_fec!H$25)</f>
        <v>0.58411397241295604</v>
      </c>
      <c r="I191" s="276">
        <f>IF(I$25=0,0,I$25/NMM_fec!I$25)</f>
        <v>0.58298908665666049</v>
      </c>
      <c r="J191" s="276">
        <f>IF(J$25=0,0,J$25/NMM_fec!J$25)</f>
        <v>0.58307979550939215</v>
      </c>
      <c r="K191" s="276">
        <f>IF(K$25=0,0,K$25/NMM_fec!K$25)</f>
        <v>0.57965048823881415</v>
      </c>
      <c r="L191" s="276">
        <f>IF(L$25=0,0,L$25/NMM_fec!L$25)</f>
        <v>0.58180164988871796</v>
      </c>
      <c r="M191" s="276">
        <f>IF(M$25=0,0,M$25/NMM_fec!M$25)</f>
        <v>0.57991880193158829</v>
      </c>
      <c r="N191" s="276">
        <f>IF(N$25=0,0,N$25/NMM_fec!N$25)</f>
        <v>0.57855379007263075</v>
      </c>
      <c r="O191" s="276">
        <f>IF(O$25=0,0,O$25/NMM_fec!O$25)</f>
        <v>0.57969269299109238</v>
      </c>
      <c r="P191" s="276">
        <f>IF(P$25=0,0,P$25/NMM_fec!P$25)</f>
        <v>0.57840914456518366</v>
      </c>
      <c r="Q191" s="276">
        <f>IF(Q$25=0,0,Q$25/NMM_fec!Q$25)</f>
        <v>0.57929690436566983</v>
      </c>
      <c r="R191" s="276">
        <f>IF(R$25=0,0,R$25/NMM_fec!R$25)</f>
        <v>0.5792549650512786</v>
      </c>
      <c r="S191" s="276">
        <f>IF(S$25=0,0,S$25/NMM_fec!S$25)</f>
        <v>0.58104118943552796</v>
      </c>
      <c r="T191" s="276">
        <f>IF(T$25=0,0,T$25/NMM_fec!T$25)</f>
        <v>0.59811983987250805</v>
      </c>
      <c r="U191" s="276">
        <f>IF(U$25=0,0,U$25/NMM_fec!U$25)</f>
        <v>0.59501576942244794</v>
      </c>
      <c r="V191" s="276">
        <f>IF(V$25=0,0,V$25/NMM_fec!V$25)</f>
        <v>0.59601278750519515</v>
      </c>
      <c r="W191" s="276">
        <f>IF(W$25=0,0,W$25/NMM_fec!W$25)</f>
        <v>0.59911918686856247</v>
      </c>
      <c r="X191" s="276">
        <f>IF(X$25=0,0,X$25/NMM_fec!X$25)</f>
        <v>0.61172066756222432</v>
      </c>
      <c r="Y191" s="276">
        <f>IF(Y$25=0,0,Y$25/NMM_fec!Y$25)</f>
        <v>0.61899304867031402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0.60981231380871259</v>
      </c>
      <c r="C192" s="277">
        <f>IF(C$33=0,0,C$33/NMM_fec!C$33)</f>
        <v>0.60960031662526915</v>
      </c>
      <c r="D192" s="277">
        <f>IF(D$33=0,0,D$33/NMM_fec!D$33)</f>
        <v>0.61191658462152654</v>
      </c>
      <c r="E192" s="277">
        <f>IF(E$33=0,0,E$33/NMM_fec!E$33)</f>
        <v>0.6073063537180553</v>
      </c>
      <c r="F192" s="277">
        <f>IF(F$33=0,0,F$33/NMM_fec!F$33)</f>
        <v>0.60529695492835112</v>
      </c>
      <c r="G192" s="277">
        <f>IF(G$33=0,0,G$33/NMM_fec!G$33)</f>
        <v>0.6107364059880811</v>
      </c>
      <c r="H192" s="277">
        <f>IF(H$33=0,0,H$33/NMM_fec!H$33)</f>
        <v>0.62447988747037575</v>
      </c>
      <c r="I192" s="277">
        <f>IF(I$33=0,0,I$33/NMM_fec!I$33)</f>
        <v>0.62561632489419927</v>
      </c>
      <c r="J192" s="277">
        <f>IF(J$33=0,0,J$33/NMM_fec!J$33)</f>
        <v>0.6280897636882089</v>
      </c>
      <c r="K192" s="277">
        <f>IF(K$33=0,0,K$33/NMM_fec!K$33)</f>
        <v>0.63154609380659354</v>
      </c>
      <c r="L192" s="277">
        <f>IF(L$33=0,0,L$33/NMM_fec!L$33)</f>
        <v>0.63230813362358029</v>
      </c>
      <c r="M192" s="277">
        <f>IF(M$33=0,0,M$33/NMM_fec!M$33)</f>
        <v>0.62910518898145784</v>
      </c>
      <c r="N192" s="277">
        <f>IF(N$33=0,0,N$33/NMM_fec!N$33)</f>
        <v>0.63245173374262287</v>
      </c>
      <c r="O192" s="277">
        <f>IF(O$33=0,0,O$33/NMM_fec!O$33)</f>
        <v>0.63177678170205931</v>
      </c>
      <c r="P192" s="277">
        <f>IF(P$33=0,0,P$33/NMM_fec!P$33)</f>
        <v>0.62726218198357708</v>
      </c>
      <c r="Q192" s="277">
        <f>IF(Q$33=0,0,Q$33/NMM_fec!Q$33)</f>
        <v>0.62699382078864196</v>
      </c>
      <c r="R192" s="277">
        <f>IF(R$33=0,0,R$33/NMM_fec!R$33)</f>
        <v>0.6281577735332281</v>
      </c>
      <c r="S192" s="277">
        <f>IF(S$33=0,0,S$33/NMM_fec!S$33)</f>
        <v>0.62454972685419186</v>
      </c>
      <c r="T192" s="277">
        <f>IF(T$33=0,0,T$33/NMM_fec!T$33)</f>
        <v>0.63663836112304983</v>
      </c>
      <c r="U192" s="277">
        <f>IF(U$33=0,0,U$33/NMM_fec!U$33)</f>
        <v>0.63546271829893752</v>
      </c>
      <c r="V192" s="277">
        <f>IF(V$33=0,0,V$33/NMM_fec!V$33)</f>
        <v>0.63764125825295659</v>
      </c>
      <c r="W192" s="277">
        <f>IF(W$33=0,0,W$33/NMM_fec!W$33)</f>
        <v>0.64024504057184306</v>
      </c>
      <c r="X192" s="277">
        <f>IF(X$33=0,0,X$33/NMM_fec!X$33)</f>
        <v>0.65585943578673767</v>
      </c>
      <c r="Y192" s="277">
        <f>IF(Y$33=0,0,Y$33/NMM_fec!Y$33)</f>
        <v>0.6663375076080843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0.47212430831968022</v>
      </c>
      <c r="C194" s="320">
        <f>IF(C$48=0,0,C$48/NMM_fec!C$48)</f>
        <v>0.47121424600382039</v>
      </c>
      <c r="D194" s="320">
        <f>IF(D$48=0,0,D$48/NMM_fec!D$48)</f>
        <v>0.47153041264618045</v>
      </c>
      <c r="E194" s="320">
        <f>IF(E$48=0,0,E$48/NMM_fec!E$48)</f>
        <v>0.47165716923954798</v>
      </c>
      <c r="F194" s="320">
        <f>IF(F$48=0,0,F$48/NMM_fec!F$48)</f>
        <v>0.47154681210398797</v>
      </c>
      <c r="G194" s="320">
        <f>IF(G$48=0,0,G$48/NMM_fec!G$48)</f>
        <v>0.47881721827248014</v>
      </c>
      <c r="H194" s="320">
        <f>IF(H$48=0,0,H$48/NMM_fec!H$48)</f>
        <v>0.47825313763511274</v>
      </c>
      <c r="I194" s="320">
        <f>IF(I$48=0,0,I$48/NMM_fec!I$48)</f>
        <v>0.48172333075935314</v>
      </c>
      <c r="J194" s="320">
        <f>IF(J$48=0,0,J$48/NMM_fec!J$48)</f>
        <v>0.48490963191934555</v>
      </c>
      <c r="K194" s="320">
        <f>IF(K$48=0,0,K$48/NMM_fec!K$48)</f>
        <v>0.48618128371802122</v>
      </c>
      <c r="L194" s="320">
        <f>IF(L$48=0,0,L$48/NMM_fec!L$48)</f>
        <v>0.4869011125478428</v>
      </c>
      <c r="M194" s="320">
        <f>IF(M$48=0,0,M$48/NMM_fec!M$48)</f>
        <v>0.48591013795129739</v>
      </c>
      <c r="N194" s="320">
        <f>IF(N$48=0,0,N$48/NMM_fec!N$48)</f>
        <v>0.48759744715867137</v>
      </c>
      <c r="O194" s="320">
        <f>IF(O$48=0,0,O$48/NMM_fec!O$48)</f>
        <v>0.48894908427753941</v>
      </c>
      <c r="P194" s="320">
        <f>IF(P$48=0,0,P$48/NMM_fec!P$48)</f>
        <v>0.48853959290388321</v>
      </c>
      <c r="Q194" s="320">
        <f>IF(Q$48=0,0,Q$48/NMM_fec!Q$48)</f>
        <v>0.48973621018481667</v>
      </c>
      <c r="R194" s="320">
        <f>IF(R$48=0,0,R$48/NMM_fec!R$48)</f>
        <v>0.48957454402403683</v>
      </c>
      <c r="S194" s="320">
        <f>IF(S$48=0,0,S$48/NMM_fec!S$48)</f>
        <v>0.51687910834765494</v>
      </c>
      <c r="T194" s="320">
        <f>IF(T$48=0,0,T$48/NMM_fec!T$48)</f>
        <v>0.53446829200412882</v>
      </c>
      <c r="U194" s="320">
        <f>IF(U$48=0,0,U$48/NMM_fec!U$48)</f>
        <v>0.54295743153307252</v>
      </c>
      <c r="V194" s="320">
        <f>IF(V$48=0,0,V$48/NMM_fec!V$48)</f>
        <v>0.55309801169291184</v>
      </c>
      <c r="W194" s="320">
        <f>IF(W$48=0,0,W$48/NMM_fec!W$48)</f>
        <v>0.55521596201699153</v>
      </c>
      <c r="X194" s="320">
        <f>IF(X$48=0,0,X$48/NMM_fec!X$48)</f>
        <v>0.56595863276636538</v>
      </c>
      <c r="Y194" s="320">
        <f>IF(Y$48=0,0,Y$48/NMM_fec!Y$48)</f>
        <v>0.57491585105699083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0.42652291268804465</v>
      </c>
      <c r="C195" s="273">
        <f>IF(C$49=0,0,C$49/NMM_fec!C$49)</f>
        <v>0.42652291268804471</v>
      </c>
      <c r="D195" s="273">
        <f>IF(D$49=0,0,D$49/NMM_fec!D$49)</f>
        <v>0.42652291268804465</v>
      </c>
      <c r="E195" s="273">
        <f>IF(E$49=0,0,E$49/NMM_fec!E$49)</f>
        <v>0.42652291268804482</v>
      </c>
      <c r="F195" s="273">
        <f>IF(F$49=0,0,F$49/NMM_fec!F$49)</f>
        <v>0.42652291268804482</v>
      </c>
      <c r="G195" s="273">
        <f>IF(G$49=0,0,G$49/NMM_fec!G$49)</f>
        <v>0.43206618527566115</v>
      </c>
      <c r="H195" s="273">
        <f>IF(H$49=0,0,H$49/NMM_fec!H$49)</f>
        <v>0.43206618527566099</v>
      </c>
      <c r="I195" s="273">
        <f>IF(I$49=0,0,I$49/NMM_fec!I$49)</f>
        <v>0.43554757689655715</v>
      </c>
      <c r="J195" s="273">
        <f>IF(J$49=0,0,J$49/NMM_fec!J$49)</f>
        <v>0.43554757689655693</v>
      </c>
      <c r="K195" s="273">
        <f>IF(K$49=0,0,K$49/NMM_fec!K$49)</f>
        <v>0.43554757689655688</v>
      </c>
      <c r="L195" s="273">
        <f>IF(L$49=0,0,L$49/NMM_fec!L$49)</f>
        <v>0.43554757689655688</v>
      </c>
      <c r="M195" s="273">
        <f>IF(M$49=0,0,M$49/NMM_fec!M$49)</f>
        <v>0.43554757689655693</v>
      </c>
      <c r="N195" s="273">
        <f>IF(N$49=0,0,N$49/NMM_fec!N$49)</f>
        <v>0.43554757689655704</v>
      </c>
      <c r="O195" s="273">
        <f>IF(O$49=0,0,O$49/NMM_fec!O$49)</f>
        <v>0.43554757689655688</v>
      </c>
      <c r="P195" s="273">
        <f>IF(P$49=0,0,P$49/NMM_fec!P$49)</f>
        <v>0.43554757689655715</v>
      </c>
      <c r="Q195" s="273">
        <f>IF(Q$49=0,0,Q$49/NMM_fec!Q$49)</f>
        <v>0.4355475768965571</v>
      </c>
      <c r="R195" s="273">
        <f>IF(R$49=0,0,R$49/NMM_fec!R$49)</f>
        <v>0.43554757689655715</v>
      </c>
      <c r="S195" s="273">
        <f>IF(S$49=0,0,S$49/NMM_fec!S$49)</f>
        <v>0.44699281920690137</v>
      </c>
      <c r="T195" s="273">
        <f>IF(T$49=0,0,T$49/NMM_fec!T$49)</f>
        <v>0.45729353728621114</v>
      </c>
      <c r="U195" s="273">
        <f>IF(U$49=0,0,U$49/NMM_fec!U$49)</f>
        <v>0.46656418355759</v>
      </c>
      <c r="V195" s="273">
        <f>IF(V$49=0,0,V$49/NMM_fec!V$49)</f>
        <v>0.47490776520183092</v>
      </c>
      <c r="W195" s="273">
        <f>IF(W$49=0,0,W$49/NMM_fec!W$49)</f>
        <v>0.48241698868164795</v>
      </c>
      <c r="X195" s="273">
        <f>IF(X$49=0,0,X$49/NMM_fec!X$49)</f>
        <v>0.48917528981348352</v>
      </c>
      <c r="Y195" s="273">
        <f>IF(Y$49=0,0,Y$49/NMM_fec!Y$49)</f>
        <v>0.49525776083213491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0.11072066394733585</v>
      </c>
      <c r="C196" s="274">
        <f>IF(C$50=0,0,C$50/NMM_fec!C$50)</f>
        <v>0.11072066394733586</v>
      </c>
      <c r="D196" s="274">
        <f>IF(D$50=0,0,D$50/NMM_fec!D$50)</f>
        <v>0.11072066394733583</v>
      </c>
      <c r="E196" s="274">
        <f>IF(E$50=0,0,E$50/NMM_fec!E$50)</f>
        <v>0.11072066394733587</v>
      </c>
      <c r="F196" s="274">
        <f>IF(F$50=0,0,F$50/NMM_fec!F$50)</f>
        <v>0.11072066394733586</v>
      </c>
      <c r="G196" s="274">
        <f>IF(G$50=0,0,G$50/NMM_fec!G$50)</f>
        <v>0.11215963663340782</v>
      </c>
      <c r="H196" s="274">
        <f>IF(H$50=0,0,H$50/NMM_fec!H$50)</f>
        <v>0.11215963663340782</v>
      </c>
      <c r="I196" s="274">
        <f>IF(I$50=0,0,I$50/NMM_fec!I$50)</f>
        <v>0.11306336766463668</v>
      </c>
      <c r="J196" s="274">
        <f>IF(J$50=0,0,J$50/NMM_fec!J$50)</f>
        <v>0.11306336766463662</v>
      </c>
      <c r="K196" s="274">
        <f>IF(K$50=0,0,K$50/NMM_fec!K$50)</f>
        <v>0.11306336766463669</v>
      </c>
      <c r="L196" s="274">
        <f>IF(L$50=0,0,L$50/NMM_fec!L$50)</f>
        <v>0.11306336766463672</v>
      </c>
      <c r="M196" s="274">
        <f>IF(M$50=0,0,M$50/NMM_fec!M$50)</f>
        <v>0.11306336766463664</v>
      </c>
      <c r="N196" s="274">
        <f>IF(N$50=0,0,N$50/NMM_fec!N$50)</f>
        <v>0.11306336766463669</v>
      </c>
      <c r="O196" s="274">
        <f>IF(O$50=0,0,O$50/NMM_fec!O$50)</f>
        <v>0.11306336766463665</v>
      </c>
      <c r="P196" s="274">
        <f>IF(P$50=0,0,P$50/NMM_fec!P$50)</f>
        <v>0.11306336766463668</v>
      </c>
      <c r="Q196" s="274">
        <f>IF(Q$50=0,0,Q$50/NMM_fec!Q$50)</f>
        <v>0.11306336766463669</v>
      </c>
      <c r="R196" s="274">
        <f>IF(R$50=0,0,R$50/NMM_fec!R$50)</f>
        <v>0.11306336766463668</v>
      </c>
      <c r="S196" s="274">
        <f>IF(S$50=0,0,S$50/NMM_fec!S$50)</f>
        <v>0.11853241705343041</v>
      </c>
      <c r="T196" s="274">
        <f>IF(T$50=0,0,T$50/NMM_fec!T$50)</f>
        <v>0.1232088450084004</v>
      </c>
      <c r="U196" s="274">
        <f>IF(U$50=0,0,U$50/NMM_fec!U$50)</f>
        <v>0.12506985361159062</v>
      </c>
      <c r="V196" s="274">
        <f>IF(V$50=0,0,V$50/NMM_fec!V$50)</f>
        <v>0.12696036976519207</v>
      </c>
      <c r="W196" s="274">
        <f>IF(W$50=0,0,W$50/NMM_fec!W$50)</f>
        <v>0.12696036976519207</v>
      </c>
      <c r="X196" s="274">
        <f>IF(X$50=0,0,X$50/NMM_fec!X$50)</f>
        <v>0.12905781480489928</v>
      </c>
      <c r="Y196" s="274">
        <f>IF(Y$50=0,0,Y$50/NMM_fec!Y$50)</f>
        <v>0.12905781480489936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0.60470529340059231</v>
      </c>
      <c r="C197" s="274">
        <f>IF(C$51=0,0,C$51/NMM_fec!C$51)</f>
        <v>0.60470529340059287</v>
      </c>
      <c r="D197" s="274">
        <f>IF(D$51=0,0,D$51/NMM_fec!D$51)</f>
        <v>0.60470529340059243</v>
      </c>
      <c r="E197" s="274">
        <f>IF(E$51=0,0,E$51/NMM_fec!E$51)</f>
        <v>0.60470529340059276</v>
      </c>
      <c r="F197" s="274">
        <f>IF(F$51=0,0,F$51/NMM_fec!F$51)</f>
        <v>0.60470529340059231</v>
      </c>
      <c r="G197" s="274">
        <f>IF(G$51=0,0,G$51/NMM_fec!G$51)</f>
        <v>0.61256429974416415</v>
      </c>
      <c r="H197" s="274">
        <f>IF(H$51=0,0,H$51/NMM_fec!H$51)</f>
        <v>0.61256429974416426</v>
      </c>
      <c r="I197" s="274">
        <f>IF(I$51=0,0,I$51/NMM_fec!I$51)</f>
        <v>0.61750006258112122</v>
      </c>
      <c r="J197" s="274">
        <f>IF(J$51=0,0,J$51/NMM_fec!J$51)</f>
        <v>0.61750006258112089</v>
      </c>
      <c r="K197" s="274">
        <f>IF(K$51=0,0,K$51/NMM_fec!K$51)</f>
        <v>0.61750006258112067</v>
      </c>
      <c r="L197" s="274">
        <f>IF(L$51=0,0,L$51/NMM_fec!L$51)</f>
        <v>0.61750006258112133</v>
      </c>
      <c r="M197" s="274">
        <f>IF(M$51=0,0,M$51/NMM_fec!M$51)</f>
        <v>0.61750006258112089</v>
      </c>
      <c r="N197" s="274">
        <f>IF(N$51=0,0,N$51/NMM_fec!N$51)</f>
        <v>0.617500062581121</v>
      </c>
      <c r="O197" s="274">
        <f>IF(O$51=0,0,O$51/NMM_fec!O$51)</f>
        <v>0.61750006258112111</v>
      </c>
      <c r="P197" s="274">
        <f>IF(P$51=0,0,P$51/NMM_fec!P$51)</f>
        <v>0.61750006258112122</v>
      </c>
      <c r="Q197" s="274">
        <f>IF(Q$51=0,0,Q$51/NMM_fec!Q$51)</f>
        <v>0.61750006258112111</v>
      </c>
      <c r="R197" s="274">
        <f>IF(R$51=0,0,R$51/NMM_fec!R$51)</f>
        <v>0.61750006258112078</v>
      </c>
      <c r="S197" s="274">
        <f>IF(S$51=0,0,S$51/NMM_fec!S$51)</f>
        <v>0.63236605823874181</v>
      </c>
      <c r="T197" s="274">
        <f>IF(T$51=0,0,T$51/NMM_fec!T$51)</f>
        <v>0.64574545433060104</v>
      </c>
      <c r="U197" s="274">
        <f>IF(U$51=0,0,U$51/NMM_fec!U$51)</f>
        <v>0.65778691081327367</v>
      </c>
      <c r="V197" s="274">
        <f>IF(V$51=0,0,V$51/NMM_fec!V$51)</f>
        <v>0.66862422164767954</v>
      </c>
      <c r="W197" s="274">
        <f>IF(W$51=0,0,W$51/NMM_fec!W$51)</f>
        <v>0.67837780139864412</v>
      </c>
      <c r="X197" s="274">
        <f>IF(X$51=0,0,X$51/NMM_fec!X$51)</f>
        <v>0.68715602317451319</v>
      </c>
      <c r="Y197" s="274">
        <f>IF(Y$51=0,0,Y$51/NMM_fec!Y$51)</f>
        <v>0.69505642277279478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0.42244749382746705</v>
      </c>
      <c r="C198" s="274">
        <f>IF(C$52=0,0,C$52/NMM_fec!C$52)</f>
        <v>0.42244749382746705</v>
      </c>
      <c r="D198" s="274">
        <f>IF(D$52=0,0,D$52/NMM_fec!D$52)</f>
        <v>0.42244749382746705</v>
      </c>
      <c r="E198" s="274">
        <f>IF(E$52=0,0,E$52/NMM_fec!E$52)</f>
        <v>0.42244749382746721</v>
      </c>
      <c r="F198" s="274">
        <f>IF(F$52=0,0,F$52/NMM_fec!F$52)</f>
        <v>0.42244749382746705</v>
      </c>
      <c r="G198" s="274">
        <f>IF(G$52=0,0,G$52/NMM_fec!G$52)</f>
        <v>0.42793780054389391</v>
      </c>
      <c r="H198" s="274">
        <f>IF(H$52=0,0,H$52/NMM_fec!H$52)</f>
        <v>0.42793780054389391</v>
      </c>
      <c r="I198" s="274">
        <f>IF(I$52=0,0,I$52/NMM_fec!I$52)</f>
        <v>0.43138592752964161</v>
      </c>
      <c r="J198" s="274">
        <f>IF(J$52=0,0,J$52/NMM_fec!J$52)</f>
        <v>0.43138592752964161</v>
      </c>
      <c r="K198" s="274">
        <f>IF(K$52=0,0,K$52/NMM_fec!K$52)</f>
        <v>0.43138592752964161</v>
      </c>
      <c r="L198" s="274">
        <f>IF(L$52=0,0,L$52/NMM_fec!L$52)</f>
        <v>0.43138592752964178</v>
      </c>
      <c r="M198" s="274">
        <f>IF(M$52=0,0,M$52/NMM_fec!M$52)</f>
        <v>0.43138592752964156</v>
      </c>
      <c r="N198" s="274">
        <f>IF(N$52=0,0,N$52/NMM_fec!N$52)</f>
        <v>0.43138592752964144</v>
      </c>
      <c r="O198" s="274">
        <f>IF(O$52=0,0,O$52/NMM_fec!O$52)</f>
        <v>0.43138592752964156</v>
      </c>
      <c r="P198" s="274">
        <f>IF(P$52=0,0,P$52/NMM_fec!P$52)</f>
        <v>0.43138592752964178</v>
      </c>
      <c r="Q198" s="274">
        <f>IF(Q$52=0,0,Q$52/NMM_fec!Q$52)</f>
        <v>0.43138592752964167</v>
      </c>
      <c r="R198" s="274">
        <f>IF(R$52=0,0,R$52/NMM_fec!R$52)</f>
        <v>0.43138592752964172</v>
      </c>
      <c r="S198" s="274">
        <f>IF(S$52=0,0,S$52/NMM_fec!S$52)</f>
        <v>0.45339955270190602</v>
      </c>
      <c r="T198" s="274">
        <f>IF(T$52=0,0,T$52/NMM_fec!T$52)</f>
        <v>0.47009533663863085</v>
      </c>
      <c r="U198" s="274">
        <f>IF(U$52=0,0,U$52/NMM_fec!U$52)</f>
        <v>0.47719589395449913</v>
      </c>
      <c r="V198" s="274">
        <f>IF(V$52=0,0,V$52/NMM_fec!V$52)</f>
        <v>0.48440903541027258</v>
      </c>
      <c r="W198" s="274">
        <f>IF(W$52=0,0,W$52/NMM_fec!W$52)</f>
        <v>0.48440903541027258</v>
      </c>
      <c r="X198" s="274">
        <f>IF(X$52=0,0,X$52/NMM_fec!X$52)</f>
        <v>0.49241170057570749</v>
      </c>
      <c r="Y198" s="274">
        <f>IF(Y$52=0,0,Y$52/NMM_fec!Y$52)</f>
        <v>0.49241170057570782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0.78106996253416849</v>
      </c>
      <c r="C199" s="275">
        <f>IF(C$53=0,0,C$53/NMM_fec!C$53)</f>
        <v>0.78359842395813539</v>
      </c>
      <c r="D199" s="275">
        <f>IF(D$53=0,0,D$53/NMM_fec!D$53)</f>
        <v>0.79198592121076128</v>
      </c>
      <c r="E199" s="275">
        <f>IF(E$53=0,0,E$53/NMM_fec!E$53)</f>
        <v>0.78976276634576137</v>
      </c>
      <c r="F199" s="275">
        <f>IF(F$53=0,0,F$53/NMM_fec!F$53)</f>
        <v>0.79032516097730532</v>
      </c>
      <c r="G199" s="275">
        <f>IF(G$53=0,0,G$53/NMM_fec!G$53)</f>
        <v>0.80668446664741777</v>
      </c>
      <c r="H199" s="275">
        <f>IF(H$53=0,0,H$53/NMM_fec!H$53)</f>
        <v>0.8155728957515993</v>
      </c>
      <c r="I199" s="275">
        <f>IF(I$53=0,0,I$53/NMM_fec!I$53)</f>
        <v>0.82545985173376013</v>
      </c>
      <c r="J199" s="275">
        <f>IF(J$53=0,0,J$53/NMM_fec!J$53)</f>
        <v>0.8368889808923331</v>
      </c>
      <c r="K199" s="275">
        <f>IF(K$53=0,0,K$53/NMM_fec!K$53)</f>
        <v>0.8445216286335161</v>
      </c>
      <c r="L199" s="275">
        <f>IF(L$53=0,0,L$53/NMM_fec!L$53)</f>
        <v>0.84465231299151222</v>
      </c>
      <c r="M199" s="275">
        <f>IF(M$53=0,0,M$53/NMM_fec!M$53)</f>
        <v>0.84635279065856206</v>
      </c>
      <c r="N199" s="275">
        <f>IF(N$53=0,0,N$53/NMM_fec!N$53)</f>
        <v>0.85083627262795913</v>
      </c>
      <c r="O199" s="275">
        <f>IF(O$53=0,0,O$53/NMM_fec!O$53)</f>
        <v>0.85502205508922358</v>
      </c>
      <c r="P199" s="275">
        <f>IF(P$53=0,0,P$53/NMM_fec!P$53)</f>
        <v>0.85801545943579061</v>
      </c>
      <c r="Q199" s="275">
        <f>IF(Q$53=0,0,Q$53/NMM_fec!Q$53)</f>
        <v>0.85960307605337971</v>
      </c>
      <c r="R199" s="275">
        <f>IF(R$53=0,0,R$53/NMM_fec!R$53)</f>
        <v>0.86012634539132626</v>
      </c>
      <c r="S199" s="275">
        <f>IF(S$53=0,0,S$53/NMM_fec!S$53)</f>
        <v>0.91333018449267422</v>
      </c>
      <c r="T199" s="275">
        <f>IF(T$53=0,0,T$53/NMM_fec!T$53)</f>
        <v>0.93712800635860016</v>
      </c>
      <c r="U199" s="275">
        <f>IF(U$53=0,0,U$53/NMM_fec!U$53)</f>
        <v>0.95448948279358692</v>
      </c>
      <c r="V199" s="275">
        <f>IF(V$53=0,0,V$53/NMM_fec!V$53)</f>
        <v>0.9711148890002872</v>
      </c>
      <c r="W199" s="275">
        <f>IF(W$53=0,0,W$53/NMM_fec!W$53)</f>
        <v>0.97083162626352626</v>
      </c>
      <c r="X199" s="275">
        <f>IF(X$53=0,0,X$53/NMM_fec!X$53)</f>
        <v>0.9895264256977957</v>
      </c>
      <c r="Y199" s="275">
        <f>IF(Y$53=0,0,Y$53/NMM_fec!Y$53)</f>
        <v>0.99115527717560525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0.51357107980959538</v>
      </c>
      <c r="C200" s="276">
        <f>IF(C$59=0,0,C$59/NMM_fec!C$59)</f>
        <v>0.51357107980959515</v>
      </c>
      <c r="D200" s="276">
        <f>IF(D$59=0,0,D$59/NMM_fec!D$59)</f>
        <v>0.51357107980959493</v>
      </c>
      <c r="E200" s="276">
        <f>IF(E$59=0,0,E$59/NMM_fec!E$59)</f>
        <v>0.51357107980959538</v>
      </c>
      <c r="F200" s="276">
        <f>IF(F$59=0,0,F$59/NMM_fec!F$59)</f>
        <v>0.51357107980959515</v>
      </c>
      <c r="G200" s="276">
        <f>IF(G$59=0,0,G$59/NMM_fec!G$59)</f>
        <v>0.52024566727913923</v>
      </c>
      <c r="H200" s="276">
        <f>IF(H$59=0,0,H$59/NMM_fec!H$59)</f>
        <v>0.52024566727913923</v>
      </c>
      <c r="I200" s="276">
        <f>IF(I$59=0,0,I$59/NMM_fec!I$59)</f>
        <v>0.52443756881782955</v>
      </c>
      <c r="J200" s="276">
        <f>IF(J$59=0,0,J$59/NMM_fec!J$59)</f>
        <v>0.52443756881782955</v>
      </c>
      <c r="K200" s="276">
        <f>IF(K$59=0,0,K$59/NMM_fec!K$59)</f>
        <v>0.52443756881782955</v>
      </c>
      <c r="L200" s="276">
        <f>IF(L$59=0,0,L$59/NMM_fec!L$59)</f>
        <v>0.52443756881782944</v>
      </c>
      <c r="M200" s="276">
        <f>IF(M$59=0,0,M$59/NMM_fec!M$59)</f>
        <v>0.52443756881782955</v>
      </c>
      <c r="N200" s="276">
        <f>IF(N$59=0,0,N$59/NMM_fec!N$59)</f>
        <v>0.52443756881782966</v>
      </c>
      <c r="O200" s="276">
        <f>IF(O$59=0,0,O$59/NMM_fec!O$59)</f>
        <v>0.52443756881782955</v>
      </c>
      <c r="P200" s="276">
        <f>IF(P$59=0,0,P$59/NMM_fec!P$59)</f>
        <v>0.52443756881782944</v>
      </c>
      <c r="Q200" s="276">
        <f>IF(Q$59=0,0,Q$59/NMM_fec!Q$59)</f>
        <v>0.52443756881782955</v>
      </c>
      <c r="R200" s="276">
        <f>IF(R$59=0,0,R$59/NMM_fec!R$59)</f>
        <v>0.52443756881782966</v>
      </c>
      <c r="S200" s="276">
        <f>IF(S$59=0,0,S$59/NMM_fec!S$59)</f>
        <v>0.53868381193604664</v>
      </c>
      <c r="T200" s="276">
        <f>IF(T$59=0,0,T$59/NMM_fec!T$59)</f>
        <v>0.55150543074244196</v>
      </c>
      <c r="U200" s="276">
        <f>IF(U$59=0,0,U$59/NMM_fec!U$59)</f>
        <v>0.56304488766819794</v>
      </c>
      <c r="V200" s="276">
        <f>IF(V$59=0,0,V$59/NMM_fec!V$59)</f>
        <v>0.57343039890137781</v>
      </c>
      <c r="W200" s="276">
        <f>IF(W$59=0,0,W$59/NMM_fec!W$59)</f>
        <v>0.58277735901124017</v>
      </c>
      <c r="X200" s="276">
        <f>IF(X$59=0,0,X$59/NMM_fec!X$59)</f>
        <v>0.59118962311011636</v>
      </c>
      <c r="Y200" s="276">
        <f>IF(Y$59=0,0,Y$59/NMM_fec!Y$59)</f>
        <v>0.59862684113549991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0.35772954853594141</v>
      </c>
      <c r="C201" s="276">
        <f>IF(C$60=0,0,C$60/NMM_fec!C$60)</f>
        <v>0.35939698697569727</v>
      </c>
      <c r="D201" s="276">
        <f>IF(D$60=0,0,D$60/NMM_fec!D$60)</f>
        <v>0.36022620122614152</v>
      </c>
      <c r="E201" s="276">
        <f>IF(E$60=0,0,E$60/NMM_fec!E$60)</f>
        <v>0.35787369764535254</v>
      </c>
      <c r="F201" s="276">
        <f>IF(F$60=0,0,F$60/NMM_fec!F$60)</f>
        <v>0.35551243156745022</v>
      </c>
      <c r="G201" s="276">
        <f>IF(G$60=0,0,G$60/NMM_fec!G$60)</f>
        <v>0.3598198694340079</v>
      </c>
      <c r="H201" s="276">
        <f>IF(H$60=0,0,H$60/NMM_fec!H$60)</f>
        <v>0.35907941563410278</v>
      </c>
      <c r="I201" s="276">
        <f>IF(I$60=0,0,I$60/NMM_fec!I$60)</f>
        <v>0.36350183183303664</v>
      </c>
      <c r="J201" s="276">
        <f>IF(J$60=0,0,J$60/NMM_fec!J$60)</f>
        <v>0.36704715956511319</v>
      </c>
      <c r="K201" s="276">
        <f>IF(K$60=0,0,K$60/NMM_fec!K$60)</f>
        <v>0.37526457916471756</v>
      </c>
      <c r="L201" s="276">
        <f>IF(L$60=0,0,L$60/NMM_fec!L$60)</f>
        <v>0.37412482510244066</v>
      </c>
      <c r="M201" s="276">
        <f>IF(M$60=0,0,M$60/NMM_fec!M$60)</f>
        <v>0.37513278752705392</v>
      </c>
      <c r="N201" s="276">
        <f>IF(N$60=0,0,N$60/NMM_fec!N$60)</f>
        <v>0.37997602755237414</v>
      </c>
      <c r="O201" s="276">
        <f>IF(O$60=0,0,O$60/NMM_fec!O$60)</f>
        <v>0.37840853355354648</v>
      </c>
      <c r="P201" s="276">
        <f>IF(P$60=0,0,P$60/NMM_fec!P$60)</f>
        <v>0.3756556165332729</v>
      </c>
      <c r="Q201" s="276">
        <f>IF(Q$60=0,0,Q$60/NMM_fec!Q$60)</f>
        <v>0.37457322638866725</v>
      </c>
      <c r="R201" s="276">
        <f>IF(R$60=0,0,R$60/NMM_fec!R$60)</f>
        <v>0.37480714256301056</v>
      </c>
      <c r="S201" s="276">
        <f>IF(S$60=0,0,S$60/NMM_fec!S$60)</f>
        <v>0.39848381678376277</v>
      </c>
      <c r="T201" s="276">
        <f>IF(T$60=0,0,T$60/NMM_fec!T$60)</f>
        <v>0.404912621474529</v>
      </c>
      <c r="U201" s="276">
        <f>IF(U$60=0,0,U$60/NMM_fec!U$60)</f>
        <v>0.41285454522593912</v>
      </c>
      <c r="V201" s="276">
        <f>IF(V$60=0,0,V$60/NMM_fec!V$60)</f>
        <v>0.41714633451073713</v>
      </c>
      <c r="W201" s="276">
        <f>IF(W$60=0,0,W$60/NMM_fec!W$60)</f>
        <v>0.41607277713357455</v>
      </c>
      <c r="X201" s="276">
        <f>IF(X$60=0,0,X$60/NMM_fec!X$60)</f>
        <v>0.42594827120817796</v>
      </c>
      <c r="Y201" s="276">
        <f>IF(Y$60=0,0,Y$60/NMM_fec!Y$60)</f>
        <v>0.43007041860511325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0.50402910414292723</v>
      </c>
      <c r="C202" s="276">
        <f>IF(C$79=0,0,C$79/NMM_fec!C$79)</f>
        <v>0.50119749893117149</v>
      </c>
      <c r="D202" s="276">
        <f>IF(D$79=0,0,D$79/NMM_fec!D$79)</f>
        <v>0.50018567555640747</v>
      </c>
      <c r="E202" s="276">
        <f>IF(E$79=0,0,E$79/NMM_fec!E$79)</f>
        <v>0.50158549259914864</v>
      </c>
      <c r="F202" s="276">
        <f>IF(F$79=0,0,F$79/NMM_fec!F$79)</f>
        <v>0.50221430733553696</v>
      </c>
      <c r="G202" s="276">
        <f>IF(G$79=0,0,G$79/NMM_fec!G$79)</f>
        <v>0.50955736599595924</v>
      </c>
      <c r="H202" s="276">
        <f>IF(H$79=0,0,H$79/NMM_fec!H$79)</f>
        <v>0.50868127092055238</v>
      </c>
      <c r="I202" s="276">
        <f>IF(I$79=0,0,I$79/NMM_fec!I$79)</f>
        <v>0.51167087536293765</v>
      </c>
      <c r="J202" s="276">
        <f>IF(J$79=0,0,J$79/NMM_fec!J$79)</f>
        <v>0.51219143398019362</v>
      </c>
      <c r="K202" s="276">
        <f>IF(K$79=0,0,K$79/NMM_fec!K$79)</f>
        <v>0.50942402867403547</v>
      </c>
      <c r="L202" s="276">
        <f>IF(L$79=0,0,L$79/NMM_fec!L$79)</f>
        <v>0.51121675150022683</v>
      </c>
      <c r="M202" s="276">
        <f>IF(M$79=0,0,M$79/NMM_fec!M$79)</f>
        <v>0.50927485156352703</v>
      </c>
      <c r="N202" s="276">
        <f>IF(N$79=0,0,N$79/NMM_fec!N$79)</f>
        <v>0.50837957684136925</v>
      </c>
      <c r="O202" s="276">
        <f>IF(O$79=0,0,O$79/NMM_fec!O$79)</f>
        <v>0.50939921598142934</v>
      </c>
      <c r="P202" s="276">
        <f>IF(P$79=0,0,P$79/NMM_fec!P$79)</f>
        <v>0.50826967284753288</v>
      </c>
      <c r="Q202" s="276">
        <f>IF(Q$79=0,0,Q$79/NMM_fec!Q$79)</f>
        <v>0.50925148608691329</v>
      </c>
      <c r="R202" s="276">
        <f>IF(R$79=0,0,R$79/NMM_fec!R$79)</f>
        <v>0.50909437031294913</v>
      </c>
      <c r="S202" s="276">
        <f>IF(S$79=0,0,S$79/NMM_fec!S$79)</f>
        <v>0.5380455092004186</v>
      </c>
      <c r="T202" s="276">
        <f>IF(T$79=0,0,T$79/NMM_fec!T$79)</f>
        <v>0.55969788295437273</v>
      </c>
      <c r="U202" s="276">
        <f>IF(U$79=0,0,U$79/NMM_fec!U$79)</f>
        <v>0.56564482785699755</v>
      </c>
      <c r="V202" s="276">
        <f>IF(V$79=0,0,V$79/NMM_fec!V$79)</f>
        <v>0.57545761548962893</v>
      </c>
      <c r="W202" s="276">
        <f>IF(W$79=0,0,W$79/NMM_fec!W$79)</f>
        <v>0.57846544220695884</v>
      </c>
      <c r="X202" s="276">
        <f>IF(X$79=0,0,X$79/NMM_fec!X$79)</f>
        <v>0.58564090250062817</v>
      </c>
      <c r="Y202" s="276">
        <f>IF(Y$79=0,0,Y$79/NMM_fec!Y$79)</f>
        <v>0.59301156677065037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0.40579988771536141</v>
      </c>
      <c r="C203" s="277">
        <f>IF(C$89=0,0,C$89/NMM_fec!C$89)</f>
        <v>0.40768417092880654</v>
      </c>
      <c r="D203" s="277">
        <f>IF(D$89=0,0,D$89/NMM_fec!D$89)</f>
        <v>0.41135751990738129</v>
      </c>
      <c r="E203" s="277">
        <f>IF(E$89=0,0,E$89/NMM_fec!E$89)</f>
        <v>0.4080818007674451</v>
      </c>
      <c r="F203" s="277">
        <f>IF(F$89=0,0,F$89/NMM_fec!F$89)</f>
        <v>0.40653585624164096</v>
      </c>
      <c r="G203" s="277">
        <f>IF(G$89=0,0,G$89/NMM_fec!G$89)</f>
        <v>0.41450413597360347</v>
      </c>
      <c r="H203" s="277">
        <f>IF(H$89=0,0,H$89/NMM_fec!H$89)</f>
        <v>0.41222071541563415</v>
      </c>
      <c r="I203" s="277">
        <f>IF(I$89=0,0,I$89/NMM_fec!I$89)</f>
        <v>0.41439518093299677</v>
      </c>
      <c r="J203" s="277">
        <f>IF(J$89=0,0,J$89/NMM_fec!J$89)</f>
        <v>0.42243459289394703</v>
      </c>
      <c r="K203" s="277">
        <f>IF(K$89=0,0,K$89/NMM_fec!K$89)</f>
        <v>0.42909324308923202</v>
      </c>
      <c r="L203" s="277">
        <f>IF(L$89=0,0,L$89/NMM_fec!L$89)</f>
        <v>0.42785191845238096</v>
      </c>
      <c r="M203" s="277">
        <f>IF(M$89=0,0,M$89/NMM_fec!M$89)</f>
        <v>0.42586752226668145</v>
      </c>
      <c r="N203" s="277">
        <f>IF(N$89=0,0,N$89/NMM_fec!N$89)</f>
        <v>0.43144218580834137</v>
      </c>
      <c r="O203" s="277">
        <f>IF(O$89=0,0,O$89/NMM_fec!O$89)</f>
        <v>0.43125182748123292</v>
      </c>
      <c r="P203" s="277">
        <f>IF(P$89=0,0,P$89/NMM_fec!P$89)</f>
        <v>0.43010878277154535</v>
      </c>
      <c r="Q203" s="277">
        <f>IF(Q$89=0,0,Q$89/NMM_fec!Q$89)</f>
        <v>0.43157581939177025</v>
      </c>
      <c r="R203" s="277">
        <f>IF(R$89=0,0,R$89/NMM_fec!R$89)</f>
        <v>0.43004637699908771</v>
      </c>
      <c r="S203" s="277">
        <f>IF(S$89=0,0,S$89/NMM_fec!S$89)</f>
        <v>0.457761618032345</v>
      </c>
      <c r="T203" s="277">
        <f>IF(T$89=0,0,T$89/NMM_fec!T$89)</f>
        <v>0.46408054985513758</v>
      </c>
      <c r="U203" s="277">
        <f>IF(U$89=0,0,U$89/NMM_fec!U$89)</f>
        <v>0.47226827906000507</v>
      </c>
      <c r="V203" s="277">
        <f>IF(V$89=0,0,V$89/NMM_fec!V$89)</f>
        <v>0.48059351598579408</v>
      </c>
      <c r="W203" s="277">
        <f>IF(W$89=0,0,W$89/NMM_fec!W$89)</f>
        <v>0.48045353078107489</v>
      </c>
      <c r="X203" s="277">
        <f>IF(X$89=0,0,X$89/NMM_fec!X$89)</f>
        <v>0.49140050288564124</v>
      </c>
      <c r="Y203" s="277">
        <f>IF(Y$89=0,0,Y$89/NMM_fec!Y$89)</f>
        <v>0.499965794780317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0.3308342605481106</v>
      </c>
      <c r="C205" s="320">
        <f>IF(C$99=0,0,C$99/NMM_fec!C$99)</f>
        <v>0.33305988032854345</v>
      </c>
      <c r="D205" s="320">
        <f>IF(D$99=0,0,D$99/NMM_fec!D$99)</f>
        <v>0.33610613743994361</v>
      </c>
      <c r="E205" s="320">
        <f>IF(E$99=0,0,E$99/NMM_fec!E$99)</f>
        <v>0.33502713445190696</v>
      </c>
      <c r="F205" s="320">
        <f>IF(F$99=0,0,F$99/NMM_fec!F$99)</f>
        <v>0.33519979732392158</v>
      </c>
      <c r="G205" s="320">
        <f>IF(G$99=0,0,G$99/NMM_fec!G$99)</f>
        <v>0.33840225554232278</v>
      </c>
      <c r="H205" s="320">
        <f>IF(H$99=0,0,H$99/NMM_fec!H$99)</f>
        <v>0.34361053245946288</v>
      </c>
      <c r="I205" s="320">
        <f>IF(I$99=0,0,I$99/NMM_fec!I$99)</f>
        <v>0.34605716972589834</v>
      </c>
      <c r="J205" s="320">
        <f>IF(J$99=0,0,J$99/NMM_fec!J$99)</f>
        <v>0.35305283884662875</v>
      </c>
      <c r="K205" s="320">
        <f>IF(K$99=0,0,K$99/NMM_fec!K$99)</f>
        <v>0.36016393206306552</v>
      </c>
      <c r="L205" s="320">
        <f>IF(L$99=0,0,L$99/NMM_fec!L$99)</f>
        <v>0.35909408171804136</v>
      </c>
      <c r="M205" s="320">
        <f>IF(M$99=0,0,M$99/NMM_fec!M$99)</f>
        <v>0.35860860688419566</v>
      </c>
      <c r="N205" s="320">
        <f>IF(N$99=0,0,N$99/NMM_fec!N$99)</f>
        <v>0.36408018584692392</v>
      </c>
      <c r="O205" s="320">
        <f>IF(O$99=0,0,O$99/NMM_fec!O$99)</f>
        <v>0.36436572624547092</v>
      </c>
      <c r="P205" s="320">
        <f>IF(P$99=0,0,P$99/NMM_fec!P$99)</f>
        <v>0.36688913214927432</v>
      </c>
      <c r="Q205" s="320">
        <f>IF(Q$99=0,0,Q$99/NMM_fec!Q$99)</f>
        <v>0.36827831919495591</v>
      </c>
      <c r="R205" s="320">
        <f>IF(R$99=0,0,R$99/NMM_fec!R$99)</f>
        <v>0.36940692184248358</v>
      </c>
      <c r="S205" s="320">
        <f>IF(S$99=0,0,S$99/NMM_fec!S$99)</f>
        <v>0.37119340601634737</v>
      </c>
      <c r="T205" s="320">
        <f>IF(T$99=0,0,T$99/NMM_fec!T$99)</f>
        <v>0.37250930181569636</v>
      </c>
      <c r="U205" s="320">
        <f>IF(U$99=0,0,U$99/NMM_fec!U$99)</f>
        <v>0.37924409731603137</v>
      </c>
      <c r="V205" s="320">
        <f>IF(V$99=0,0,V$99/NMM_fec!V$99)</f>
        <v>0.3875363569762853</v>
      </c>
      <c r="W205" s="320">
        <f>IF(W$99=0,0,W$99/NMM_fec!W$99)</f>
        <v>0.38710339439990243</v>
      </c>
      <c r="X205" s="320">
        <f>IF(X$99=0,0,X$99/NMM_fec!X$99)</f>
        <v>0.39916492115025565</v>
      </c>
      <c r="Y205" s="320">
        <f>IF(Y$99=0,0,Y$99/NMM_fec!Y$99)</f>
        <v>0.40697711554507393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0.33631055667473153</v>
      </c>
      <c r="C206" s="273">
        <f>IF(C$100=0,0,C$100/NMM_fec!C$100)</f>
        <v>0.33679831062195559</v>
      </c>
      <c r="D206" s="273">
        <f>IF(D$100=0,0,D$100/NMM_fec!D$100)</f>
        <v>0.33711835356337538</v>
      </c>
      <c r="E206" s="273">
        <f>IF(E$100=0,0,E$100/NMM_fec!E$100)</f>
        <v>0.33847437908483352</v>
      </c>
      <c r="F206" s="273">
        <f>IF(F$100=0,0,F$100/NMM_fec!F$100)</f>
        <v>0.34013524404287981</v>
      </c>
      <c r="G206" s="273">
        <f>IF(G$100=0,0,G$100/NMM_fec!G$100)</f>
        <v>0.34142710919670355</v>
      </c>
      <c r="H206" s="273">
        <f>IF(H$100=0,0,H$100/NMM_fec!H$100)</f>
        <v>0.34794376903736535</v>
      </c>
      <c r="I206" s="273">
        <f>IF(I$100=0,0,I$100/NMM_fec!I$100)</f>
        <v>0.35080873251478906</v>
      </c>
      <c r="J206" s="273">
        <f>IF(J$100=0,0,J$100/NMM_fec!J$100)</f>
        <v>0.35080873251478911</v>
      </c>
      <c r="K206" s="273">
        <f>IF(K$100=0,0,K$100/NMM_fec!K$100)</f>
        <v>0.350808732514789</v>
      </c>
      <c r="L206" s="273">
        <f>IF(L$100=0,0,L$100/NMM_fec!L$100)</f>
        <v>0.35080873251478911</v>
      </c>
      <c r="M206" s="273">
        <f>IF(M$100=0,0,M$100/NMM_fec!M$100)</f>
        <v>0.350808732514789</v>
      </c>
      <c r="N206" s="273">
        <f>IF(N$100=0,0,N$100/NMM_fec!N$100)</f>
        <v>0.350808732514789</v>
      </c>
      <c r="O206" s="273">
        <f>IF(O$100=0,0,O$100/NMM_fec!O$100)</f>
        <v>0.350808732514789</v>
      </c>
      <c r="P206" s="273">
        <f>IF(P$100=0,0,P$100/NMM_fec!P$100)</f>
        <v>0.35377008577614494</v>
      </c>
      <c r="Q206" s="273">
        <f>IF(Q$100=0,0,Q$100/NMM_fec!Q$100)</f>
        <v>0.35377008577614483</v>
      </c>
      <c r="R206" s="273">
        <f>IF(R$100=0,0,R$100/NMM_fec!R$100)</f>
        <v>0.35578192345453896</v>
      </c>
      <c r="S206" s="273">
        <f>IF(S$100=0,0,S$100/NMM_fec!S$100)</f>
        <v>0.35957066527172848</v>
      </c>
      <c r="T206" s="273">
        <f>IF(T$100=0,0,T$100/NMM_fec!T$100)</f>
        <v>0.36178070585736216</v>
      </c>
      <c r="U206" s="273">
        <f>IF(U$100=0,0,U$100/NMM_fec!U$100)</f>
        <v>0.36592150457182959</v>
      </c>
      <c r="V206" s="273">
        <f>IF(V$100=0,0,V$100/NMM_fec!V$100)</f>
        <v>0.37259523051379217</v>
      </c>
      <c r="W206" s="273">
        <f>IF(W$100=0,0,W$100/NMM_fec!W$100)</f>
        <v>0.37259523051379245</v>
      </c>
      <c r="X206" s="273">
        <f>IF(X$100=0,0,X$100/NMM_fec!X$100)</f>
        <v>0.37981507679984189</v>
      </c>
      <c r="Y206" s="273">
        <f>IF(Y$100=0,0,Y$100/NMM_fec!Y$100)</f>
        <v>0.37981507679984172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8.7293290323840672E-2</v>
      </c>
      <c r="C207" s="274">
        <f>IF(C$101=0,0,C$101/NMM_fec!C$101)</f>
        <v>8.7419892495781415E-2</v>
      </c>
      <c r="D207" s="274">
        <f>IF(D$101=0,0,D$101/NMM_fec!D$101)</f>
        <v>8.7502963338628836E-2</v>
      </c>
      <c r="E207" s="274">
        <f>IF(E$101=0,0,E$101/NMM_fec!E$101)</f>
        <v>8.7854935428656522E-2</v>
      </c>
      <c r="F207" s="274">
        <f>IF(F$101=0,0,F$101/NMM_fec!F$101)</f>
        <v>8.8286032116209084E-2</v>
      </c>
      <c r="G207" s="274">
        <f>IF(G$101=0,0,G$101/NMM_fec!G$101)</f>
        <v>8.8621350641583455E-2</v>
      </c>
      <c r="H207" s="274">
        <f>IF(H$101=0,0,H$101/NMM_fec!H$101)</f>
        <v>9.0312824989094834E-2</v>
      </c>
      <c r="I207" s="274">
        <f>IF(I$101=0,0,I$101/NMM_fec!I$101)</f>
        <v>9.1056459358098099E-2</v>
      </c>
      <c r="J207" s="274">
        <f>IF(J$101=0,0,J$101/NMM_fec!J$101)</f>
        <v>9.1056459358098099E-2</v>
      </c>
      <c r="K207" s="274">
        <f>IF(K$101=0,0,K$101/NMM_fec!K$101)</f>
        <v>9.1056459358098071E-2</v>
      </c>
      <c r="L207" s="274">
        <f>IF(L$101=0,0,L$101/NMM_fec!L$101)</f>
        <v>9.1056459358098099E-2</v>
      </c>
      <c r="M207" s="274">
        <f>IF(M$101=0,0,M$101/NMM_fec!M$101)</f>
        <v>9.1056459358098071E-2</v>
      </c>
      <c r="N207" s="274">
        <f>IF(N$101=0,0,N$101/NMM_fec!N$101)</f>
        <v>9.1056459358098085E-2</v>
      </c>
      <c r="O207" s="274">
        <f>IF(O$101=0,0,O$101/NMM_fec!O$101)</f>
        <v>9.1056459358098085E-2</v>
      </c>
      <c r="P207" s="274">
        <f>IF(P$101=0,0,P$101/NMM_fec!P$101)</f>
        <v>9.1825112809095791E-2</v>
      </c>
      <c r="Q207" s="274">
        <f>IF(Q$101=0,0,Q$101/NMM_fec!Q$101)</f>
        <v>9.1825112809095819E-2</v>
      </c>
      <c r="R207" s="274">
        <f>IF(R$101=0,0,R$101/NMM_fec!R$101)</f>
        <v>9.2347308520942986E-2</v>
      </c>
      <c r="S207" s="274">
        <f>IF(S$101=0,0,S$101/NMM_fec!S$101)</f>
        <v>9.333072023028724E-2</v>
      </c>
      <c r="T207" s="274">
        <f>IF(T$101=0,0,T$101/NMM_fec!T$101)</f>
        <v>9.3904361796513056E-2</v>
      </c>
      <c r="U207" s="274">
        <f>IF(U$101=0,0,U$101/NMM_fec!U$101)</f>
        <v>9.4979153940799518E-2</v>
      </c>
      <c r="V207" s="274">
        <f>IF(V$101=0,0,V$101/NMM_fec!V$101)</f>
        <v>9.6711396609461681E-2</v>
      </c>
      <c r="W207" s="274">
        <f>IF(W$101=0,0,W$101/NMM_fec!W$101)</f>
        <v>9.6711396609461681E-2</v>
      </c>
      <c r="X207" s="274">
        <f>IF(X$101=0,0,X$101/NMM_fec!X$101)</f>
        <v>9.8585391122667482E-2</v>
      </c>
      <c r="Y207" s="274">
        <f>IF(Y$101=0,0,Y$101/NMM_fec!Y$101)</f>
        <v>9.8585391122667468E-2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0.47697488086631151</v>
      </c>
      <c r="C208" s="274">
        <f>IF(C$102=0,0,C$102/NMM_fec!C$102)</f>
        <v>0.4776666414318122</v>
      </c>
      <c r="D208" s="274">
        <f>IF(D$102=0,0,D$102/NMM_fec!D$102)</f>
        <v>0.4781205446496154</v>
      </c>
      <c r="E208" s="274">
        <f>IF(E$102=0,0,E$102/NMM_fec!E$102)</f>
        <v>0.48004373765891101</v>
      </c>
      <c r="F208" s="274">
        <f>IF(F$102=0,0,F$102/NMM_fec!F$102)</f>
        <v>0.48239927140525529</v>
      </c>
      <c r="G208" s="274">
        <f>IF(G$102=0,0,G$102/NMM_fec!G$102)</f>
        <v>0.48423146850882848</v>
      </c>
      <c r="H208" s="274">
        <f>IF(H$102=0,0,H$102/NMM_fec!H$102)</f>
        <v>0.49347376848858204</v>
      </c>
      <c r="I208" s="274">
        <f>IF(I$102=0,0,I$102/NMM_fec!I$102)</f>
        <v>0.49753702367403291</v>
      </c>
      <c r="J208" s="274">
        <f>IF(J$102=0,0,J$102/NMM_fec!J$102)</f>
        <v>0.49753702367403302</v>
      </c>
      <c r="K208" s="274">
        <f>IF(K$102=0,0,K$102/NMM_fec!K$102)</f>
        <v>0.49753702367403307</v>
      </c>
      <c r="L208" s="274">
        <f>IF(L$102=0,0,L$102/NMM_fec!L$102)</f>
        <v>0.49753702367403296</v>
      </c>
      <c r="M208" s="274">
        <f>IF(M$102=0,0,M$102/NMM_fec!M$102)</f>
        <v>0.49753702367403302</v>
      </c>
      <c r="N208" s="274">
        <f>IF(N$102=0,0,N$102/NMM_fec!N$102)</f>
        <v>0.49753702367403296</v>
      </c>
      <c r="O208" s="274">
        <f>IF(O$102=0,0,O$102/NMM_fec!O$102)</f>
        <v>0.49753702367403319</v>
      </c>
      <c r="P208" s="274">
        <f>IF(P$102=0,0,P$102/NMM_fec!P$102)</f>
        <v>0.50173698436811376</v>
      </c>
      <c r="Q208" s="274">
        <f>IF(Q$102=0,0,Q$102/NMM_fec!Q$102)</f>
        <v>0.50173698436811376</v>
      </c>
      <c r="R208" s="274">
        <f>IF(R$102=0,0,R$102/NMM_fec!R$102)</f>
        <v>0.50459028771506309</v>
      </c>
      <c r="S208" s="274">
        <f>IF(S$102=0,0,S$102/NMM_fec!S$102)</f>
        <v>0.50996369821622389</v>
      </c>
      <c r="T208" s="274">
        <f>IF(T$102=0,0,T$102/NMM_fec!T$102)</f>
        <v>0.51309810427074964</v>
      </c>
      <c r="U208" s="274">
        <f>IF(U$102=0,0,U$102/NMM_fec!U$102)</f>
        <v>0.51897082201429268</v>
      </c>
      <c r="V208" s="274">
        <f>IF(V$102=0,0,V$102/NMM_fec!V$102)</f>
        <v>0.52843588212889603</v>
      </c>
      <c r="W208" s="274">
        <f>IF(W$102=0,0,W$102/NMM_fec!W$102)</f>
        <v>0.52843588212889592</v>
      </c>
      <c r="X208" s="274">
        <f>IF(X$102=0,0,X$102/NMM_fec!X$102)</f>
        <v>0.53867548137374577</v>
      </c>
      <c r="Y208" s="274">
        <f>IF(Y$102=0,0,Y$102/NMM_fec!Y$102)</f>
        <v>0.53867548137374566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0.333196380497498</v>
      </c>
      <c r="C209" s="274">
        <f>IF(C$103=0,0,C$103/NMM_fec!C$103)</f>
        <v>0.3336796179295764</v>
      </c>
      <c r="D209" s="274">
        <f>IF(D$103=0,0,D$103/NMM_fec!D$103)</f>
        <v>0.3339966973300546</v>
      </c>
      <c r="E209" s="274">
        <f>IF(E$103=0,0,E$103/NMM_fec!E$103)</f>
        <v>0.33534016629540458</v>
      </c>
      <c r="F209" s="274">
        <f>IF(F$103=0,0,F$103/NMM_fec!F$103)</f>
        <v>0.33698565193816238</v>
      </c>
      <c r="G209" s="274">
        <f>IF(G$103=0,0,G$103/NMM_fec!G$103)</f>
        <v>0.33826555464951646</v>
      </c>
      <c r="H209" s="274">
        <f>IF(H$103=0,0,H$103/NMM_fec!H$103)</f>
        <v>0.34472187137448285</v>
      </c>
      <c r="I209" s="274">
        <f>IF(I$103=0,0,I$103/NMM_fec!I$103)</f>
        <v>0.34756030579763519</v>
      </c>
      <c r="J209" s="274">
        <f>IF(J$103=0,0,J$103/NMM_fec!J$103)</f>
        <v>0.34756030579763519</v>
      </c>
      <c r="K209" s="274">
        <f>IF(K$103=0,0,K$103/NMM_fec!K$103)</f>
        <v>0.34756030579763508</v>
      </c>
      <c r="L209" s="274">
        <f>IF(L$103=0,0,L$103/NMM_fec!L$103)</f>
        <v>0.34756030579763492</v>
      </c>
      <c r="M209" s="274">
        <f>IF(M$103=0,0,M$103/NMM_fec!M$103)</f>
        <v>0.34756030579763514</v>
      </c>
      <c r="N209" s="274">
        <f>IF(N$103=0,0,N$103/NMM_fec!N$103)</f>
        <v>0.34756030579763514</v>
      </c>
      <c r="O209" s="274">
        <f>IF(O$103=0,0,O$103/NMM_fec!O$103)</f>
        <v>0.34756030579763497</v>
      </c>
      <c r="P209" s="274">
        <f>IF(P$103=0,0,P$103/NMM_fec!P$103)</f>
        <v>0.350494237452396</v>
      </c>
      <c r="Q209" s="274">
        <f>IF(Q$103=0,0,Q$103/NMM_fec!Q$103)</f>
        <v>0.35049423745239594</v>
      </c>
      <c r="R209" s="274">
        <f>IF(R$103=0,0,R$103/NMM_fec!R$103)</f>
        <v>0.35248744587028613</v>
      </c>
      <c r="S209" s="274">
        <f>IF(S$103=0,0,S$103/NMM_fec!S$103)</f>
        <v>0.3562411046094261</v>
      </c>
      <c r="T209" s="274">
        <f>IF(T$103=0,0,T$103/NMM_fec!T$103)</f>
        <v>0.35843068061074618</v>
      </c>
      <c r="U209" s="274">
        <f>IF(U$103=0,0,U$103/NMM_fec!U$103)</f>
        <v>0.36253313626266226</v>
      </c>
      <c r="V209" s="274">
        <f>IF(V$103=0,0,V$103/NMM_fec!V$103)</f>
        <v>0.36914506468465613</v>
      </c>
      <c r="W209" s="274">
        <f>IF(W$103=0,0,W$103/NMM_fec!W$103)</f>
        <v>0.36914506468465602</v>
      </c>
      <c r="X209" s="274">
        <f>IF(X$103=0,0,X$103/NMM_fec!X$103)</f>
        <v>0.376298056473096</v>
      </c>
      <c r="Y209" s="274">
        <f>IF(Y$103=0,0,Y$103/NMM_fec!Y$103)</f>
        <v>0.37629805647309583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0.61518396573842538</v>
      </c>
      <c r="C210" s="275">
        <f>IF(C$104=0,0,C$104/NMM_fec!C$104)</f>
        <v>0.61807051945102764</v>
      </c>
      <c r="D210" s="275">
        <f>IF(D$104=0,0,D$104/NMM_fec!D$104)</f>
        <v>0.62527984438468454</v>
      </c>
      <c r="E210" s="275">
        <f>IF(E$104=0,0,E$104/NMM_fec!E$104)</f>
        <v>0.62603271082459311</v>
      </c>
      <c r="F210" s="275">
        <f>IF(F$104=0,0,F$104/NMM_fec!F$104)</f>
        <v>0.62955258905426337</v>
      </c>
      <c r="G210" s="275">
        <f>IF(G$104=0,0,G$104/NMM_fec!G$104)</f>
        <v>0.63674912095801051</v>
      </c>
      <c r="H210" s="275">
        <f>IF(H$104=0,0,H$104/NMM_fec!H$104)</f>
        <v>0.65605236680198131</v>
      </c>
      <c r="I210" s="275">
        <f>IF(I$104=0,0,I$104/NMM_fec!I$104)</f>
        <v>0.66412172303228256</v>
      </c>
      <c r="J210" s="275">
        <f>IF(J$104=0,0,J$104/NMM_fec!J$104)</f>
        <v>0.67331700119585125</v>
      </c>
      <c r="K210" s="275">
        <f>IF(K$104=0,0,K$104/NMM_fec!K$104)</f>
        <v>0.67945782943665067</v>
      </c>
      <c r="L210" s="275">
        <f>IF(L$104=0,0,L$104/NMM_fec!L$104)</f>
        <v>0.6795629712201352</v>
      </c>
      <c r="M210" s="275">
        <f>IF(M$104=0,0,M$104/NMM_fec!M$104)</f>
        <v>0.68093108640568489</v>
      </c>
      <c r="N210" s="275">
        <f>IF(N$104=0,0,N$104/NMM_fec!N$104)</f>
        <v>0.68453826095747761</v>
      </c>
      <c r="O210" s="275">
        <f>IF(O$104=0,0,O$104/NMM_fec!O$104)</f>
        <v>0.68790592209154044</v>
      </c>
      <c r="P210" s="275">
        <f>IF(P$104=0,0,P$104/NMM_fec!P$104)</f>
        <v>0.69614154876317913</v>
      </c>
      <c r="Q210" s="275">
        <f>IF(Q$104=0,0,Q$104/NMM_fec!Q$104)</f>
        <v>0.69742964430837706</v>
      </c>
      <c r="R210" s="275">
        <f>IF(R$104=0,0,R$104/NMM_fec!R$104)</f>
        <v>0.70182278586113822</v>
      </c>
      <c r="S210" s="275">
        <f>IF(S$104=0,0,S$104/NMM_fec!S$104)</f>
        <v>0.70859565292748905</v>
      </c>
      <c r="T210" s="275">
        <f>IF(T$104=0,0,T$104/NMM_fec!T$104)</f>
        <v>0.71351923428555697</v>
      </c>
      <c r="U210" s="275">
        <f>IF(U$104=0,0,U$104/NMM_fec!U$104)</f>
        <v>0.72411858026307929</v>
      </c>
      <c r="V210" s="275">
        <f>IF(V$104=0,0,V$104/NMM_fec!V$104)</f>
        <v>0.73899751467443142</v>
      </c>
      <c r="W210" s="275">
        <f>IF(W$104=0,0,W$104/NMM_fec!W$104)</f>
        <v>0.73878195783266498</v>
      </c>
      <c r="X210" s="275">
        <f>IF(X$104=0,0,X$104/NMM_fec!X$104)</f>
        <v>0.75512446633365105</v>
      </c>
      <c r="Y210" s="275">
        <f>IF(Y$104=0,0,Y$104/NMM_fec!Y$104)</f>
        <v>0.7563674706344713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0.31361884961986497</v>
      </c>
      <c r="C211" s="276">
        <f>IF(C$110=0,0,C$110/NMM_fec!C$110)</f>
        <v>0.31582689903239358</v>
      </c>
      <c r="D211" s="276">
        <f>IF(D$110=0,0,D$110/NMM_fec!D$110)</f>
        <v>0.31764239084983376</v>
      </c>
      <c r="E211" s="276">
        <f>IF(E$110=0,0,E$110/NMM_fec!E$110)</f>
        <v>0.31713167208397974</v>
      </c>
      <c r="F211" s="276">
        <f>IF(F$110=0,0,F$110/NMM_fec!F$110)</f>
        <v>0.31697199976846274</v>
      </c>
      <c r="G211" s="276">
        <f>IF(G$110=0,0,G$110/NMM_fec!G$110)</f>
        <v>0.31902513128261561</v>
      </c>
      <c r="H211" s="276">
        <f>IF(H$110=0,0,H$110/NMM_fec!H$110)</f>
        <v>0.32372502759193722</v>
      </c>
      <c r="I211" s="276">
        <f>IF(I$110=0,0,I$110/NMM_fec!I$110)</f>
        <v>0.32635651681318567</v>
      </c>
      <c r="J211" s="276">
        <f>IF(J$110=0,0,J$110/NMM_fec!J$110)</f>
        <v>0.33145069238153219</v>
      </c>
      <c r="K211" s="276">
        <f>IF(K$110=0,0,K$110/NMM_fec!K$110)</f>
        <v>0.338593720053739</v>
      </c>
      <c r="L211" s="276">
        <f>IF(L$110=0,0,L$110/NMM_fec!L$110)</f>
        <v>0.33739569597680941</v>
      </c>
      <c r="M211" s="276">
        <f>IF(M$110=0,0,M$110/NMM_fec!M$110)</f>
        <v>0.33778279872061179</v>
      </c>
      <c r="N211" s="276">
        <f>IF(N$110=0,0,N$110/NMM_fec!N$110)</f>
        <v>0.34253245862311188</v>
      </c>
      <c r="O211" s="276">
        <f>IF(O$110=0,0,O$110/NMM_fec!O$110)</f>
        <v>0.34154918916761212</v>
      </c>
      <c r="P211" s="276">
        <f>IF(P$110=0,0,P$110/NMM_fec!P$110)</f>
        <v>0.34299261235911144</v>
      </c>
      <c r="Q211" s="276">
        <f>IF(Q$110=0,0,Q$110/NMM_fec!Q$110)</f>
        <v>0.34338963959606683</v>
      </c>
      <c r="R211" s="276">
        <f>IF(R$110=0,0,R$110/NMM_fec!R$110)</f>
        <v>0.3443522553469005</v>
      </c>
      <c r="S211" s="276">
        <f>IF(S$110=0,0,S$110/NMM_fec!S$110)</f>
        <v>0.34679830806490636</v>
      </c>
      <c r="T211" s="276">
        <f>IF(T$110=0,0,T$110/NMM_fec!T$110)</f>
        <v>0.34769954779601797</v>
      </c>
      <c r="U211" s="276">
        <f>IF(U$110=0,0,U$110/NMM_fec!U$110)</f>
        <v>0.35328604376288114</v>
      </c>
      <c r="V211" s="276">
        <f>IF(V$110=0,0,V$110/NMM_fec!V$110)</f>
        <v>0.35897561453650229</v>
      </c>
      <c r="W211" s="276">
        <f>IF(W$110=0,0,W$110/NMM_fec!W$110)</f>
        <v>0.35805971673741682</v>
      </c>
      <c r="X211" s="276">
        <f>IF(X$110=0,0,X$110/NMM_fec!X$110)</f>
        <v>0.36773924492796034</v>
      </c>
      <c r="Y211" s="276">
        <f>IF(Y$110=0,0,Y$110/NMM_fec!Y$110)</f>
        <v>0.37290474878851376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0.40668530936209119</v>
      </c>
      <c r="C212" s="276">
        <f>IF(C$118=0,0,C$118/NMM_fec!C$118)</f>
        <v>0.40727512838793639</v>
      </c>
      <c r="D212" s="276">
        <f>IF(D$118=0,0,D$118/NMM_fec!D$118)</f>
        <v>0.40766214199799794</v>
      </c>
      <c r="E212" s="276">
        <f>IF(E$118=0,0,E$118/NMM_fec!E$118)</f>
        <v>0.40930192299134471</v>
      </c>
      <c r="F212" s="276">
        <f>IF(F$118=0,0,F$118/NMM_fec!F$118)</f>
        <v>0.41131033267657802</v>
      </c>
      <c r="G212" s="276">
        <f>IF(G$118=0,0,G$118/NMM_fec!G$118)</f>
        <v>0.41287252740793506</v>
      </c>
      <c r="H212" s="276">
        <f>IF(H$118=0,0,H$118/NMM_fec!H$118)</f>
        <v>0.4207528325922596</v>
      </c>
      <c r="I212" s="276">
        <f>IF(I$118=0,0,I$118/NMM_fec!I$118)</f>
        <v>0.42421730474456842</v>
      </c>
      <c r="J212" s="276">
        <f>IF(J$118=0,0,J$118/NMM_fec!J$118)</f>
        <v>0.42421730474456848</v>
      </c>
      <c r="K212" s="276">
        <f>IF(K$118=0,0,K$118/NMM_fec!K$118)</f>
        <v>0.42421730474456865</v>
      </c>
      <c r="L212" s="276">
        <f>IF(L$118=0,0,L$118/NMM_fec!L$118)</f>
        <v>0.42421730474456842</v>
      </c>
      <c r="M212" s="276">
        <f>IF(M$118=0,0,M$118/NMM_fec!M$118)</f>
        <v>0.42421730474456854</v>
      </c>
      <c r="N212" s="276">
        <f>IF(N$118=0,0,N$118/NMM_fec!N$118)</f>
        <v>0.42421730474456854</v>
      </c>
      <c r="O212" s="276">
        <f>IF(O$118=0,0,O$118/NMM_fec!O$118)</f>
        <v>0.42421730474456842</v>
      </c>
      <c r="P212" s="276">
        <f>IF(P$118=0,0,P$118/NMM_fec!P$118)</f>
        <v>0.42779833675002465</v>
      </c>
      <c r="Q212" s="276">
        <f>IF(Q$118=0,0,Q$118/NMM_fec!Q$118)</f>
        <v>0.42779833675002482</v>
      </c>
      <c r="R212" s="276">
        <f>IF(R$118=0,0,R$118/NMM_fec!R$118)</f>
        <v>0.43023116204315182</v>
      </c>
      <c r="S212" s="276">
        <f>IF(S$118=0,0,S$118/NMM_fec!S$118)</f>
        <v>0.4348127180110995</v>
      </c>
      <c r="T212" s="276">
        <f>IF(T$118=0,0,T$118/NMM_fec!T$118)</f>
        <v>0.43748522121218192</v>
      </c>
      <c r="U212" s="276">
        <f>IF(U$118=0,0,U$118/NMM_fec!U$118)</f>
        <v>0.44249250383467825</v>
      </c>
      <c r="V212" s="276">
        <f>IF(V$118=0,0,V$118/NMM_fec!V$118)</f>
        <v>0.45056274202803309</v>
      </c>
      <c r="W212" s="276">
        <f>IF(W$118=0,0,W$118/NMM_fec!W$118)</f>
        <v>0.4505627420280332</v>
      </c>
      <c r="X212" s="276">
        <f>IF(X$118=0,0,X$118/NMM_fec!X$118)</f>
        <v>0.45929337911959683</v>
      </c>
      <c r="Y212" s="276">
        <f>IF(Y$118=0,0,Y$118/NMM_fec!Y$118)</f>
        <v>0.45929337911959678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0.33784839772094155</v>
      </c>
      <c r="C213" s="276">
        <f>IF(C$119=0,0,C$119/NMM_fec!C$119)</f>
        <v>0.34008751419827243</v>
      </c>
      <c r="D213" s="276">
        <f>IF(D$119=0,0,D$119/NMM_fec!D$119)</f>
        <v>0.3430532250358973</v>
      </c>
      <c r="E213" s="276">
        <f>IF(E$119=0,0,E$119/NMM_fec!E$119)</f>
        <v>0.34188759224304455</v>
      </c>
      <c r="F213" s="276">
        <f>IF(F$119=0,0,F$119/NMM_fec!F$119)</f>
        <v>0.34200612736214842</v>
      </c>
      <c r="G213" s="276">
        <f>IF(G$119=0,0,G$119/NMM_fec!G$119)</f>
        <v>0.34513386322453982</v>
      </c>
      <c r="H213" s="276">
        <f>IF(H$119=0,0,H$119/NMM_fec!H$119)</f>
        <v>0.3498676572126278</v>
      </c>
      <c r="I213" s="276">
        <f>IF(I$119=0,0,I$119/NMM_fec!I$119)</f>
        <v>0.35209354613947297</v>
      </c>
      <c r="J213" s="276">
        <f>IF(J$119=0,0,J$119/NMM_fec!J$119)</f>
        <v>0.35870965717082109</v>
      </c>
      <c r="K213" s="276">
        <f>IF(K$119=0,0,K$119/NMM_fec!K$119)</f>
        <v>0.36538402729255648</v>
      </c>
      <c r="L213" s="276">
        <f>IF(L$119=0,0,L$119/NMM_fec!L$119)</f>
        <v>0.36419110734099674</v>
      </c>
      <c r="M213" s="276">
        <f>IF(M$119=0,0,M$119/NMM_fec!M$119)</f>
        <v>0.3631989044918742</v>
      </c>
      <c r="N213" s="276">
        <f>IF(N$119=0,0,N$119/NMM_fec!N$119)</f>
        <v>0.36829150449468923</v>
      </c>
      <c r="O213" s="276">
        <f>IF(O$119=0,0,O$119/NMM_fec!O$119)</f>
        <v>0.36779694346055891</v>
      </c>
      <c r="P213" s="276">
        <f>IF(P$119=0,0,P$119/NMM_fec!P$119)</f>
        <v>0.36966690609824265</v>
      </c>
      <c r="Q213" s="276">
        <f>IF(Q$119=0,0,Q$119/NMM_fec!Q$119)</f>
        <v>0.37069333582133218</v>
      </c>
      <c r="R213" s="276">
        <f>IF(R$119=0,0,R$119/NMM_fec!R$119)</f>
        <v>0.37150314660372452</v>
      </c>
      <c r="S213" s="276">
        <f>IF(S$119=0,0,S$119/NMM_fec!S$119)</f>
        <v>0.37338559585702347</v>
      </c>
      <c r="T213" s="276">
        <f>IF(T$119=0,0,T$119/NMM_fec!T$119)</f>
        <v>0.37429833144804303</v>
      </c>
      <c r="U213" s="276">
        <f>IF(U$119=0,0,U$119/NMM_fec!U$119)</f>
        <v>0.37985979787980445</v>
      </c>
      <c r="V213" s="276">
        <f>IF(V$119=0,0,V$119/NMM_fec!V$119)</f>
        <v>0.38713744171315789</v>
      </c>
      <c r="W213" s="276">
        <f>IF(W$119=0,0,W$119/NMM_fec!W$119)</f>
        <v>0.38670339356341227</v>
      </c>
      <c r="X213" s="276">
        <f>IF(X$119=0,0,X$119/NMM_fec!X$119)</f>
        <v>0.39693675014496022</v>
      </c>
      <c r="Y213" s="276">
        <f>IF(Y$119=0,0,Y$119/NMM_fec!Y$119)</f>
        <v>0.40379140554225446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0.41798212351103814</v>
      </c>
      <c r="C214" s="277">
        <f>IF(C$127=0,0,C$127/NMM_fec!C$127)</f>
        <v>0.41858832639871252</v>
      </c>
      <c r="D214" s="277">
        <f>IF(D$127=0,0,D$127/NMM_fec!D$127)</f>
        <v>0.41898609038683127</v>
      </c>
      <c r="E214" s="277">
        <f>IF(E$127=0,0,E$127/NMM_fec!E$127)</f>
        <v>0.42067142085221554</v>
      </c>
      <c r="F214" s="277">
        <f>IF(F$127=0,0,F$127/NMM_fec!F$127)</f>
        <v>0.42273561969537188</v>
      </c>
      <c r="G214" s="277">
        <f>IF(G$127=0,0,G$127/NMM_fec!G$127)</f>
        <v>0.42434120872482201</v>
      </c>
      <c r="H214" s="277">
        <f>IF(H$127=0,0,H$127/NMM_fec!H$127)</f>
        <v>0.4324404112753778</v>
      </c>
      <c r="I214" s="277">
        <f>IF(I$127=0,0,I$127/NMM_fec!I$127)</f>
        <v>0.43600111876525099</v>
      </c>
      <c r="J214" s="277">
        <f>IF(J$127=0,0,J$127/NMM_fec!J$127)</f>
        <v>0.43600111876525099</v>
      </c>
      <c r="K214" s="277">
        <f>IF(K$127=0,0,K$127/NMM_fec!K$127)</f>
        <v>0.43600111876525088</v>
      </c>
      <c r="L214" s="277">
        <f>IF(L$127=0,0,L$127/NMM_fec!L$127)</f>
        <v>0.43600111876525077</v>
      </c>
      <c r="M214" s="277">
        <f>IF(M$127=0,0,M$127/NMM_fec!M$127)</f>
        <v>0.43600111876525111</v>
      </c>
      <c r="N214" s="277">
        <f>IF(N$127=0,0,N$127/NMM_fec!N$127)</f>
        <v>0.43600111876525099</v>
      </c>
      <c r="O214" s="277">
        <f>IF(O$127=0,0,O$127/NMM_fec!O$127)</f>
        <v>0.43600111876525116</v>
      </c>
      <c r="P214" s="277">
        <f>IF(P$127=0,0,P$127/NMM_fec!P$127)</f>
        <v>0.43968162388196963</v>
      </c>
      <c r="Q214" s="277">
        <f>IF(Q$127=0,0,Q$127/NMM_fec!Q$127)</f>
        <v>0.4396816238819698</v>
      </c>
      <c r="R214" s="277">
        <f>IF(R$127=0,0,R$127/NMM_fec!R$127)</f>
        <v>0.44218202765546155</v>
      </c>
      <c r="S214" s="277">
        <f>IF(S$127=0,0,S$127/NMM_fec!S$127)</f>
        <v>0.44689084906696347</v>
      </c>
      <c r="T214" s="277">
        <f>IF(T$127=0,0,T$127/NMM_fec!T$127)</f>
        <v>0.449637588468076</v>
      </c>
      <c r="U214" s="277">
        <f>IF(U$127=0,0,U$127/NMM_fec!U$127)</f>
        <v>0.45478396227453033</v>
      </c>
      <c r="V214" s="277">
        <f>IF(V$127=0,0,V$127/NMM_fec!V$127)</f>
        <v>0.46307837375103417</v>
      </c>
      <c r="W214" s="277">
        <f>IF(W$127=0,0,W$127/NMM_fec!W$127)</f>
        <v>0.46307837375103383</v>
      </c>
      <c r="X214" s="277">
        <f>IF(X$127=0,0,X$127/NMM_fec!X$127)</f>
        <v>0.47205152853958565</v>
      </c>
      <c r="Y214" s="277">
        <f>IF(Y$127=0,0,Y$127/NMM_fec!Y$127)</f>
        <v>0.47205152853958565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DK: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2021.6172915346756</v>
      </c>
      <c r="C5" s="223">
        <f t="shared" si="0"/>
        <v>2090.7852788007904</v>
      </c>
      <c r="D5" s="223">
        <f t="shared" si="0"/>
        <v>2111.3710012677825</v>
      </c>
      <c r="E5" s="223">
        <f t="shared" si="0"/>
        <v>1989.6230903406449</v>
      </c>
      <c r="F5" s="223">
        <f t="shared" si="0"/>
        <v>2183.8513327905848</v>
      </c>
      <c r="G5" s="223">
        <f t="shared" si="0"/>
        <v>2021.1875476590208</v>
      </c>
      <c r="H5" s="223">
        <f t="shared" si="0"/>
        <v>2251.4882871139775</v>
      </c>
      <c r="I5" s="223">
        <f t="shared" si="0"/>
        <v>2218.8503174566922</v>
      </c>
      <c r="J5" s="223">
        <f t="shared" si="0"/>
        <v>1889.6103512875402</v>
      </c>
      <c r="K5" s="223">
        <f t="shared" si="0"/>
        <v>1220.4967436790264</v>
      </c>
      <c r="L5" s="223">
        <f t="shared" si="0"/>
        <v>1105.5523048725372</v>
      </c>
      <c r="M5" s="223">
        <f t="shared" si="0"/>
        <v>1380.0622417762563</v>
      </c>
      <c r="N5" s="223">
        <f t="shared" si="0"/>
        <v>1402.1931205077235</v>
      </c>
      <c r="O5" s="223">
        <f t="shared" si="0"/>
        <v>1363.7735743819931</v>
      </c>
      <c r="P5" s="223">
        <f t="shared" si="0"/>
        <v>1401.5005800944218</v>
      </c>
      <c r="Q5" s="223">
        <f t="shared" si="0"/>
        <v>1452.8129607572782</v>
      </c>
      <c r="R5" s="223">
        <f t="shared" si="0"/>
        <v>1668.9082824017119</v>
      </c>
      <c r="S5" s="223">
        <f t="shared" si="0"/>
        <v>1802.4397616967358</v>
      </c>
      <c r="T5" s="223">
        <f t="shared" si="0"/>
        <v>1717.5454611840134</v>
      </c>
      <c r="U5" s="223">
        <f t="shared" si="0"/>
        <v>1704.762880942214</v>
      </c>
      <c r="V5" s="223">
        <f t="shared" si="0"/>
        <v>1884.5726269505196</v>
      </c>
      <c r="W5" s="223">
        <f t="shared" si="0"/>
        <v>1864.2140542113757</v>
      </c>
      <c r="X5" s="223">
        <f t="shared" si="0"/>
        <v>1727.8907313927286</v>
      </c>
      <c r="Y5" s="223">
        <f t="shared" si="0"/>
        <v>1456.5497645004673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0.63969302459912813</v>
      </c>
      <c r="C10" s="260">
        <v>0.68573217556925159</v>
      </c>
      <c r="D10" s="260">
        <v>0.58436123479007751</v>
      </c>
      <c r="E10" s="260">
        <v>0.6097155100712971</v>
      </c>
      <c r="F10" s="260">
        <v>0.67503741135851048</v>
      </c>
      <c r="G10" s="260">
        <v>0.57020628469192691</v>
      </c>
      <c r="H10" s="260">
        <v>0.69421035379531448</v>
      </c>
      <c r="I10" s="260">
        <v>0.63509841816728374</v>
      </c>
      <c r="J10" s="260">
        <v>0.48182688403994928</v>
      </c>
      <c r="K10" s="260">
        <v>0.26626372756119587</v>
      </c>
      <c r="L10" s="260">
        <v>0.26140341073514428</v>
      </c>
      <c r="M10" s="260">
        <v>0.31715640572161952</v>
      </c>
      <c r="N10" s="260">
        <v>0.29248968695741562</v>
      </c>
      <c r="O10" s="260">
        <v>0.2367082523813599</v>
      </c>
      <c r="P10" s="260">
        <v>0.2020622938756946</v>
      </c>
      <c r="Q10" s="260">
        <v>0.19589746408896291</v>
      </c>
      <c r="R10" s="260">
        <v>0.2121738290561718</v>
      </c>
      <c r="S10" s="260">
        <v>0.24459475621637561</v>
      </c>
      <c r="T10" s="260">
        <v>0.23591504616294279</v>
      </c>
      <c r="U10" s="260">
        <v>0.20484643591459711</v>
      </c>
      <c r="V10" s="260">
        <v>0.19629111248340961</v>
      </c>
      <c r="W10" s="260">
        <v>0.20657438908146031</v>
      </c>
      <c r="X10" s="260">
        <v>0.15975623975254791</v>
      </c>
      <c r="Y10" s="260">
        <v>0.1038634929546306</v>
      </c>
      <c r="DA10" s="68" t="s">
        <v>1696</v>
      </c>
    </row>
    <row r="11" spans="1:105" ht="12" customHeight="1" x14ac:dyDescent="0.25">
      <c r="A11" s="37" t="s">
        <v>159</v>
      </c>
      <c r="B11" s="226">
        <v>0.10525129872064461</v>
      </c>
      <c r="C11" s="226">
        <v>0.12605496912890191</v>
      </c>
      <c r="D11" s="226">
        <v>0.10621467230458009</v>
      </c>
      <c r="E11" s="226">
        <v>0.12888994341240831</v>
      </c>
      <c r="F11" s="226">
        <v>0.15175881486392331</v>
      </c>
      <c r="G11" s="226">
        <v>0.14168192518272399</v>
      </c>
      <c r="H11" s="226">
        <v>0.1546139227315001</v>
      </c>
      <c r="I11" s="226">
        <v>0.1140994214316529</v>
      </c>
      <c r="J11" s="226">
        <v>7.7261495018296128E-2</v>
      </c>
      <c r="K11" s="226">
        <v>3.7555139967887508E-2</v>
      </c>
      <c r="L11" s="226">
        <v>3.8941195995609093E-2</v>
      </c>
      <c r="M11" s="226">
        <v>7.2775528877925252E-2</v>
      </c>
      <c r="N11" s="226">
        <v>8.1200504495560308E-2</v>
      </c>
      <c r="O11" s="226">
        <v>5.1194305620406153E-2</v>
      </c>
      <c r="P11" s="226">
        <v>1.6698709544420268E-2</v>
      </c>
      <c r="Q11" s="226">
        <v>1.6954121720397369E-2</v>
      </c>
      <c r="R11" s="226">
        <v>2.6315669586272669E-2</v>
      </c>
      <c r="S11" s="226">
        <v>2.5715682917832411E-2</v>
      </c>
      <c r="T11" s="226">
        <v>2.4664489770093029E-2</v>
      </c>
      <c r="U11" s="226">
        <v>2.279381792858827E-2</v>
      </c>
      <c r="V11" s="226">
        <v>2.3721962536556569E-2</v>
      </c>
      <c r="W11" s="226">
        <v>4.4364237492321858E-2</v>
      </c>
      <c r="X11" s="226">
        <v>5.1035495413956918E-2</v>
      </c>
      <c r="Y11" s="226">
        <v>2.7319029602773381E-2</v>
      </c>
      <c r="DA11" s="69" t="s">
        <v>1697</v>
      </c>
    </row>
    <row r="12" spans="1:105" ht="12" customHeight="1" x14ac:dyDescent="0.25">
      <c r="A12" s="37" t="s">
        <v>35</v>
      </c>
      <c r="B12" s="226">
        <v>0.53444172587848349</v>
      </c>
      <c r="C12" s="226">
        <v>0.55967720644034968</v>
      </c>
      <c r="D12" s="226">
        <v>0.47814656248549747</v>
      </c>
      <c r="E12" s="226">
        <v>0.48082556665888881</v>
      </c>
      <c r="F12" s="226">
        <v>0.52327859649458719</v>
      </c>
      <c r="G12" s="226">
        <v>0.42852435950920292</v>
      </c>
      <c r="H12" s="226">
        <v>0.53959643106381439</v>
      </c>
      <c r="I12" s="226">
        <v>0.52099899673563077</v>
      </c>
      <c r="J12" s="226">
        <v>0.40456538902165318</v>
      </c>
      <c r="K12" s="226">
        <v>0.22870858759330839</v>
      </c>
      <c r="L12" s="226">
        <v>0.2224622147395352</v>
      </c>
      <c r="M12" s="226">
        <v>0.24438087684369431</v>
      </c>
      <c r="N12" s="226">
        <v>0.2112891824618553</v>
      </c>
      <c r="O12" s="226">
        <v>0.1855139467609537</v>
      </c>
      <c r="P12" s="226">
        <v>0.18536358433127439</v>
      </c>
      <c r="Q12" s="226">
        <v>0.17894334236856549</v>
      </c>
      <c r="R12" s="226">
        <v>0.18585815946989909</v>
      </c>
      <c r="S12" s="226">
        <v>0.2188790732985432</v>
      </c>
      <c r="T12" s="226">
        <v>0.21125055639284979</v>
      </c>
      <c r="U12" s="226">
        <v>0.1820526179860088</v>
      </c>
      <c r="V12" s="226">
        <v>0.1725691499468531</v>
      </c>
      <c r="W12" s="226">
        <v>0.1622101515891384</v>
      </c>
      <c r="X12" s="226">
        <v>0.1087207443385909</v>
      </c>
      <c r="Y12" s="226">
        <v>7.6544463351857189E-2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83.112311106736058</v>
      </c>
      <c r="C17" s="261">
        <v>92.50453127761655</v>
      </c>
      <c r="D17" s="261">
        <v>88.27602569230757</v>
      </c>
      <c r="E17" s="261">
        <v>87.16974388552498</v>
      </c>
      <c r="F17" s="261">
        <v>97.918939066047599</v>
      </c>
      <c r="G17" s="261">
        <v>88.753303650709398</v>
      </c>
      <c r="H17" s="261">
        <v>117.5340543808753</v>
      </c>
      <c r="I17" s="261">
        <v>111.5075027801074</v>
      </c>
      <c r="J17" s="261">
        <v>100.0357695890809</v>
      </c>
      <c r="K17" s="261">
        <v>62.117041971343617</v>
      </c>
      <c r="L17" s="261">
        <v>58.288285577459447</v>
      </c>
      <c r="M17" s="261">
        <v>69.754090303312253</v>
      </c>
      <c r="N17" s="261">
        <v>70.530915397089174</v>
      </c>
      <c r="O17" s="261">
        <v>65.773124859304247</v>
      </c>
      <c r="P17" s="261">
        <v>67.685583911810895</v>
      </c>
      <c r="Q17" s="261">
        <v>69.880106689391141</v>
      </c>
      <c r="R17" s="261">
        <v>76.962241190507157</v>
      </c>
      <c r="S17" s="261">
        <v>82.858507768505149</v>
      </c>
      <c r="T17" s="261">
        <v>77.318783563355211</v>
      </c>
      <c r="U17" s="261">
        <v>80.412570090836482</v>
      </c>
      <c r="V17" s="261">
        <v>91.183737976425931</v>
      </c>
      <c r="W17" s="261">
        <v>89.936417470928262</v>
      </c>
      <c r="X17" s="261">
        <v>88.332690987837296</v>
      </c>
      <c r="Y17" s="261">
        <v>61.67427221415192</v>
      </c>
      <c r="DA17" s="70" t="s">
        <v>1703</v>
      </c>
    </row>
    <row r="18" spans="1:105" ht="12" customHeight="1" x14ac:dyDescent="0.25">
      <c r="A18" s="18" t="s">
        <v>28</v>
      </c>
      <c r="B18" s="230">
        <v>25.90482095037121</v>
      </c>
      <c r="C18" s="230">
        <v>23.137431622176969</v>
      </c>
      <c r="D18" s="230">
        <v>20.229257374399459</v>
      </c>
      <c r="E18" s="230">
        <v>21.794489309499362</v>
      </c>
      <c r="F18" s="230">
        <v>26.008207313357481</v>
      </c>
      <c r="G18" s="230">
        <v>24.05032212077624</v>
      </c>
      <c r="H18" s="230">
        <v>32.452694716552948</v>
      </c>
      <c r="I18" s="230">
        <v>29.120018288690101</v>
      </c>
      <c r="J18" s="230">
        <v>22.278338322563659</v>
      </c>
      <c r="K18" s="230">
        <v>8.7148053329568658</v>
      </c>
      <c r="L18" s="230">
        <v>9.5873891201735582</v>
      </c>
      <c r="M18" s="230">
        <v>9.5068868410682175</v>
      </c>
      <c r="N18" s="230">
        <v>6.3724125672137069</v>
      </c>
      <c r="O18" s="230">
        <v>7.4711971463003621</v>
      </c>
      <c r="P18" s="230">
        <v>8.4605734361969507</v>
      </c>
      <c r="Q18" s="230">
        <v>9.0305789506291543</v>
      </c>
      <c r="R18" s="230">
        <v>9.9680433116825125</v>
      </c>
      <c r="S18" s="230">
        <v>11.2682776495271</v>
      </c>
      <c r="T18" s="230">
        <v>13.10590219818077</v>
      </c>
      <c r="U18" s="230">
        <v>10.562815142532241</v>
      </c>
      <c r="V18" s="230">
        <v>14.35796484846797</v>
      </c>
      <c r="W18" s="230">
        <v>17.912168372486931</v>
      </c>
      <c r="X18" s="230">
        <v>13.747280438715389</v>
      </c>
      <c r="Y18" s="230">
        <v>12.144452005631431</v>
      </c>
      <c r="DA18" s="71" t="s">
        <v>1704</v>
      </c>
    </row>
    <row r="19" spans="1:105" ht="12" customHeight="1" x14ac:dyDescent="0.25">
      <c r="A19" s="18" t="s">
        <v>31</v>
      </c>
      <c r="B19" s="230">
        <v>1.4613015675844381</v>
      </c>
      <c r="C19" s="230">
        <v>0.96169743547186104</v>
      </c>
      <c r="D19" s="230">
        <v>0.96696961057445385</v>
      </c>
      <c r="E19" s="230">
        <v>1.023836538417034</v>
      </c>
      <c r="F19" s="230">
        <v>1.0898090002953389</v>
      </c>
      <c r="G19" s="230">
        <v>1.1461957283158639</v>
      </c>
      <c r="H19" s="230">
        <v>1.412424930277113</v>
      </c>
      <c r="I19" s="230">
        <v>0.75468850686811995</v>
      </c>
      <c r="J19" s="230">
        <v>0.60313308433074109</v>
      </c>
      <c r="K19" s="230">
        <v>0.45605639582874907</v>
      </c>
      <c r="L19" s="230">
        <v>0.46162465599342289</v>
      </c>
      <c r="M19" s="230">
        <v>0.45607383378946492</v>
      </c>
      <c r="N19" s="230">
        <v>0.55502349572064091</v>
      </c>
      <c r="O19" s="230">
        <v>0.43939605260158932</v>
      </c>
      <c r="P19" s="230">
        <v>0.42434285625037738</v>
      </c>
      <c r="Q19" s="230">
        <v>0.48661715372973741</v>
      </c>
      <c r="R19" s="230">
        <v>0.50242741304632321</v>
      </c>
      <c r="S19" s="230">
        <v>0.54171692592457132</v>
      </c>
      <c r="T19" s="230">
        <v>0.40317892561390328</v>
      </c>
      <c r="U19" s="230">
        <v>0.40160146652717738</v>
      </c>
      <c r="V19" s="230">
        <v>0.44671661927599149</v>
      </c>
      <c r="W19" s="230">
        <v>0.54895059796777079</v>
      </c>
      <c r="X19" s="230">
        <v>0.82653532234040328</v>
      </c>
      <c r="Y19" s="230">
        <v>0.9890241246636039</v>
      </c>
      <c r="DA19" s="71" t="s">
        <v>1705</v>
      </c>
    </row>
    <row r="20" spans="1:105" ht="12" customHeight="1" x14ac:dyDescent="0.25">
      <c r="A20" s="18" t="s">
        <v>159</v>
      </c>
      <c r="B20" s="295">
        <v>2.3019775897273882</v>
      </c>
      <c r="C20" s="295">
        <v>2.7227098676835699</v>
      </c>
      <c r="D20" s="295">
        <v>2.4791368707718422</v>
      </c>
      <c r="E20" s="295">
        <v>2.822291195599179</v>
      </c>
      <c r="F20" s="295">
        <v>3.1330733802537898</v>
      </c>
      <c r="G20" s="295">
        <v>3.2154329154047261</v>
      </c>
      <c r="H20" s="295">
        <v>3.6603114240333632</v>
      </c>
      <c r="I20" s="295">
        <v>2.7164223291837648</v>
      </c>
      <c r="J20" s="295">
        <v>2.2853443155524551</v>
      </c>
      <c r="K20" s="295">
        <v>1.359447242480305</v>
      </c>
      <c r="L20" s="295">
        <v>1.5012789960222119</v>
      </c>
      <c r="M20" s="295">
        <v>2.8434804376178362</v>
      </c>
      <c r="N20" s="295">
        <v>3.85557228278621</v>
      </c>
      <c r="O20" s="295">
        <v>2.6239628737481588</v>
      </c>
      <c r="P20" s="295">
        <v>0.80622410552549229</v>
      </c>
      <c r="Q20" s="295">
        <v>0.87162510328683707</v>
      </c>
      <c r="R20" s="295">
        <v>1.341277663849634</v>
      </c>
      <c r="S20" s="295">
        <v>1.1998572775791729</v>
      </c>
      <c r="T20" s="295">
        <v>1.248146141503041</v>
      </c>
      <c r="U20" s="295">
        <v>1.20821466752698</v>
      </c>
      <c r="V20" s="295">
        <v>1.4590828830572029</v>
      </c>
      <c r="W20" s="295">
        <v>3.1076963175367291</v>
      </c>
      <c r="X20" s="295">
        <v>4.2750132590710521</v>
      </c>
      <c r="Y20" s="295">
        <v>3.4134605121936219</v>
      </c>
      <c r="DA20" s="122" t="s">
        <v>1706</v>
      </c>
    </row>
    <row r="21" spans="1:105" ht="12" customHeight="1" x14ac:dyDescent="0.25">
      <c r="A21" s="18" t="s">
        <v>32</v>
      </c>
      <c r="B21" s="295">
        <v>3.5335290317612951</v>
      </c>
      <c r="C21" s="295">
        <v>2.8667313665095771</v>
      </c>
      <c r="D21" s="295">
        <v>3.1444836725802738</v>
      </c>
      <c r="E21" s="295">
        <v>2.0962863284350268</v>
      </c>
      <c r="F21" s="295">
        <v>2.493885305133531</v>
      </c>
      <c r="G21" s="295">
        <v>1.98789359267934</v>
      </c>
      <c r="H21" s="295">
        <v>4.5930396408311323</v>
      </c>
      <c r="I21" s="295">
        <v>4.2265987927363522</v>
      </c>
      <c r="J21" s="295">
        <v>1.786818174262468</v>
      </c>
      <c r="K21" s="295">
        <v>0.85979543614048837</v>
      </c>
      <c r="L21" s="295">
        <v>1.243266479992007</v>
      </c>
      <c r="M21" s="295">
        <v>0.85982831163390561</v>
      </c>
      <c r="N21" s="295">
        <v>0.71750485500357397</v>
      </c>
      <c r="O21" s="295">
        <v>0.47336190604359563</v>
      </c>
      <c r="P21" s="295">
        <v>0.45714507916345248</v>
      </c>
      <c r="Q21" s="295">
        <v>0.4148656918876385</v>
      </c>
      <c r="R21" s="295">
        <v>0.32423073778495609</v>
      </c>
      <c r="S21" s="295">
        <v>0.35337015106017089</v>
      </c>
      <c r="T21" s="295">
        <v>0.19851166882316831</v>
      </c>
      <c r="U21" s="295">
        <v>0.24514233397538551</v>
      </c>
      <c r="V21" s="295">
        <v>0.31508602242735828</v>
      </c>
      <c r="W21" s="295">
        <v>0.2369638992248202</v>
      </c>
      <c r="X21" s="295">
        <v>0.18380926267647429</v>
      </c>
      <c r="Y21" s="295">
        <v>0.1149382463740854</v>
      </c>
      <c r="DA21" s="122" t="s">
        <v>1707</v>
      </c>
    </row>
    <row r="22" spans="1:105" ht="12" customHeight="1" x14ac:dyDescent="0.25">
      <c r="A22" s="18" t="s">
        <v>33</v>
      </c>
      <c r="B22" s="295">
        <v>38.221772747721367</v>
      </c>
      <c r="C22" s="295">
        <v>49.541706852668973</v>
      </c>
      <c r="D22" s="295">
        <v>49.294176751969218</v>
      </c>
      <c r="E22" s="295">
        <v>47.168545746613177</v>
      </c>
      <c r="F22" s="295">
        <v>52.027485733140708</v>
      </c>
      <c r="G22" s="295">
        <v>46.398103224203368</v>
      </c>
      <c r="H22" s="295">
        <v>60.968529423894481</v>
      </c>
      <c r="I22" s="295">
        <v>60.372193646042398</v>
      </c>
      <c r="J22" s="295">
        <v>56.587046181905897</v>
      </c>
      <c r="K22" s="295">
        <v>38.989724858004912</v>
      </c>
      <c r="L22" s="295">
        <v>33.713969125243928</v>
      </c>
      <c r="M22" s="295">
        <v>43.147933020403407</v>
      </c>
      <c r="N22" s="295">
        <v>45.124804239522547</v>
      </c>
      <c r="O22" s="295">
        <v>41.085096875955529</v>
      </c>
      <c r="P22" s="295">
        <v>44.487367234059647</v>
      </c>
      <c r="Q22" s="295">
        <v>44.922954768906862</v>
      </c>
      <c r="R22" s="295">
        <v>49.84603613273427</v>
      </c>
      <c r="S22" s="295">
        <v>51.866011130341697</v>
      </c>
      <c r="T22" s="295">
        <v>42.432589736427978</v>
      </c>
      <c r="U22" s="295">
        <v>49.171840217774822</v>
      </c>
      <c r="V22" s="295">
        <v>54.435929769950071</v>
      </c>
      <c r="W22" s="295">
        <v>48.343229028993512</v>
      </c>
      <c r="X22" s="295">
        <v>52.082322055796269</v>
      </c>
      <c r="Y22" s="295">
        <v>27.214421134702238</v>
      </c>
      <c r="DA22" s="122" t="s">
        <v>1708</v>
      </c>
    </row>
    <row r="23" spans="1:105" ht="12" customHeight="1" x14ac:dyDescent="0.25">
      <c r="A23" s="18" t="s">
        <v>35</v>
      </c>
      <c r="B23" s="295">
        <v>11.68890921957035</v>
      </c>
      <c r="C23" s="295">
        <v>12.08868371650196</v>
      </c>
      <c r="D23" s="295">
        <v>11.160329801624719</v>
      </c>
      <c r="E23" s="295">
        <v>10.528593057553669</v>
      </c>
      <c r="F23" s="295">
        <v>10.803130234008551</v>
      </c>
      <c r="G23" s="295">
        <v>9.7252442669845323</v>
      </c>
      <c r="H23" s="295">
        <v>12.77434105607955</v>
      </c>
      <c r="I23" s="295">
        <v>12.403685228699979</v>
      </c>
      <c r="J23" s="295">
        <v>11.966778689060529</v>
      </c>
      <c r="K23" s="295">
        <v>8.2789535334216851</v>
      </c>
      <c r="L23" s="295">
        <v>8.5764661782526055</v>
      </c>
      <c r="M23" s="295">
        <v>9.5484327403317231</v>
      </c>
      <c r="N23" s="295">
        <v>10.03245879583209</v>
      </c>
      <c r="O23" s="295">
        <v>9.5085127723502723</v>
      </c>
      <c r="P23" s="295">
        <v>8.9494693932452076</v>
      </c>
      <c r="Q23" s="295">
        <v>9.1996218882187595</v>
      </c>
      <c r="R23" s="295">
        <v>9.4729642779531424</v>
      </c>
      <c r="S23" s="295">
        <v>10.21258699783264</v>
      </c>
      <c r="T23" s="295">
        <v>10.69033129450021</v>
      </c>
      <c r="U23" s="295">
        <v>9.6499254316016678</v>
      </c>
      <c r="V23" s="295">
        <v>10.614328070165429</v>
      </c>
      <c r="W23" s="295">
        <v>11.36275340803242</v>
      </c>
      <c r="X23" s="295">
        <v>9.1070463765194312</v>
      </c>
      <c r="Y23" s="295">
        <v>9.5640843352683227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1.18557041660365</v>
      </c>
      <c r="D24" s="295">
        <v>1.001671610387604</v>
      </c>
      <c r="E24" s="295">
        <v>1.7357017094075149</v>
      </c>
      <c r="F24" s="295">
        <v>2.3633480998581939</v>
      </c>
      <c r="G24" s="295">
        <v>2.2301118023453381</v>
      </c>
      <c r="H24" s="295">
        <v>1.672713189206761</v>
      </c>
      <c r="I24" s="295">
        <v>1.9138959878866451</v>
      </c>
      <c r="J24" s="295">
        <v>4.5283108214051753</v>
      </c>
      <c r="K24" s="295">
        <v>3.4582591725106129</v>
      </c>
      <c r="L24" s="295">
        <v>3.2042910217817222</v>
      </c>
      <c r="M24" s="295">
        <v>3.391455118467694</v>
      </c>
      <c r="N24" s="295">
        <v>3.873139161010394</v>
      </c>
      <c r="O24" s="295">
        <v>4.1715972323047357</v>
      </c>
      <c r="P24" s="295">
        <v>4.1004618073697721</v>
      </c>
      <c r="Q24" s="295">
        <v>4.9538431327321479</v>
      </c>
      <c r="R24" s="295">
        <v>5.5072616534563261</v>
      </c>
      <c r="S24" s="295">
        <v>7.4166876362397831</v>
      </c>
      <c r="T24" s="295">
        <v>9.2401235983061465</v>
      </c>
      <c r="U24" s="295">
        <v>9.1730308308982007</v>
      </c>
      <c r="V24" s="295">
        <v>9.5546297630818984</v>
      </c>
      <c r="W24" s="295">
        <v>8.4246558466860773</v>
      </c>
      <c r="X24" s="295">
        <v>8.1106842727182755</v>
      </c>
      <c r="Y24" s="295">
        <v>8.2338918553186247</v>
      </c>
      <c r="DA24" s="122" t="s">
        <v>1710</v>
      </c>
    </row>
    <row r="25" spans="1:105" ht="12" customHeight="1" x14ac:dyDescent="0.25">
      <c r="A25" s="57" t="s">
        <v>1461</v>
      </c>
      <c r="B25" s="261">
        <v>455.65152188884838</v>
      </c>
      <c r="C25" s="261">
        <v>507.14304411689511</v>
      </c>
      <c r="D25" s="261">
        <v>483.96085871493761</v>
      </c>
      <c r="E25" s="261">
        <v>477.89582476044802</v>
      </c>
      <c r="F25" s="261">
        <v>536.82677106508595</v>
      </c>
      <c r="G25" s="261">
        <v>486.5774677974419</v>
      </c>
      <c r="H25" s="261">
        <v>644.36387388669334</v>
      </c>
      <c r="I25" s="261">
        <v>611.3241548358651</v>
      </c>
      <c r="J25" s="261">
        <v>548.43199580925386</v>
      </c>
      <c r="K25" s="261">
        <v>340.5479204293506</v>
      </c>
      <c r="L25" s="261">
        <v>319.55730358108963</v>
      </c>
      <c r="M25" s="261">
        <v>382.41696063365049</v>
      </c>
      <c r="N25" s="261">
        <v>386.67579463197723</v>
      </c>
      <c r="O25" s="261">
        <v>360.59187913856778</v>
      </c>
      <c r="P25" s="261">
        <v>371.0766661240441</v>
      </c>
      <c r="Q25" s="261">
        <v>383.10782769456051</v>
      </c>
      <c r="R25" s="261">
        <v>421.93463109689679</v>
      </c>
      <c r="S25" s="261">
        <v>454.26008088828621</v>
      </c>
      <c r="T25" s="261">
        <v>423.88932436246409</v>
      </c>
      <c r="U25" s="261">
        <v>440.85057259241268</v>
      </c>
      <c r="V25" s="261">
        <v>499.90198115312751</v>
      </c>
      <c r="W25" s="261">
        <v>493.06372242773512</v>
      </c>
      <c r="X25" s="261">
        <v>484.2715182045194</v>
      </c>
      <c r="Y25" s="261">
        <v>338.1204976922827</v>
      </c>
      <c r="DA25" s="70" t="s">
        <v>1711</v>
      </c>
    </row>
    <row r="26" spans="1:105" ht="12" customHeight="1" x14ac:dyDescent="0.25">
      <c r="A26" s="18" t="s">
        <v>28</v>
      </c>
      <c r="B26" s="230">
        <v>142.01952674780219</v>
      </c>
      <c r="C26" s="230">
        <v>126.84770512162601</v>
      </c>
      <c r="D26" s="230">
        <v>110.9040500328388</v>
      </c>
      <c r="E26" s="230">
        <v>119.48521332670239</v>
      </c>
      <c r="F26" s="230">
        <v>142.58632789927969</v>
      </c>
      <c r="G26" s="230">
        <v>131.85249850861831</v>
      </c>
      <c r="H26" s="230">
        <v>177.9173210332383</v>
      </c>
      <c r="I26" s="230">
        <v>159.64639262205949</v>
      </c>
      <c r="J26" s="230">
        <v>122.137847289486</v>
      </c>
      <c r="K26" s="230">
        <v>47.777690934706939</v>
      </c>
      <c r="L26" s="230">
        <v>52.561508462175489</v>
      </c>
      <c r="M26" s="230">
        <v>52.120166072565333</v>
      </c>
      <c r="N26" s="230">
        <v>34.935853012505362</v>
      </c>
      <c r="O26" s="230">
        <v>40.959784473704417</v>
      </c>
      <c r="P26" s="230">
        <v>46.383900422461707</v>
      </c>
      <c r="Q26" s="230">
        <v>49.50887525083003</v>
      </c>
      <c r="R26" s="230">
        <v>54.648391372358027</v>
      </c>
      <c r="S26" s="230">
        <v>61.776742719611178</v>
      </c>
      <c r="T26" s="230">
        <v>71.851260093806658</v>
      </c>
      <c r="U26" s="230">
        <v>57.909144036969387</v>
      </c>
      <c r="V26" s="230">
        <v>78.715516959084809</v>
      </c>
      <c r="W26" s="230">
        <v>98.200936426510708</v>
      </c>
      <c r="X26" s="230">
        <v>75.367525825253836</v>
      </c>
      <c r="Y26" s="230">
        <v>66.580245034523514</v>
      </c>
      <c r="DA26" s="71" t="s">
        <v>1712</v>
      </c>
    </row>
    <row r="27" spans="1:105" ht="12" customHeight="1" x14ac:dyDescent="0.25">
      <c r="A27" s="18" t="s">
        <v>31</v>
      </c>
      <c r="B27" s="295">
        <v>8.0113797142917331</v>
      </c>
      <c r="C27" s="295">
        <v>5.272370533730002</v>
      </c>
      <c r="D27" s="295">
        <v>5.30127449004131</v>
      </c>
      <c r="E27" s="295">
        <v>5.6130394003364694</v>
      </c>
      <c r="F27" s="295">
        <v>5.9747241165633973</v>
      </c>
      <c r="G27" s="295">
        <v>6.2838563990707303</v>
      </c>
      <c r="H27" s="295">
        <v>7.7434204447523349</v>
      </c>
      <c r="I27" s="295">
        <v>4.137473283168168</v>
      </c>
      <c r="J27" s="295">
        <v>3.3065920573894831</v>
      </c>
      <c r="K27" s="295">
        <v>2.5002648591932921</v>
      </c>
      <c r="L27" s="295">
        <v>2.530792060091946</v>
      </c>
      <c r="M27" s="295">
        <v>2.5003604603531331</v>
      </c>
      <c r="N27" s="295">
        <v>3.0428380241333701</v>
      </c>
      <c r="O27" s="295">
        <v>2.408926877544618</v>
      </c>
      <c r="P27" s="295">
        <v>2.3263998519405211</v>
      </c>
      <c r="Q27" s="295">
        <v>2.6678099035102378</v>
      </c>
      <c r="R27" s="295">
        <v>2.754487420031325</v>
      </c>
      <c r="S27" s="295">
        <v>2.9698866322401432</v>
      </c>
      <c r="T27" s="295">
        <v>2.2103715875925949</v>
      </c>
      <c r="U27" s="295">
        <v>2.2017233906646938</v>
      </c>
      <c r="V27" s="295">
        <v>2.4490608517039512</v>
      </c>
      <c r="W27" s="295">
        <v>3.0095442188411918</v>
      </c>
      <c r="X27" s="295">
        <v>4.5313633143426193</v>
      </c>
      <c r="Y27" s="295">
        <v>5.4221852525435663</v>
      </c>
      <c r="DA27" s="122" t="s">
        <v>1713</v>
      </c>
    </row>
    <row r="28" spans="1:105" ht="12" customHeight="1" x14ac:dyDescent="0.25">
      <c r="A28" s="18" t="s">
        <v>159</v>
      </c>
      <c r="B28" s="295">
        <v>12.6202674206264</v>
      </c>
      <c r="C28" s="295">
        <v>14.92687278637419</v>
      </c>
      <c r="D28" s="295">
        <v>13.59151818901104</v>
      </c>
      <c r="E28" s="295">
        <v>15.472813369811799</v>
      </c>
      <c r="F28" s="295">
        <v>17.176632858502909</v>
      </c>
      <c r="G28" s="295">
        <v>17.628157392400031</v>
      </c>
      <c r="H28" s="295">
        <v>20.067141061762221</v>
      </c>
      <c r="I28" s="295">
        <v>14.892402243463991</v>
      </c>
      <c r="J28" s="295">
        <v>12.52907784123822</v>
      </c>
      <c r="K28" s="295">
        <v>7.4529777443951462</v>
      </c>
      <c r="L28" s="295">
        <v>8.2305503265188573</v>
      </c>
      <c r="M28" s="295">
        <v>15.588980400242139</v>
      </c>
      <c r="N28" s="295">
        <v>21.137631176539539</v>
      </c>
      <c r="O28" s="295">
        <v>14.38550632129254</v>
      </c>
      <c r="P28" s="295">
        <v>4.4200099332383092</v>
      </c>
      <c r="Q28" s="295">
        <v>4.7785616780542526</v>
      </c>
      <c r="R28" s="295">
        <v>7.3533655925382186</v>
      </c>
      <c r="S28" s="295">
        <v>6.5780482734530814</v>
      </c>
      <c r="T28" s="295">
        <v>6.8427851583284962</v>
      </c>
      <c r="U28" s="295">
        <v>6.6238664849554256</v>
      </c>
      <c r="V28" s="295">
        <v>7.9992160893369721</v>
      </c>
      <c r="W28" s="295">
        <v>17.037506691824081</v>
      </c>
      <c r="X28" s="295">
        <v>23.437157163024139</v>
      </c>
      <c r="Y28" s="295">
        <v>18.7138157581862</v>
      </c>
      <c r="DA28" s="122" t="s">
        <v>1714</v>
      </c>
    </row>
    <row r="29" spans="1:105" ht="12" customHeight="1" x14ac:dyDescent="0.25">
      <c r="A29" s="18" t="s">
        <v>32</v>
      </c>
      <c r="B29" s="295">
        <v>19.372074479949951</v>
      </c>
      <c r="C29" s="295">
        <v>15.716450338134321</v>
      </c>
      <c r="D29" s="295">
        <v>17.239188176656452</v>
      </c>
      <c r="E29" s="295">
        <v>11.49259409523015</v>
      </c>
      <c r="F29" s="295">
        <v>13.67237439999705</v>
      </c>
      <c r="G29" s="295">
        <v>10.898346211239209</v>
      </c>
      <c r="H29" s="295">
        <v>25.180691940485531</v>
      </c>
      <c r="I29" s="295">
        <v>23.171731680648719</v>
      </c>
      <c r="J29" s="295">
        <v>9.795978593300843</v>
      </c>
      <c r="K29" s="295">
        <v>4.713707196607456</v>
      </c>
      <c r="L29" s="295">
        <v>6.8160331024152718</v>
      </c>
      <c r="M29" s="295">
        <v>4.7138874318627284</v>
      </c>
      <c r="N29" s="295">
        <v>3.9336191569159569</v>
      </c>
      <c r="O29" s="295">
        <v>2.595139877845237</v>
      </c>
      <c r="P29" s="295">
        <v>2.5062334120070342</v>
      </c>
      <c r="Q29" s="295">
        <v>2.274442635162766</v>
      </c>
      <c r="R29" s="295">
        <v>1.77754928418644</v>
      </c>
      <c r="S29" s="295">
        <v>1.9373020070862801</v>
      </c>
      <c r="T29" s="295">
        <v>1.088312222431278</v>
      </c>
      <c r="U29" s="295">
        <v>1.3439582664452669</v>
      </c>
      <c r="V29" s="295">
        <v>1.727414672184391</v>
      </c>
      <c r="W29" s="295">
        <v>1.2991211515685319</v>
      </c>
      <c r="X29" s="295">
        <v>1.0077083546412731</v>
      </c>
      <c r="Y29" s="295">
        <v>0.63013272265199727</v>
      </c>
      <c r="DA29" s="122" t="s">
        <v>1715</v>
      </c>
    </row>
    <row r="30" spans="1:105" ht="12" customHeight="1" x14ac:dyDescent="0.25">
      <c r="A30" s="18" t="s">
        <v>33</v>
      </c>
      <c r="B30" s="295">
        <v>209.54547755774581</v>
      </c>
      <c r="C30" s="295">
        <v>271.60541950758301</v>
      </c>
      <c r="D30" s="295">
        <v>270.24837064688802</v>
      </c>
      <c r="E30" s="295">
        <v>258.59489849977399</v>
      </c>
      <c r="F30" s="295">
        <v>285.23335157785738</v>
      </c>
      <c r="G30" s="295">
        <v>254.37105604864709</v>
      </c>
      <c r="H30" s="295">
        <v>334.2513623961903</v>
      </c>
      <c r="I30" s="295">
        <v>330.98203561274772</v>
      </c>
      <c r="J30" s="295">
        <v>310.23049857038842</v>
      </c>
      <c r="K30" s="295">
        <v>213.75566667568609</v>
      </c>
      <c r="L30" s="295">
        <v>184.83208006456229</v>
      </c>
      <c r="M30" s="295">
        <v>236.55245637263329</v>
      </c>
      <c r="N30" s="295">
        <v>247.3903739756355</v>
      </c>
      <c r="O30" s="295">
        <v>225.24324819265729</v>
      </c>
      <c r="P30" s="295">
        <v>243.89571550952169</v>
      </c>
      <c r="Q30" s="295">
        <v>246.28376272570429</v>
      </c>
      <c r="R30" s="295">
        <v>273.27386185710458</v>
      </c>
      <c r="S30" s="295">
        <v>284.34808984548567</v>
      </c>
      <c r="T30" s="295">
        <v>232.63068772396969</v>
      </c>
      <c r="U30" s="295">
        <v>269.57767785485743</v>
      </c>
      <c r="V30" s="295">
        <v>298.43730627654179</v>
      </c>
      <c r="W30" s="295">
        <v>265.03493389557252</v>
      </c>
      <c r="X30" s="295">
        <v>285.53398398165012</v>
      </c>
      <c r="Y30" s="295">
        <v>149.1992250272788</v>
      </c>
      <c r="DA30" s="122" t="s">
        <v>1716</v>
      </c>
    </row>
    <row r="31" spans="1:105" ht="12" customHeight="1" x14ac:dyDescent="0.25">
      <c r="A31" s="18" t="s">
        <v>35</v>
      </c>
      <c r="B31" s="295">
        <v>64.082795968432137</v>
      </c>
      <c r="C31" s="295">
        <v>66.274503255999932</v>
      </c>
      <c r="D31" s="295">
        <v>61.18493387052051</v>
      </c>
      <c r="E31" s="295">
        <v>57.721526283413347</v>
      </c>
      <c r="F31" s="295">
        <v>59.226637627340303</v>
      </c>
      <c r="G31" s="295">
        <v>53.317279858833707</v>
      </c>
      <c r="H31" s="295">
        <v>70.033522901977037</v>
      </c>
      <c r="I31" s="295">
        <v>68.001454612772903</v>
      </c>
      <c r="J31" s="295">
        <v>65.606176138874531</v>
      </c>
      <c r="K31" s="295">
        <v>45.388194924649511</v>
      </c>
      <c r="L31" s="295">
        <v>47.019266033047543</v>
      </c>
      <c r="M31" s="295">
        <v>52.347935604847351</v>
      </c>
      <c r="N31" s="295">
        <v>55.001540177813197</v>
      </c>
      <c r="O31" s="295">
        <v>52.129080011466662</v>
      </c>
      <c r="P31" s="295">
        <v>49.064203543719607</v>
      </c>
      <c r="Q31" s="295">
        <v>50.435629311108158</v>
      </c>
      <c r="R31" s="295">
        <v>51.93419040537561</v>
      </c>
      <c r="S31" s="295">
        <v>55.989067636546118</v>
      </c>
      <c r="T31" s="295">
        <v>58.608233352810913</v>
      </c>
      <c r="U31" s="295">
        <v>52.904354968259753</v>
      </c>
      <c r="V31" s="295">
        <v>58.19155639634738</v>
      </c>
      <c r="W31" s="295">
        <v>62.294692738944313</v>
      </c>
      <c r="X31" s="295">
        <v>49.928097126841671</v>
      </c>
      <c r="Y31" s="295">
        <v>52.4337432662862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6.4997225734475643</v>
      </c>
      <c r="D32" s="295">
        <v>5.4915233089815274</v>
      </c>
      <c r="E32" s="295">
        <v>9.5157397851798073</v>
      </c>
      <c r="F32" s="295">
        <v>12.95672258554518</v>
      </c>
      <c r="G32" s="295">
        <v>12.22627337863282</v>
      </c>
      <c r="H32" s="295">
        <v>9.1704141082877086</v>
      </c>
      <c r="I32" s="295">
        <v>10.49266478100416</v>
      </c>
      <c r="J32" s="295">
        <v>24.82582531857642</v>
      </c>
      <c r="K32" s="295">
        <v>18.959418094112159</v>
      </c>
      <c r="L32" s="295">
        <v>17.567073532278201</v>
      </c>
      <c r="M32" s="295">
        <v>18.593174291146429</v>
      </c>
      <c r="N32" s="295">
        <v>21.233939108434321</v>
      </c>
      <c r="O32" s="295">
        <v>22.870193384056972</v>
      </c>
      <c r="P32" s="295">
        <v>22.480203451155219</v>
      </c>
      <c r="Q32" s="295">
        <v>27.158746190190818</v>
      </c>
      <c r="R32" s="295">
        <v>30.192785165302549</v>
      </c>
      <c r="S32" s="295">
        <v>40.6609437738637</v>
      </c>
      <c r="T32" s="295">
        <v>50.657674223524538</v>
      </c>
      <c r="U32" s="295">
        <v>50.289847590260763</v>
      </c>
      <c r="V32" s="295">
        <v>52.381909907928247</v>
      </c>
      <c r="W32" s="295">
        <v>46.186987304473803</v>
      </c>
      <c r="X32" s="295">
        <v>44.465682438765747</v>
      </c>
      <c r="Y32" s="295">
        <v>45.141150630812497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19.851115514491841</v>
      </c>
      <c r="C33" s="261">
        <f t="shared" si="1"/>
        <v>22.217661230709329</v>
      </c>
      <c r="D33" s="261">
        <f t="shared" si="1"/>
        <v>21.029585625747199</v>
      </c>
      <c r="E33" s="261">
        <f t="shared" si="1"/>
        <v>21.36193618460042</v>
      </c>
      <c r="F33" s="261">
        <f t="shared" si="1"/>
        <v>24.231395248092721</v>
      </c>
      <c r="G33" s="261">
        <f t="shared" si="1"/>
        <v>22.078309926177589</v>
      </c>
      <c r="H33" s="261">
        <f t="shared" si="1"/>
        <v>29.125418492613669</v>
      </c>
      <c r="I33" s="261">
        <f t="shared" si="1"/>
        <v>27.07405142255266</v>
      </c>
      <c r="J33" s="261">
        <f t="shared" si="1"/>
        <v>24.341749005165401</v>
      </c>
      <c r="K33" s="261">
        <f t="shared" si="1"/>
        <v>14.83690755077092</v>
      </c>
      <c r="L33" s="261">
        <f t="shared" si="1"/>
        <v>13.90679230325302</v>
      </c>
      <c r="M33" s="261">
        <f t="shared" si="1"/>
        <v>16.92234443357189</v>
      </c>
      <c r="N33" s="261">
        <f t="shared" si="1"/>
        <v>16.898520791699791</v>
      </c>
      <c r="O33" s="261">
        <f t="shared" si="1"/>
        <v>15.834582131739721</v>
      </c>
      <c r="P33" s="261">
        <f t="shared" si="1"/>
        <v>16.75070776469104</v>
      </c>
      <c r="Q33" s="261">
        <f t="shared" si="1"/>
        <v>17.52977890923766</v>
      </c>
      <c r="R33" s="261">
        <f t="shared" si="1"/>
        <v>18.927406285251632</v>
      </c>
      <c r="S33" s="261">
        <f t="shared" si="1"/>
        <v>20.73577828372806</v>
      </c>
      <c r="T33" s="261">
        <f t="shared" si="1"/>
        <v>19.572218212031299</v>
      </c>
      <c r="U33" s="261">
        <f t="shared" si="1"/>
        <v>20.40554182305041</v>
      </c>
      <c r="V33" s="261">
        <f t="shared" si="1"/>
        <v>23.13766670848284</v>
      </c>
      <c r="W33" s="261">
        <f t="shared" si="1"/>
        <v>22.755639923630721</v>
      </c>
      <c r="X33" s="261">
        <f t="shared" si="1"/>
        <v>22.242715960619481</v>
      </c>
      <c r="Y33" s="261">
        <f t="shared" si="1"/>
        <v>15.315741101078091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19.851115514491841</v>
      </c>
      <c r="C35" s="262">
        <v>22.217661230709329</v>
      </c>
      <c r="D35" s="262">
        <v>21.029585625747199</v>
      </c>
      <c r="E35" s="262">
        <v>21.36193618460042</v>
      </c>
      <c r="F35" s="262">
        <v>24.231395248092721</v>
      </c>
      <c r="G35" s="262">
        <v>22.078309926177589</v>
      </c>
      <c r="H35" s="262">
        <v>29.125418492613669</v>
      </c>
      <c r="I35" s="262">
        <v>27.07405142255266</v>
      </c>
      <c r="J35" s="262">
        <v>24.341749005165401</v>
      </c>
      <c r="K35" s="262">
        <v>14.83690755077092</v>
      </c>
      <c r="L35" s="262">
        <v>13.90679230325302</v>
      </c>
      <c r="M35" s="262">
        <v>16.92234443357189</v>
      </c>
      <c r="N35" s="262">
        <v>16.898520791699791</v>
      </c>
      <c r="O35" s="262">
        <v>15.834582131739721</v>
      </c>
      <c r="P35" s="262">
        <v>16.75070776469104</v>
      </c>
      <c r="Q35" s="262">
        <v>17.52977890923766</v>
      </c>
      <c r="R35" s="262">
        <v>18.927406285251632</v>
      </c>
      <c r="S35" s="262">
        <v>20.73577828372806</v>
      </c>
      <c r="T35" s="262">
        <v>19.572218212031299</v>
      </c>
      <c r="U35" s="262">
        <v>20.40554182305041</v>
      </c>
      <c r="V35" s="262">
        <v>23.13766670848284</v>
      </c>
      <c r="W35" s="262">
        <v>22.755639923630721</v>
      </c>
      <c r="X35" s="262">
        <v>22.242715960619481</v>
      </c>
      <c r="Y35" s="262">
        <v>15.315741101078091</v>
      </c>
      <c r="DA35" s="72" t="s">
        <v>1720</v>
      </c>
    </row>
    <row r="36" spans="1:105" ht="12" customHeight="1" x14ac:dyDescent="0.25">
      <c r="A36" s="64" t="s">
        <v>28</v>
      </c>
      <c r="B36" s="229">
        <v>6.1872854480925286</v>
      </c>
      <c r="C36" s="229">
        <v>5.5571290447111004</v>
      </c>
      <c r="D36" s="229">
        <v>4.8191215764857658</v>
      </c>
      <c r="E36" s="229">
        <v>5.340987239986517</v>
      </c>
      <c r="F36" s="229">
        <v>6.4360904756046509</v>
      </c>
      <c r="G36" s="229">
        <v>5.9827684577987892</v>
      </c>
      <c r="H36" s="229">
        <v>8.0419102345408078</v>
      </c>
      <c r="I36" s="229">
        <v>7.0703482090204028</v>
      </c>
      <c r="J36" s="229">
        <v>5.4209981282454649</v>
      </c>
      <c r="K36" s="229">
        <v>2.0815666191525439</v>
      </c>
      <c r="L36" s="229">
        <v>2.2874206695878718</v>
      </c>
      <c r="M36" s="229">
        <v>2.3063710373972048</v>
      </c>
      <c r="N36" s="229">
        <v>1.52676802298803</v>
      </c>
      <c r="O36" s="229">
        <v>1.7986568995859009</v>
      </c>
      <c r="P36" s="229">
        <v>2.0938076464863471</v>
      </c>
      <c r="Q36" s="229">
        <v>2.265366495941219</v>
      </c>
      <c r="R36" s="229">
        <v>2.451451552225214</v>
      </c>
      <c r="S36" s="229">
        <v>2.8199458724611031</v>
      </c>
      <c r="T36" s="229">
        <v>3.3175842384813028</v>
      </c>
      <c r="U36" s="229">
        <v>2.6804262805754302</v>
      </c>
      <c r="V36" s="229">
        <v>3.6433010166993989</v>
      </c>
      <c r="W36" s="229">
        <v>4.5321224171233636</v>
      </c>
      <c r="X36" s="229">
        <v>3.4616499351460939</v>
      </c>
      <c r="Y36" s="229">
        <v>3.0158650609911728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0.34902730814900418</v>
      </c>
      <c r="C38" s="229">
        <v>0.230979688590951</v>
      </c>
      <c r="D38" s="229">
        <v>0.23035665758163931</v>
      </c>
      <c r="E38" s="229">
        <v>0.25090277683790141</v>
      </c>
      <c r="F38" s="229">
        <v>0.26968830425412299</v>
      </c>
      <c r="G38" s="229">
        <v>0.28512814154401589</v>
      </c>
      <c r="H38" s="229">
        <v>0.35000466375824518</v>
      </c>
      <c r="I38" s="229">
        <v>0.18323857080047609</v>
      </c>
      <c r="J38" s="229">
        <v>0.14676064587493959</v>
      </c>
      <c r="K38" s="229">
        <v>0.1089309208569607</v>
      </c>
      <c r="L38" s="229">
        <v>0.1101373654991101</v>
      </c>
      <c r="M38" s="229">
        <v>0.110643525977694</v>
      </c>
      <c r="N38" s="229">
        <v>0.1329782270584883</v>
      </c>
      <c r="O38" s="229">
        <v>0.1057826110309531</v>
      </c>
      <c r="P38" s="229">
        <v>0.10501561434921799</v>
      </c>
      <c r="Q38" s="229">
        <v>0.1220703791458269</v>
      </c>
      <c r="R38" s="229">
        <v>0.12356251102454439</v>
      </c>
      <c r="S38" s="229">
        <v>0.13556751588983271</v>
      </c>
      <c r="T38" s="229">
        <v>0.102059364451093</v>
      </c>
      <c r="U38" s="229">
        <v>0.1019106280543141</v>
      </c>
      <c r="V38" s="229">
        <v>0.113353328996233</v>
      </c>
      <c r="W38" s="229">
        <v>0.1388950382335864</v>
      </c>
      <c r="X38" s="229">
        <v>0.208126687873327</v>
      </c>
      <c r="Y38" s="229">
        <v>0.2456070723213549</v>
      </c>
      <c r="DA38" s="73" t="s">
        <v>1723</v>
      </c>
    </row>
    <row r="39" spans="1:105" ht="12" customHeight="1" x14ac:dyDescent="0.25">
      <c r="A39" s="64" t="s">
        <v>159</v>
      </c>
      <c r="B39" s="229">
        <v>0.54982014622074749</v>
      </c>
      <c r="C39" s="229">
        <v>0.65393818696468975</v>
      </c>
      <c r="D39" s="229">
        <v>0.59059320685283756</v>
      </c>
      <c r="E39" s="229">
        <v>0.69163452509306655</v>
      </c>
      <c r="F39" s="229">
        <v>0.77532232418285663</v>
      </c>
      <c r="G39" s="229">
        <v>0.79987247271973383</v>
      </c>
      <c r="H39" s="229">
        <v>0.90704011360653969</v>
      </c>
      <c r="I39" s="229">
        <v>0.65954806620251638</v>
      </c>
      <c r="J39" s="229">
        <v>0.55609386470528455</v>
      </c>
      <c r="K39" s="229">
        <v>0.32470949061186383</v>
      </c>
      <c r="L39" s="229">
        <v>0.35818475324981608</v>
      </c>
      <c r="M39" s="229">
        <v>0.68982844083062878</v>
      </c>
      <c r="N39" s="229">
        <v>0.92375758938828534</v>
      </c>
      <c r="O39" s="229">
        <v>0.631707186238749</v>
      </c>
      <c r="P39" s="229">
        <v>0.19952290582441751</v>
      </c>
      <c r="Q39" s="229">
        <v>0.21865157447848241</v>
      </c>
      <c r="R39" s="229">
        <v>0.32986185033481741</v>
      </c>
      <c r="S39" s="229">
        <v>0.3002706076907683</v>
      </c>
      <c r="T39" s="229">
        <v>0.31595153876140858</v>
      </c>
      <c r="U39" s="229">
        <v>0.30659727579400242</v>
      </c>
      <c r="V39" s="229">
        <v>0.37023897240270909</v>
      </c>
      <c r="W39" s="229">
        <v>0.78630681966755345</v>
      </c>
      <c r="X39" s="229">
        <v>1.0764746843554489</v>
      </c>
      <c r="Y39" s="229">
        <v>0.84767400711239693</v>
      </c>
      <c r="DA39" s="73" t="s">
        <v>1724</v>
      </c>
    </row>
    <row r="40" spans="1:105" ht="12" customHeight="1" x14ac:dyDescent="0.25">
      <c r="A40" s="64" t="s">
        <v>32</v>
      </c>
      <c r="B40" s="229">
        <v>0.84397235559027672</v>
      </c>
      <c r="C40" s="229">
        <v>0.68852915052789276</v>
      </c>
      <c r="D40" s="229">
        <v>0.74909567034408586</v>
      </c>
      <c r="E40" s="229">
        <v>0.5137187833371103</v>
      </c>
      <c r="F40" s="229">
        <v>0.61714639791327675</v>
      </c>
      <c r="G40" s="229">
        <v>0.49450926370205361</v>
      </c>
      <c r="H40" s="229">
        <v>1.138173973467028</v>
      </c>
      <c r="I40" s="229">
        <v>1.0262193144321521</v>
      </c>
      <c r="J40" s="229">
        <v>0.4347872735365288</v>
      </c>
      <c r="K40" s="229">
        <v>0.2053656290406782</v>
      </c>
      <c r="L40" s="229">
        <v>0.29662647551828908</v>
      </c>
      <c r="M40" s="229">
        <v>0.20859437460851871</v>
      </c>
      <c r="N40" s="229">
        <v>0.17190717917328829</v>
      </c>
      <c r="O40" s="229">
        <v>0.113959736523357</v>
      </c>
      <c r="P40" s="229">
        <v>0.11313345005800179</v>
      </c>
      <c r="Q40" s="229">
        <v>0.10407116131267</v>
      </c>
      <c r="R40" s="229">
        <v>7.9738412100448214E-2</v>
      </c>
      <c r="S40" s="229">
        <v>8.8432742778121493E-2</v>
      </c>
      <c r="T40" s="229">
        <v>5.0250579752821697E-2</v>
      </c>
      <c r="U40" s="229">
        <v>6.2207465112534187E-2</v>
      </c>
      <c r="V40" s="229">
        <v>7.9952363581657179E-2</v>
      </c>
      <c r="W40" s="229">
        <v>5.9956414957295402E-2</v>
      </c>
      <c r="X40" s="229">
        <v>4.6284305107456278E-2</v>
      </c>
      <c r="Y40" s="229">
        <v>2.8542929829230849E-2</v>
      </c>
      <c r="DA40" s="73" t="s">
        <v>1725</v>
      </c>
    </row>
    <row r="41" spans="1:105" ht="12" customHeight="1" x14ac:dyDescent="0.25">
      <c r="A41" s="64" t="s">
        <v>33</v>
      </c>
      <c r="B41" s="229">
        <v>9.1291508547904918</v>
      </c>
      <c r="C41" s="229">
        <v>11.89888586474086</v>
      </c>
      <c r="D41" s="229">
        <v>11.74312167688114</v>
      </c>
      <c r="E41" s="229">
        <v>11.55918807657385</v>
      </c>
      <c r="F41" s="229">
        <v>12.874920649557691</v>
      </c>
      <c r="G41" s="229">
        <v>11.54201208106301</v>
      </c>
      <c r="H41" s="229">
        <v>15.1082504870954</v>
      </c>
      <c r="I41" s="229">
        <v>14.658384723120649</v>
      </c>
      <c r="J41" s="229">
        <v>13.769351510582119</v>
      </c>
      <c r="K41" s="229">
        <v>9.3128540057507312</v>
      </c>
      <c r="L41" s="229">
        <v>8.0436945725568165</v>
      </c>
      <c r="M41" s="229">
        <v>10.467689865826911</v>
      </c>
      <c r="N41" s="229">
        <v>10.811463857655029</v>
      </c>
      <c r="O41" s="229">
        <v>9.89105112862479</v>
      </c>
      <c r="P41" s="229">
        <v>11.0096544151729</v>
      </c>
      <c r="Q41" s="229">
        <v>11.26915086934425</v>
      </c>
      <c r="R41" s="229">
        <v>12.258688975262899</v>
      </c>
      <c r="S41" s="229">
        <v>12.979742650747241</v>
      </c>
      <c r="T41" s="229">
        <v>10.741243813574149</v>
      </c>
      <c r="U41" s="229">
        <v>12.47787554789892</v>
      </c>
      <c r="V41" s="229">
        <v>13.81299371944054</v>
      </c>
      <c r="W41" s="229">
        <v>12.231764878615349</v>
      </c>
      <c r="X41" s="229">
        <v>13.11464966255916</v>
      </c>
      <c r="Y41" s="229">
        <v>6.7582318096518241</v>
      </c>
      <c r="DA41" s="73" t="s">
        <v>1726</v>
      </c>
    </row>
    <row r="42" spans="1:105" ht="12" customHeight="1" x14ac:dyDescent="0.25">
      <c r="A42" s="64" t="s">
        <v>35</v>
      </c>
      <c r="B42" s="229">
        <v>2.7918594016487841</v>
      </c>
      <c r="C42" s="229">
        <v>2.9034499805462191</v>
      </c>
      <c r="D42" s="229">
        <v>2.658673284555185</v>
      </c>
      <c r="E42" s="229">
        <v>2.5801513573844099</v>
      </c>
      <c r="F42" s="229">
        <v>2.6733839348515729</v>
      </c>
      <c r="G42" s="229">
        <v>2.4192559398046698</v>
      </c>
      <c r="H42" s="229">
        <v>3.165533863232687</v>
      </c>
      <c r="I42" s="229">
        <v>3.011618082535779</v>
      </c>
      <c r="J42" s="229">
        <v>2.9118816643888619</v>
      </c>
      <c r="K42" s="229">
        <v>1.9774616481121681</v>
      </c>
      <c r="L42" s="229">
        <v>2.046228202720656</v>
      </c>
      <c r="M42" s="229">
        <v>2.3164500738247829</v>
      </c>
      <c r="N42" s="229">
        <v>2.4036794730192419</v>
      </c>
      <c r="O42" s="229">
        <v>2.2891314160084022</v>
      </c>
      <c r="P42" s="229">
        <v>2.2147987472578858</v>
      </c>
      <c r="Q42" s="229">
        <v>2.307771773530237</v>
      </c>
      <c r="R42" s="229">
        <v>2.3296962359850029</v>
      </c>
      <c r="S42" s="229">
        <v>2.5557537227436629</v>
      </c>
      <c r="T42" s="229">
        <v>2.706114700878846</v>
      </c>
      <c r="U42" s="229">
        <v>2.448770842188329</v>
      </c>
      <c r="V42" s="229">
        <v>2.6933616747042679</v>
      </c>
      <c r="W42" s="229">
        <v>2.874994716992977</v>
      </c>
      <c r="X42" s="229">
        <v>2.2932104018092492</v>
      </c>
      <c r="Y42" s="229">
        <v>2.3750752832432172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0.2847493146276231</v>
      </c>
      <c r="D44" s="229">
        <v>0.2386235530465414</v>
      </c>
      <c r="E44" s="229">
        <v>0.42535342538756971</v>
      </c>
      <c r="F44" s="229">
        <v>0.58484316172855355</v>
      </c>
      <c r="G44" s="229">
        <v>0.55476356954531603</v>
      </c>
      <c r="H44" s="229">
        <v>0.41450515691296219</v>
      </c>
      <c r="I44" s="229">
        <v>0.46469445644068591</v>
      </c>
      <c r="J44" s="229">
        <v>1.101875917832202</v>
      </c>
      <c r="K44" s="229">
        <v>0.82601923724597603</v>
      </c>
      <c r="L44" s="229">
        <v>0.76450026412046446</v>
      </c>
      <c r="M44" s="229">
        <v>0.82276711510615874</v>
      </c>
      <c r="N44" s="229">
        <v>0.92796644241741966</v>
      </c>
      <c r="O44" s="229">
        <v>1.004293153727563</v>
      </c>
      <c r="P44" s="229">
        <v>1.0147749855422681</v>
      </c>
      <c r="Q44" s="229">
        <v>1.2426966554849781</v>
      </c>
      <c r="R44" s="229">
        <v>1.354406748318703</v>
      </c>
      <c r="S44" s="229">
        <v>1.8560651714173371</v>
      </c>
      <c r="T44" s="229">
        <v>2.3390139761316711</v>
      </c>
      <c r="U44" s="229">
        <v>2.3277537834268842</v>
      </c>
      <c r="V44" s="229">
        <v>2.4244656326580292</v>
      </c>
      <c r="W44" s="229">
        <v>2.131599638040599</v>
      </c>
      <c r="X44" s="229">
        <v>2.0423202837687389</v>
      </c>
      <c r="Y44" s="229">
        <v>2.0447449379288898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1462.36265</v>
      </c>
      <c r="C46" s="279">
        <v>1468.2343100000001</v>
      </c>
      <c r="D46" s="279">
        <v>1517.52017</v>
      </c>
      <c r="E46" s="279">
        <v>1402.5858700000001</v>
      </c>
      <c r="F46" s="279">
        <v>1524.19919</v>
      </c>
      <c r="G46" s="279">
        <v>1423.2082600000001</v>
      </c>
      <c r="H46" s="279">
        <v>1459.77073</v>
      </c>
      <c r="I46" s="279">
        <v>1468.30951</v>
      </c>
      <c r="J46" s="279">
        <v>1216.3190099999999</v>
      </c>
      <c r="K46" s="279">
        <v>802.72861</v>
      </c>
      <c r="L46" s="279">
        <v>713.53851999999995</v>
      </c>
      <c r="M46" s="279">
        <v>910.65169000000003</v>
      </c>
      <c r="N46" s="279">
        <v>927.79539999999997</v>
      </c>
      <c r="O46" s="279">
        <v>921.33728000000008</v>
      </c>
      <c r="P46" s="279">
        <v>945.78556000000003</v>
      </c>
      <c r="Q46" s="279">
        <v>982.09935000000007</v>
      </c>
      <c r="R46" s="279">
        <v>1150.87183</v>
      </c>
      <c r="S46" s="279">
        <v>1244.3407999999999</v>
      </c>
      <c r="T46" s="279">
        <v>1196.5292199999999</v>
      </c>
      <c r="U46" s="279">
        <v>1162.8893499999999</v>
      </c>
      <c r="V46" s="279">
        <v>1270.1529499999999</v>
      </c>
      <c r="W46" s="279">
        <v>1258.2517</v>
      </c>
      <c r="X46" s="279">
        <v>1132.8840499999999</v>
      </c>
      <c r="Y46" s="279">
        <v>1041.33539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1266.2419776677527</v>
      </c>
      <c r="C48" s="223">
        <f t="shared" si="2"/>
        <v>1150.7496525697848</v>
      </c>
      <c r="D48" s="223">
        <f t="shared" si="2"/>
        <v>1089.0576477954414</v>
      </c>
      <c r="E48" s="223">
        <f t="shared" si="2"/>
        <v>1188.2997292565276</v>
      </c>
      <c r="F48" s="223">
        <f t="shared" si="2"/>
        <v>1232.5881893230901</v>
      </c>
      <c r="G48" s="223">
        <f t="shared" si="2"/>
        <v>1255.1094308769025</v>
      </c>
      <c r="H48" s="223">
        <f t="shared" si="2"/>
        <v>1153.0780124153212</v>
      </c>
      <c r="I48" s="223">
        <f t="shared" si="2"/>
        <v>1250.8958993975173</v>
      </c>
      <c r="J48" s="223">
        <f t="shared" si="2"/>
        <v>727.190237356127</v>
      </c>
      <c r="K48" s="223">
        <f t="shared" si="2"/>
        <v>674.77316220066484</v>
      </c>
      <c r="L48" s="223">
        <f t="shared" si="2"/>
        <v>670.44458999908295</v>
      </c>
      <c r="M48" s="223">
        <f t="shared" si="2"/>
        <v>763.38370571397695</v>
      </c>
      <c r="N48" s="223">
        <f t="shared" si="2"/>
        <v>734.10965558304906</v>
      </c>
      <c r="O48" s="223">
        <f t="shared" si="2"/>
        <v>683.58861693688891</v>
      </c>
      <c r="P48" s="223">
        <f t="shared" si="2"/>
        <v>702.58069143183957</v>
      </c>
      <c r="Q48" s="223">
        <f t="shared" si="2"/>
        <v>702.96516297608957</v>
      </c>
      <c r="R48" s="223">
        <f t="shared" si="2"/>
        <v>834.30169383762245</v>
      </c>
      <c r="S48" s="223">
        <f t="shared" si="2"/>
        <v>911.85139918725292</v>
      </c>
      <c r="T48" s="223">
        <f t="shared" si="2"/>
        <v>964.72119249359503</v>
      </c>
      <c r="U48" s="223">
        <f t="shared" si="2"/>
        <v>925.16913419912862</v>
      </c>
      <c r="V48" s="223">
        <f t="shared" si="2"/>
        <v>901.76147424866645</v>
      </c>
      <c r="W48" s="223">
        <f t="shared" si="2"/>
        <v>885.86271041409736</v>
      </c>
      <c r="X48" s="223">
        <f t="shared" si="2"/>
        <v>814.99153352705287</v>
      </c>
      <c r="Y48" s="223">
        <f t="shared" si="2"/>
        <v>596.46966979212732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2.9464165400541109</v>
      </c>
      <c r="C53" s="260">
        <v>2.5862003927027</v>
      </c>
      <c r="D53" s="260">
        <v>2.1932152438070491</v>
      </c>
      <c r="E53" s="260">
        <v>2.5708482952402258</v>
      </c>
      <c r="F53" s="260">
        <v>2.636218217767349</v>
      </c>
      <c r="G53" s="260">
        <v>2.4859633731408062</v>
      </c>
      <c r="H53" s="260">
        <v>2.0457130813500748</v>
      </c>
      <c r="I53" s="260">
        <v>2.191440832789799</v>
      </c>
      <c r="J53" s="260">
        <v>1.039883409851849</v>
      </c>
      <c r="K53" s="260">
        <v>0.90480334001291929</v>
      </c>
      <c r="L53" s="260">
        <v>0.91969557654570544</v>
      </c>
      <c r="M53" s="260">
        <v>1.098852018503472</v>
      </c>
      <c r="N53" s="260">
        <v>0.9927705766084638</v>
      </c>
      <c r="O53" s="260">
        <v>0.78903692612866583</v>
      </c>
      <c r="P53" s="260">
        <v>0.67238709855566881</v>
      </c>
      <c r="Q53" s="260">
        <v>0.64072448345685573</v>
      </c>
      <c r="R53" s="260">
        <v>0.74633660906265797</v>
      </c>
      <c r="S53" s="260">
        <v>0.86421226107632221</v>
      </c>
      <c r="T53" s="260">
        <v>0.93134464519438365</v>
      </c>
      <c r="U53" s="260">
        <v>0.76198475571447222</v>
      </c>
      <c r="V53" s="260">
        <v>0.62756612029007375</v>
      </c>
      <c r="W53" s="260">
        <v>0.64158070743528151</v>
      </c>
      <c r="X53" s="260">
        <v>0.47575146389671802</v>
      </c>
      <c r="Y53" s="260">
        <v>0.31524350391862382</v>
      </c>
      <c r="DA53" s="68" t="s">
        <v>1736</v>
      </c>
    </row>
    <row r="54" spans="1:105" ht="12" customHeight="1" x14ac:dyDescent="0.25">
      <c r="A54" s="37" t="s">
        <v>159</v>
      </c>
      <c r="B54" s="226">
        <v>0.48478591369199397</v>
      </c>
      <c r="C54" s="226">
        <v>0.47540923742227142</v>
      </c>
      <c r="D54" s="226">
        <v>0.39864320996251512</v>
      </c>
      <c r="E54" s="226">
        <v>0.54346082036957166</v>
      </c>
      <c r="F54" s="226">
        <v>0.59266248909955777</v>
      </c>
      <c r="G54" s="226">
        <v>0.61769939422997511</v>
      </c>
      <c r="H54" s="226">
        <v>0.45561942797519578</v>
      </c>
      <c r="I54" s="226">
        <v>0.39370611541525702</v>
      </c>
      <c r="J54" s="226">
        <v>0.1667465007685541</v>
      </c>
      <c r="K54" s="226">
        <v>0.12761789369071169</v>
      </c>
      <c r="L54" s="226">
        <v>0.13700680339954729</v>
      </c>
      <c r="M54" s="226">
        <v>0.2521454252932801</v>
      </c>
      <c r="N54" s="226">
        <v>0.27561133012082001</v>
      </c>
      <c r="O54" s="226">
        <v>0.17064972232965411</v>
      </c>
      <c r="P54" s="226">
        <v>5.5567006811789811E-2</v>
      </c>
      <c r="Q54" s="226">
        <v>5.5452075055106832E-2</v>
      </c>
      <c r="R54" s="226">
        <v>9.2567248711114131E-2</v>
      </c>
      <c r="S54" s="226">
        <v>9.085970943662372E-2</v>
      </c>
      <c r="T54" s="226">
        <v>9.7370391789093375E-2</v>
      </c>
      <c r="U54" s="226">
        <v>8.4788108265435674E-2</v>
      </c>
      <c r="V54" s="226">
        <v>7.5841946211352415E-2</v>
      </c>
      <c r="W54" s="226">
        <v>0.13778687184657021</v>
      </c>
      <c r="X54" s="226">
        <v>0.15198286897270949</v>
      </c>
      <c r="Y54" s="226">
        <v>8.2917937483547074E-2</v>
      </c>
      <c r="DA54" s="69" t="s">
        <v>1737</v>
      </c>
    </row>
    <row r="55" spans="1:105" ht="12" customHeight="1" x14ac:dyDescent="0.25">
      <c r="A55" s="37" t="s">
        <v>35</v>
      </c>
      <c r="B55" s="226">
        <v>2.4616306263621168</v>
      </c>
      <c r="C55" s="226">
        <v>2.1107911552804288</v>
      </c>
      <c r="D55" s="226">
        <v>1.7945720338445339</v>
      </c>
      <c r="E55" s="226">
        <v>2.027387474870654</v>
      </c>
      <c r="F55" s="226">
        <v>2.043555728667791</v>
      </c>
      <c r="G55" s="226">
        <v>1.8682639789108311</v>
      </c>
      <c r="H55" s="226">
        <v>1.5900936533748791</v>
      </c>
      <c r="I55" s="226">
        <v>1.797734717374543</v>
      </c>
      <c r="J55" s="226">
        <v>0.87313690908329489</v>
      </c>
      <c r="K55" s="226">
        <v>0.77718544632220765</v>
      </c>
      <c r="L55" s="226">
        <v>0.78268877314615815</v>
      </c>
      <c r="M55" s="226">
        <v>0.84670659321019137</v>
      </c>
      <c r="N55" s="226">
        <v>0.71715924648764384</v>
      </c>
      <c r="O55" s="226">
        <v>0.61838720379901169</v>
      </c>
      <c r="P55" s="226">
        <v>0.61682009174387897</v>
      </c>
      <c r="Q55" s="226">
        <v>0.58527240840174888</v>
      </c>
      <c r="R55" s="226">
        <v>0.65376936035154387</v>
      </c>
      <c r="S55" s="226">
        <v>0.77335255163969852</v>
      </c>
      <c r="T55" s="226">
        <v>0.8339742534052903</v>
      </c>
      <c r="U55" s="226">
        <v>0.67719664744903652</v>
      </c>
      <c r="V55" s="226">
        <v>0.55172417407872132</v>
      </c>
      <c r="W55" s="226">
        <v>0.50379383558871127</v>
      </c>
      <c r="X55" s="226">
        <v>0.32376859492400861</v>
      </c>
      <c r="Y55" s="226">
        <v>0.23232556643507679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181.45844221847764</v>
      </c>
      <c r="C60" s="261">
        <f t="shared" si="3"/>
        <v>160.64835168066659</v>
      </c>
      <c r="D60" s="261">
        <f t="shared" si="3"/>
        <v>150.54190998624907</v>
      </c>
      <c r="E60" s="261">
        <f t="shared" si="3"/>
        <v>170.83550735574522</v>
      </c>
      <c r="F60" s="261">
        <f t="shared" si="3"/>
        <v>180.83512396394991</v>
      </c>
      <c r="G60" s="261">
        <f t="shared" si="3"/>
        <v>184.18270353691554</v>
      </c>
      <c r="H60" s="261">
        <f t="shared" si="3"/>
        <v>163.86947732290517</v>
      </c>
      <c r="I60" s="261">
        <f t="shared" si="3"/>
        <v>179.32514422285084</v>
      </c>
      <c r="J60" s="261">
        <f t="shared" si="3"/>
        <v>99.709264570433248</v>
      </c>
      <c r="K60" s="261">
        <f t="shared" si="3"/>
        <v>91.259224590371275</v>
      </c>
      <c r="L60" s="261">
        <f t="shared" si="3"/>
        <v>91.498165951692926</v>
      </c>
      <c r="M60" s="261">
        <f t="shared" si="3"/>
        <v>105.11173838511409</v>
      </c>
      <c r="N60" s="261">
        <f t="shared" si="3"/>
        <v>99.836350290384502</v>
      </c>
      <c r="O60" s="261">
        <f t="shared" si="3"/>
        <v>92.242507438745818</v>
      </c>
      <c r="P60" s="261">
        <f t="shared" si="3"/>
        <v>93.606694270731623</v>
      </c>
      <c r="Q60" s="261">
        <f t="shared" si="3"/>
        <v>97.158123170661639</v>
      </c>
      <c r="R60" s="261">
        <f t="shared" si="3"/>
        <v>114.26623411050505</v>
      </c>
      <c r="S60" s="261">
        <f t="shared" si="3"/>
        <v>126.31872906760397</v>
      </c>
      <c r="T60" s="261">
        <f t="shared" si="3"/>
        <v>138.56643588982939</v>
      </c>
      <c r="U60" s="261">
        <f t="shared" si="3"/>
        <v>129.14508654785857</v>
      </c>
      <c r="V60" s="261">
        <f t="shared" si="3"/>
        <v>127.79379644771767</v>
      </c>
      <c r="W60" s="261">
        <f t="shared" si="3"/>
        <v>127.22947742113982</v>
      </c>
      <c r="X60" s="261">
        <f t="shared" si="3"/>
        <v>111.58602187106935</v>
      </c>
      <c r="Y60" s="261">
        <f t="shared" si="3"/>
        <v>84.770492606069098</v>
      </c>
      <c r="DA60" s="70"/>
    </row>
    <row r="61" spans="1:105" ht="12" customHeight="1" x14ac:dyDescent="0.25">
      <c r="A61" s="60" t="s">
        <v>1499</v>
      </c>
      <c r="B61" s="262">
        <v>150.09121410491221</v>
      </c>
      <c r="C61" s="262">
        <v>131.90253291864619</v>
      </c>
      <c r="D61" s="262">
        <v>123.4649894808104</v>
      </c>
      <c r="E61" s="262">
        <v>139.93550465776119</v>
      </c>
      <c r="F61" s="262">
        <v>148.37122837381469</v>
      </c>
      <c r="G61" s="262">
        <v>151.16116922319401</v>
      </c>
      <c r="H61" s="262">
        <v>134.42563340300771</v>
      </c>
      <c r="I61" s="262">
        <v>147.27642598760559</v>
      </c>
      <c r="J61" s="262">
        <v>81.686803408814171</v>
      </c>
      <c r="K61" s="262">
        <v>73.962882150006948</v>
      </c>
      <c r="L61" s="262">
        <v>74.712888923583193</v>
      </c>
      <c r="M61" s="262">
        <v>84.997900281005855</v>
      </c>
      <c r="N61" s="262">
        <v>80.159493404047595</v>
      </c>
      <c r="O61" s="262">
        <v>74.134976614298566</v>
      </c>
      <c r="P61" s="262">
        <v>74.484578121962059</v>
      </c>
      <c r="Q61" s="262">
        <v>77.488880375668487</v>
      </c>
      <c r="R61" s="262">
        <v>91.425885276450089</v>
      </c>
      <c r="S61" s="262">
        <v>101.1846880772077</v>
      </c>
      <c r="T61" s="262">
        <v>112.05925585198629</v>
      </c>
      <c r="U61" s="262">
        <v>103.10546315948859</v>
      </c>
      <c r="V61" s="262">
        <v>102.4163972568882</v>
      </c>
      <c r="W61" s="262">
        <v>102.98389790505441</v>
      </c>
      <c r="X61" s="262">
        <v>88.862333939343813</v>
      </c>
      <c r="Y61" s="262">
        <v>68.823090846566302</v>
      </c>
      <c r="DA61" s="72" t="s">
        <v>1743</v>
      </c>
    </row>
    <row r="62" spans="1:105" ht="12" customHeight="1" x14ac:dyDescent="0.25">
      <c r="A62" s="59" t="s">
        <v>28</v>
      </c>
      <c r="B62" s="230">
        <v>86.61259520918162</v>
      </c>
      <c r="C62" s="230">
        <v>73.051374692735578</v>
      </c>
      <c r="D62" s="230">
        <v>65.760752700995184</v>
      </c>
      <c r="E62" s="230">
        <v>79.701641030623989</v>
      </c>
      <c r="F62" s="230">
        <v>88.652369457006273</v>
      </c>
      <c r="G62" s="230">
        <v>90.60353351548585</v>
      </c>
      <c r="H62" s="230">
        <v>79.472592174047577</v>
      </c>
      <c r="I62" s="230">
        <v>87.130619462618441</v>
      </c>
      <c r="J62" s="230">
        <v>46.758143655848187</v>
      </c>
      <c r="K62" s="230">
        <v>32.770868932353324</v>
      </c>
      <c r="L62" s="230">
        <v>33.518983902685797</v>
      </c>
      <c r="M62" s="230">
        <v>34.808347484968721</v>
      </c>
      <c r="N62" s="230">
        <v>23.722195116917959</v>
      </c>
      <c r="O62" s="230">
        <v>26.996753599239359</v>
      </c>
      <c r="P62" s="230">
        <v>32.997713466432231</v>
      </c>
      <c r="Q62" s="230">
        <v>34.982685087418943</v>
      </c>
      <c r="R62" s="230">
        <v>42.174074279935581</v>
      </c>
      <c r="S62" s="230">
        <v>48.362164752935428</v>
      </c>
      <c r="T62" s="230">
        <v>57.265601883833398</v>
      </c>
      <c r="U62" s="230">
        <v>49.351948540624832</v>
      </c>
      <c r="V62" s="230">
        <v>54.075732073105939</v>
      </c>
      <c r="W62" s="230">
        <v>55.614908909011618</v>
      </c>
      <c r="X62" s="230">
        <v>43.412548501968082</v>
      </c>
      <c r="Y62" s="230">
        <v>31.869900983308241</v>
      </c>
      <c r="DA62" s="71" t="s">
        <v>1744</v>
      </c>
    </row>
    <row r="63" spans="1:105" ht="12" customHeight="1" x14ac:dyDescent="0.25">
      <c r="A63" s="59" t="s">
        <v>31</v>
      </c>
      <c r="B63" s="295">
        <v>4.8858519962061271</v>
      </c>
      <c r="C63" s="295">
        <v>3.0363491007515639</v>
      </c>
      <c r="D63" s="295">
        <v>3.1434000889640692</v>
      </c>
      <c r="E63" s="295">
        <v>3.7441323400674631</v>
      </c>
      <c r="F63" s="295">
        <v>3.7147562293589251</v>
      </c>
      <c r="G63" s="295">
        <v>4.3180038323088086</v>
      </c>
      <c r="H63" s="295">
        <v>3.458852075020947</v>
      </c>
      <c r="I63" s="295">
        <v>2.2581193614935682</v>
      </c>
      <c r="J63" s="295">
        <v>1.26586565804008</v>
      </c>
      <c r="K63" s="295">
        <v>1.7149395542946151</v>
      </c>
      <c r="L63" s="295">
        <v>1.6139106506867551</v>
      </c>
      <c r="M63" s="295">
        <v>1.669860675817384</v>
      </c>
      <c r="N63" s="295">
        <v>2.066152422035636</v>
      </c>
      <c r="O63" s="295">
        <v>1.587733094479719</v>
      </c>
      <c r="P63" s="295">
        <v>1.655011222072849</v>
      </c>
      <c r="Q63" s="295">
        <v>1.8850590576894899</v>
      </c>
      <c r="R63" s="295">
        <v>2.1257342464852238</v>
      </c>
      <c r="S63" s="295">
        <v>2.3249873703739738</v>
      </c>
      <c r="T63" s="295">
        <v>1.761670695616999</v>
      </c>
      <c r="U63" s="295">
        <v>1.876376197296328</v>
      </c>
      <c r="V63" s="295">
        <v>1.6824479284854741</v>
      </c>
      <c r="W63" s="295">
        <v>1.704418854638438</v>
      </c>
      <c r="X63" s="295">
        <v>2.610116592125443</v>
      </c>
      <c r="Y63" s="295">
        <v>2.5954321288861921</v>
      </c>
      <c r="DA63" s="122" t="s">
        <v>1745</v>
      </c>
    </row>
    <row r="64" spans="1:105" ht="12" customHeight="1" x14ac:dyDescent="0.25">
      <c r="A64" s="59" t="s">
        <v>159</v>
      </c>
      <c r="B64" s="295">
        <v>7.6966466412426104</v>
      </c>
      <c r="C64" s="295">
        <v>8.5963603035835607</v>
      </c>
      <c r="D64" s="295">
        <v>8.0591147590550669</v>
      </c>
      <c r="E64" s="295">
        <v>10.32101448036653</v>
      </c>
      <c r="F64" s="295">
        <v>10.679489574028411</v>
      </c>
      <c r="G64" s="295">
        <v>12.11333396927764</v>
      </c>
      <c r="H64" s="295">
        <v>8.963645070861741</v>
      </c>
      <c r="I64" s="295">
        <v>8.1278644098858859</v>
      </c>
      <c r="J64" s="295">
        <v>4.796518315796054</v>
      </c>
      <c r="K64" s="295">
        <v>5.1120209461587196</v>
      </c>
      <c r="L64" s="295">
        <v>5.248701796740872</v>
      </c>
      <c r="M64" s="295">
        <v>10.411069027533649</v>
      </c>
      <c r="N64" s="295">
        <v>14.35290590728758</v>
      </c>
      <c r="O64" s="295">
        <v>9.4815432880404344</v>
      </c>
      <c r="P64" s="295">
        <v>3.144414763902716</v>
      </c>
      <c r="Q64" s="295">
        <v>3.376504061287021</v>
      </c>
      <c r="R64" s="295">
        <v>5.6748493216232756</v>
      </c>
      <c r="S64" s="295">
        <v>5.1496508289115326</v>
      </c>
      <c r="T64" s="295">
        <v>5.4537138268952949</v>
      </c>
      <c r="U64" s="295">
        <v>5.6450621631843676</v>
      </c>
      <c r="V64" s="295">
        <v>5.4952756807365519</v>
      </c>
      <c r="W64" s="295">
        <v>9.6489852050603346</v>
      </c>
      <c r="X64" s="295">
        <v>13.50006797950512</v>
      </c>
      <c r="Y64" s="295">
        <v>8.9577239453536937</v>
      </c>
      <c r="DA64" s="122" t="s">
        <v>1746</v>
      </c>
    </row>
    <row r="65" spans="1:105" ht="12" customHeight="1" x14ac:dyDescent="0.25">
      <c r="A65" s="59" t="s">
        <v>32</v>
      </c>
      <c r="B65" s="295">
        <v>11.814330632671171</v>
      </c>
      <c r="C65" s="295">
        <v>9.0510766544020225</v>
      </c>
      <c r="D65" s="295">
        <v>10.222007132429759</v>
      </c>
      <c r="E65" s="295">
        <v>7.6660415425981476</v>
      </c>
      <c r="F65" s="295">
        <v>8.5007335872991234</v>
      </c>
      <c r="G65" s="295">
        <v>7.4888886246538551</v>
      </c>
      <c r="H65" s="295">
        <v>11.247779865529081</v>
      </c>
      <c r="I65" s="295">
        <v>12.646495183490471</v>
      </c>
      <c r="J65" s="295">
        <v>3.750203433908109</v>
      </c>
      <c r="K65" s="295">
        <v>3.2331466360861918</v>
      </c>
      <c r="L65" s="295">
        <v>4.3466504391600758</v>
      </c>
      <c r="M65" s="295">
        <v>3.1481601863059572</v>
      </c>
      <c r="N65" s="295">
        <v>2.6710119579048111</v>
      </c>
      <c r="O65" s="295">
        <v>1.7104668087969459</v>
      </c>
      <c r="P65" s="295">
        <v>1.782945618117076</v>
      </c>
      <c r="Q65" s="295">
        <v>1.607108019565934</v>
      </c>
      <c r="R65" s="295">
        <v>1.371796930612754</v>
      </c>
      <c r="S65" s="295">
        <v>1.5166244563612501</v>
      </c>
      <c r="T65" s="295">
        <v>0.86738707677071791</v>
      </c>
      <c r="U65" s="295">
        <v>1.1453624519818639</v>
      </c>
      <c r="V65" s="295">
        <v>1.1866937625620759</v>
      </c>
      <c r="W65" s="295">
        <v>0.73574150242776248</v>
      </c>
      <c r="X65" s="295">
        <v>0.58045142576571196</v>
      </c>
      <c r="Y65" s="295">
        <v>0.30162501605165948</v>
      </c>
      <c r="DA65" s="122" t="s">
        <v>1747</v>
      </c>
    </row>
    <row r="66" spans="1:105" ht="12" customHeight="1" x14ac:dyDescent="0.25">
      <c r="A66" s="59" t="s">
        <v>35</v>
      </c>
      <c r="B66" s="295">
        <v>39.081789625610618</v>
      </c>
      <c r="C66" s="295">
        <v>38.167372167173468</v>
      </c>
      <c r="D66" s="295">
        <v>36.279714799366303</v>
      </c>
      <c r="E66" s="295">
        <v>38.502675264105036</v>
      </c>
      <c r="F66" s="295">
        <v>36.823879526121978</v>
      </c>
      <c r="G66" s="295">
        <v>36.637409281467868</v>
      </c>
      <c r="H66" s="295">
        <v>31.282764217548291</v>
      </c>
      <c r="I66" s="295">
        <v>37.1133275701172</v>
      </c>
      <c r="J66" s="295">
        <v>25.116072345221731</v>
      </c>
      <c r="K66" s="295">
        <v>31.13190608111411</v>
      </c>
      <c r="L66" s="295">
        <v>29.984642134309681</v>
      </c>
      <c r="M66" s="295">
        <v>34.960462906380137</v>
      </c>
      <c r="N66" s="295">
        <v>37.347227999901612</v>
      </c>
      <c r="O66" s="295">
        <v>34.358479823742108</v>
      </c>
      <c r="P66" s="295">
        <v>34.904493051437193</v>
      </c>
      <c r="Q66" s="295">
        <v>35.637524149707112</v>
      </c>
      <c r="R66" s="295">
        <v>40.079430497793261</v>
      </c>
      <c r="S66" s="295">
        <v>43.831260668625468</v>
      </c>
      <c r="T66" s="295">
        <v>46.710882368869846</v>
      </c>
      <c r="U66" s="295">
        <v>45.086713806401221</v>
      </c>
      <c r="V66" s="295">
        <v>39.976247811998107</v>
      </c>
      <c r="W66" s="295">
        <v>35.279843433916213</v>
      </c>
      <c r="X66" s="295">
        <v>28.75914943997947</v>
      </c>
      <c r="Y66" s="295">
        <v>25.098408772966518</v>
      </c>
      <c r="DA66" s="122" t="s">
        <v>1748</v>
      </c>
    </row>
    <row r="67" spans="1:105" ht="12" customHeight="1" x14ac:dyDescent="0.25">
      <c r="A67" s="60" t="s">
        <v>1506</v>
      </c>
      <c r="B67" s="262">
        <v>31.367228113565432</v>
      </c>
      <c r="C67" s="262">
        <v>28.745818762020409</v>
      </c>
      <c r="D67" s="262">
        <v>27.076920505438661</v>
      </c>
      <c r="E67" s="262">
        <v>30.90000269798405</v>
      </c>
      <c r="F67" s="262">
        <v>32.463895590135238</v>
      </c>
      <c r="G67" s="262">
        <v>33.021534313721517</v>
      </c>
      <c r="H67" s="262">
        <v>29.443843919897471</v>
      </c>
      <c r="I67" s="262">
        <v>32.048718235245254</v>
      </c>
      <c r="J67" s="262">
        <v>18.02246116161907</v>
      </c>
      <c r="K67" s="262">
        <v>17.29634244036432</v>
      </c>
      <c r="L67" s="262">
        <v>16.785277028109729</v>
      </c>
      <c r="M67" s="262">
        <v>20.11383810410824</v>
      </c>
      <c r="N67" s="262">
        <v>19.6768568863369</v>
      </c>
      <c r="O67" s="262">
        <v>18.107530824447249</v>
      </c>
      <c r="P67" s="262">
        <v>19.12211614876956</v>
      </c>
      <c r="Q67" s="262">
        <v>19.669242794993149</v>
      </c>
      <c r="R67" s="262">
        <v>22.840348834054971</v>
      </c>
      <c r="S67" s="262">
        <v>25.134040990396269</v>
      </c>
      <c r="T67" s="262">
        <v>26.50718003784311</v>
      </c>
      <c r="U67" s="262">
        <v>26.039623388369979</v>
      </c>
      <c r="V67" s="262">
        <v>25.377399190829461</v>
      </c>
      <c r="W67" s="262">
        <v>24.245579516085421</v>
      </c>
      <c r="X67" s="262">
        <v>22.723687931725539</v>
      </c>
      <c r="Y67" s="262">
        <v>15.947401759502799</v>
      </c>
      <c r="DA67" s="72" t="s">
        <v>1749</v>
      </c>
    </row>
    <row r="68" spans="1:105" ht="12" customHeight="1" x14ac:dyDescent="0.25">
      <c r="A68" s="147" t="s">
        <v>28</v>
      </c>
      <c r="B68" s="229">
        <v>9.7766794975516742</v>
      </c>
      <c r="C68" s="229">
        <v>7.1899657978233016</v>
      </c>
      <c r="D68" s="229">
        <v>6.2049235850272728</v>
      </c>
      <c r="E68" s="229">
        <v>7.7257285434854284</v>
      </c>
      <c r="F68" s="229">
        <v>8.6227213525865452</v>
      </c>
      <c r="G68" s="229">
        <v>8.9481574713294645</v>
      </c>
      <c r="H68" s="229">
        <v>8.1298316734468621</v>
      </c>
      <c r="I68" s="229">
        <v>8.3694750386420509</v>
      </c>
      <c r="J68" s="229">
        <v>4.0136691986587039</v>
      </c>
      <c r="K68" s="229">
        <v>2.4266167955884499</v>
      </c>
      <c r="L68" s="229">
        <v>2.76088035124214</v>
      </c>
      <c r="M68" s="229">
        <v>2.7413443708295779</v>
      </c>
      <c r="N68" s="229">
        <v>1.777788497424402</v>
      </c>
      <c r="O68" s="229">
        <v>2.0568421055187072</v>
      </c>
      <c r="P68" s="229">
        <v>2.3902293307086571</v>
      </c>
      <c r="Q68" s="229">
        <v>2.541848580008613</v>
      </c>
      <c r="R68" s="229">
        <v>2.9582504733487318</v>
      </c>
      <c r="S68" s="229">
        <v>3.4180841528747909</v>
      </c>
      <c r="T68" s="229">
        <v>4.4930933094786774</v>
      </c>
      <c r="U68" s="229">
        <v>3.420506618825943</v>
      </c>
      <c r="V68" s="229">
        <v>3.9959735542062371</v>
      </c>
      <c r="W68" s="229">
        <v>4.8288659343255009</v>
      </c>
      <c r="X68" s="229">
        <v>3.5365039500754851</v>
      </c>
      <c r="Y68" s="229">
        <v>3.1402471132584089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0.55150649768680093</v>
      </c>
      <c r="C70" s="229">
        <v>0.29884784888006</v>
      </c>
      <c r="D70" s="229">
        <v>0.29659875454702328</v>
      </c>
      <c r="E70" s="229">
        <v>0.36293042045560531</v>
      </c>
      <c r="F70" s="229">
        <v>0.36131361242500459</v>
      </c>
      <c r="G70" s="229">
        <v>0.42645332642241091</v>
      </c>
      <c r="H70" s="229">
        <v>0.35383123142239092</v>
      </c>
      <c r="I70" s="229">
        <v>0.21690737133348489</v>
      </c>
      <c r="J70" s="229">
        <v>0.10866055844113549</v>
      </c>
      <c r="K70" s="229">
        <v>0.1269878175784899</v>
      </c>
      <c r="L70" s="229">
        <v>0.13293404767512779</v>
      </c>
      <c r="M70" s="229">
        <v>0.1315104994771277</v>
      </c>
      <c r="N70" s="229">
        <v>0.1548415731224182</v>
      </c>
      <c r="O70" s="229">
        <v>0.12096699957077101</v>
      </c>
      <c r="P70" s="229">
        <v>0.119882741865575</v>
      </c>
      <c r="Q70" s="229">
        <v>0.13696875117066459</v>
      </c>
      <c r="R70" s="229">
        <v>0.14910711019139711</v>
      </c>
      <c r="S70" s="229">
        <v>0.1643227206000317</v>
      </c>
      <c r="T70" s="229">
        <v>0.13822173443733529</v>
      </c>
      <c r="U70" s="229">
        <v>0.13004870916041619</v>
      </c>
      <c r="V70" s="229">
        <v>0.1243259623275752</v>
      </c>
      <c r="W70" s="229">
        <v>0.14798927673244849</v>
      </c>
      <c r="X70" s="229">
        <v>0.21262717708891751</v>
      </c>
      <c r="Y70" s="229">
        <v>0.25573654134230572</v>
      </c>
      <c r="DA70" s="73" t="s">
        <v>1752</v>
      </c>
    </row>
    <row r="71" spans="1:105" ht="12" customHeight="1" x14ac:dyDescent="0.25">
      <c r="A71" s="147" t="s">
        <v>159</v>
      </c>
      <c r="B71" s="229">
        <v>0.86878412124244653</v>
      </c>
      <c r="C71" s="229">
        <v>0.84608314119348149</v>
      </c>
      <c r="D71" s="229">
        <v>0.76042607769824688</v>
      </c>
      <c r="E71" s="229">
        <v>1.0004481104480201</v>
      </c>
      <c r="F71" s="229">
        <v>1.038734366026834</v>
      </c>
      <c r="G71" s="229">
        <v>1.196333251631676</v>
      </c>
      <c r="H71" s="229">
        <v>0.9169566968072913</v>
      </c>
      <c r="I71" s="229">
        <v>0.7807353914795947</v>
      </c>
      <c r="J71" s="229">
        <v>0.41172801825944783</v>
      </c>
      <c r="K71" s="229">
        <v>0.37853484791493758</v>
      </c>
      <c r="L71" s="229">
        <v>0.4323232978130358</v>
      </c>
      <c r="M71" s="229">
        <v>0.81992761895037147</v>
      </c>
      <c r="N71" s="229">
        <v>1.075635323831944</v>
      </c>
      <c r="O71" s="229">
        <v>0.72238454110605843</v>
      </c>
      <c r="P71" s="229">
        <v>0.2277694908842495</v>
      </c>
      <c r="Q71" s="229">
        <v>0.24533742999225469</v>
      </c>
      <c r="R71" s="229">
        <v>0.39805558221491388</v>
      </c>
      <c r="S71" s="229">
        <v>0.36396095958613311</v>
      </c>
      <c r="T71" s="229">
        <v>0.42790164254524887</v>
      </c>
      <c r="U71" s="229">
        <v>0.39125045846896073</v>
      </c>
      <c r="V71" s="229">
        <v>0.40607820646069492</v>
      </c>
      <c r="W71" s="229">
        <v>0.83779074481189597</v>
      </c>
      <c r="X71" s="229">
        <v>1.0997521542335389</v>
      </c>
      <c r="Y71" s="229">
        <v>0.88263426910222897</v>
      </c>
      <c r="DA71" s="73" t="s">
        <v>1753</v>
      </c>
    </row>
    <row r="72" spans="1:105" ht="12" customHeight="1" x14ac:dyDescent="0.25">
      <c r="A72" s="147" t="s">
        <v>32</v>
      </c>
      <c r="B72" s="229">
        <v>1.3335811471157539</v>
      </c>
      <c r="C72" s="229">
        <v>0.89083787748485588</v>
      </c>
      <c r="D72" s="229">
        <v>0.96450801636536854</v>
      </c>
      <c r="E72" s="229">
        <v>0.74309330642814642</v>
      </c>
      <c r="F72" s="229">
        <v>0.82681892728655992</v>
      </c>
      <c r="G72" s="229">
        <v>0.7396152456592332</v>
      </c>
      <c r="H72" s="229">
        <v>1.1506175211508649</v>
      </c>
      <c r="I72" s="229">
        <v>1.2147799065050919</v>
      </c>
      <c r="J72" s="229">
        <v>0.32191346436180562</v>
      </c>
      <c r="K72" s="229">
        <v>0.23940799207742119</v>
      </c>
      <c r="L72" s="229">
        <v>0.35802343609328469</v>
      </c>
      <c r="M72" s="229">
        <v>0.24793452803027799</v>
      </c>
      <c r="N72" s="229">
        <v>0.20017095010991309</v>
      </c>
      <c r="O72" s="229">
        <v>0.1303178969090899</v>
      </c>
      <c r="P72" s="229">
        <v>0.12914982475428741</v>
      </c>
      <c r="Q72" s="229">
        <v>0.1167727756530401</v>
      </c>
      <c r="R72" s="229">
        <v>9.6223070419690859E-2</v>
      </c>
      <c r="S72" s="229">
        <v>0.107190198094598</v>
      </c>
      <c r="T72" s="229">
        <v>6.805570784486964E-2</v>
      </c>
      <c r="U72" s="229">
        <v>7.938328604662373E-2</v>
      </c>
      <c r="V72" s="229">
        <v>8.7691774301432671E-2</v>
      </c>
      <c r="W72" s="229">
        <v>6.3882098294099771E-2</v>
      </c>
      <c r="X72" s="229">
        <v>4.7285147517988423E-2</v>
      </c>
      <c r="Y72" s="229">
        <v>2.9720113860373359E-2</v>
      </c>
      <c r="DA72" s="73" t="s">
        <v>1754</v>
      </c>
    </row>
    <row r="73" spans="1:105" ht="12" customHeight="1" x14ac:dyDescent="0.25">
      <c r="A73" s="147" t="s">
        <v>33</v>
      </c>
      <c r="B73" s="229">
        <v>14.425192233470041</v>
      </c>
      <c r="C73" s="229">
        <v>15.395104506546071</v>
      </c>
      <c r="D73" s="229">
        <v>15.120011292153389</v>
      </c>
      <c r="E73" s="229">
        <v>16.720344994295189</v>
      </c>
      <c r="F73" s="229">
        <v>17.249113202898041</v>
      </c>
      <c r="G73" s="229">
        <v>17.262867912380841</v>
      </c>
      <c r="H73" s="229">
        <v>15.273427551180641</v>
      </c>
      <c r="I73" s="229">
        <v>17.351759972790362</v>
      </c>
      <c r="J73" s="229">
        <v>10.19473180696618</v>
      </c>
      <c r="K73" s="229">
        <v>10.85659605476302</v>
      </c>
      <c r="L73" s="229">
        <v>9.7086113595215284</v>
      </c>
      <c r="M73" s="229">
        <v>12.44185875732207</v>
      </c>
      <c r="N73" s="229">
        <v>12.589008806224831</v>
      </c>
      <c r="O73" s="229">
        <v>11.310845572536721</v>
      </c>
      <c r="P73" s="229">
        <v>12.56829821415208</v>
      </c>
      <c r="Q73" s="229">
        <v>12.64452139928213</v>
      </c>
      <c r="R73" s="229">
        <v>14.79297946181674</v>
      </c>
      <c r="S73" s="229">
        <v>15.7328738456217</v>
      </c>
      <c r="T73" s="229">
        <v>14.547154569417041</v>
      </c>
      <c r="U73" s="229">
        <v>15.92308514872194</v>
      </c>
      <c r="V73" s="229">
        <v>15.150095299373779</v>
      </c>
      <c r="W73" s="229">
        <v>13.03264724621339</v>
      </c>
      <c r="X73" s="229">
        <v>13.39823818249236</v>
      </c>
      <c r="Y73" s="229">
        <v>7.0369587172495898</v>
      </c>
      <c r="DA73" s="73" t="s">
        <v>1755</v>
      </c>
    </row>
    <row r="74" spans="1:105" ht="12" customHeight="1" x14ac:dyDescent="0.25">
      <c r="A74" s="147" t="s">
        <v>35</v>
      </c>
      <c r="B74" s="229">
        <v>4.4114846164987132</v>
      </c>
      <c r="C74" s="229">
        <v>3.75656312600589</v>
      </c>
      <c r="D74" s="229">
        <v>3.4232098747440931</v>
      </c>
      <c r="E74" s="229">
        <v>3.7321843495562699</v>
      </c>
      <c r="F74" s="229">
        <v>3.5816533074048871</v>
      </c>
      <c r="G74" s="229">
        <v>3.618372207703012</v>
      </c>
      <c r="H74" s="229">
        <v>3.200142343561883</v>
      </c>
      <c r="I74" s="229">
        <v>3.5649817551487319</v>
      </c>
      <c r="J74" s="229">
        <v>2.1559368717729628</v>
      </c>
      <c r="K74" s="229">
        <v>2.3052548997421018</v>
      </c>
      <c r="L74" s="229">
        <v>2.4697648815365629</v>
      </c>
      <c r="M74" s="229">
        <v>2.7533242774994551</v>
      </c>
      <c r="N74" s="229">
        <v>2.79887556870993</v>
      </c>
      <c r="O74" s="229">
        <v>2.617720968682653</v>
      </c>
      <c r="P74" s="229">
        <v>2.5283492188006522</v>
      </c>
      <c r="Q74" s="229">
        <v>2.5894293113461861</v>
      </c>
      <c r="R74" s="229">
        <v>2.8113241669432929</v>
      </c>
      <c r="S74" s="229">
        <v>3.097854247371326</v>
      </c>
      <c r="T74" s="229">
        <v>3.6649637155156611</v>
      </c>
      <c r="U74" s="229">
        <v>3.1248898484516419</v>
      </c>
      <c r="V74" s="229">
        <v>2.954079823407266</v>
      </c>
      <c r="W74" s="229">
        <v>3.0632367735258561</v>
      </c>
      <c r="X74" s="229">
        <v>2.3427983176497391</v>
      </c>
      <c r="Y74" s="229">
        <v>2.4730295126416268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0.36841646408674888</v>
      </c>
      <c r="D76" s="229">
        <v>0.30724290490326561</v>
      </c>
      <c r="E76" s="229">
        <v>0.61527297331538722</v>
      </c>
      <c r="F76" s="229">
        <v>0.78354082150736915</v>
      </c>
      <c r="G76" s="229">
        <v>0.82973489859487948</v>
      </c>
      <c r="H76" s="229">
        <v>0.41903690232753282</v>
      </c>
      <c r="I76" s="229">
        <v>0.55007879934593928</v>
      </c>
      <c r="J76" s="229">
        <v>0.81582124315882809</v>
      </c>
      <c r="K76" s="229">
        <v>0.96294403269989937</v>
      </c>
      <c r="L76" s="229">
        <v>0.92273965422805415</v>
      </c>
      <c r="M76" s="229">
        <v>0.97793805199935691</v>
      </c>
      <c r="N76" s="229">
        <v>1.080536166913463</v>
      </c>
      <c r="O76" s="229">
        <v>1.1484527401232529</v>
      </c>
      <c r="P76" s="229">
        <v>1.158437327604056</v>
      </c>
      <c r="Q76" s="229">
        <v>1.3943645475402611</v>
      </c>
      <c r="R76" s="229">
        <v>1.6344089691201971</v>
      </c>
      <c r="S76" s="229">
        <v>2.2497548662476818</v>
      </c>
      <c r="T76" s="229">
        <v>3.167789358604272</v>
      </c>
      <c r="U76" s="229">
        <v>2.9704593186944481</v>
      </c>
      <c r="V76" s="229">
        <v>2.6591545707524822</v>
      </c>
      <c r="W76" s="229">
        <v>2.2711674421822301</v>
      </c>
      <c r="X76" s="229">
        <v>2.086483002667515</v>
      </c>
      <c r="Y76" s="229">
        <v>2.129075492048262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847.90719279129189</v>
      </c>
      <c r="C79" s="261">
        <f t="shared" si="4"/>
        <v>772.73589105813494</v>
      </c>
      <c r="D79" s="261">
        <f t="shared" si="4"/>
        <v>733.84284092700341</v>
      </c>
      <c r="E79" s="261">
        <f t="shared" si="4"/>
        <v>814.09560232241415</v>
      </c>
      <c r="F79" s="261">
        <f t="shared" si="4"/>
        <v>846.99460756182532</v>
      </c>
      <c r="G79" s="261">
        <f t="shared" si="4"/>
        <v>857.05301180130334</v>
      </c>
      <c r="H79" s="261">
        <f t="shared" si="4"/>
        <v>767.14557603920048</v>
      </c>
      <c r="I79" s="261">
        <f t="shared" si="4"/>
        <v>852.22297882958833</v>
      </c>
      <c r="J79" s="261">
        <f t="shared" si="4"/>
        <v>478.1997785244431</v>
      </c>
      <c r="K79" s="261">
        <f t="shared" si="4"/>
        <v>467.53420068915659</v>
      </c>
      <c r="L79" s="261">
        <f t="shared" si="4"/>
        <v>454.22868953361018</v>
      </c>
      <c r="M79" s="261">
        <f t="shared" si="4"/>
        <v>535.29826262734093</v>
      </c>
      <c r="N79" s="261">
        <f t="shared" si="4"/>
        <v>530.24708746518263</v>
      </c>
      <c r="O79" s="261">
        <f t="shared" si="4"/>
        <v>485.6158312485644</v>
      </c>
      <c r="P79" s="261">
        <f t="shared" si="4"/>
        <v>498.87380956404132</v>
      </c>
      <c r="Q79" s="261">
        <f t="shared" si="4"/>
        <v>506.24004569813491</v>
      </c>
      <c r="R79" s="261">
        <f t="shared" si="4"/>
        <v>599.6268464667902</v>
      </c>
      <c r="S79" s="261">
        <f t="shared" si="4"/>
        <v>648.44152857422171</v>
      </c>
      <c r="T79" s="261">
        <f t="shared" si="4"/>
        <v>676.08332761725342</v>
      </c>
      <c r="U79" s="261">
        <f t="shared" si="4"/>
        <v>662.52496139310608</v>
      </c>
      <c r="V79" s="261">
        <f t="shared" si="4"/>
        <v>645.70875772137629</v>
      </c>
      <c r="W79" s="261">
        <f t="shared" si="4"/>
        <v>618.68677779211191</v>
      </c>
      <c r="X79" s="261">
        <f t="shared" si="4"/>
        <v>582.64523130430052</v>
      </c>
      <c r="Y79" s="261">
        <f t="shared" si="4"/>
        <v>414.61755582082282</v>
      </c>
      <c r="DA79" s="70"/>
    </row>
    <row r="80" spans="1:105" ht="12" customHeight="1" x14ac:dyDescent="0.25">
      <c r="A80" s="60" t="s">
        <v>1521</v>
      </c>
      <c r="B80" s="262">
        <v>847.90719279129189</v>
      </c>
      <c r="C80" s="262">
        <v>772.73589105813494</v>
      </c>
      <c r="D80" s="262">
        <v>733.84284092700341</v>
      </c>
      <c r="E80" s="262">
        <v>814.09560232241415</v>
      </c>
      <c r="F80" s="262">
        <v>846.99460756182532</v>
      </c>
      <c r="G80" s="262">
        <v>857.05301180130334</v>
      </c>
      <c r="H80" s="262">
        <v>767.14557603920048</v>
      </c>
      <c r="I80" s="262">
        <v>852.22297882958833</v>
      </c>
      <c r="J80" s="262">
        <v>478.1997785244431</v>
      </c>
      <c r="K80" s="262">
        <v>467.53420068915659</v>
      </c>
      <c r="L80" s="262">
        <v>454.22868953361018</v>
      </c>
      <c r="M80" s="262">
        <v>535.29826262734093</v>
      </c>
      <c r="N80" s="262">
        <v>530.24708746518263</v>
      </c>
      <c r="O80" s="262">
        <v>485.6158312485644</v>
      </c>
      <c r="P80" s="262">
        <v>498.87380956404132</v>
      </c>
      <c r="Q80" s="262">
        <v>506.24004569813491</v>
      </c>
      <c r="R80" s="262">
        <v>599.6268464667902</v>
      </c>
      <c r="S80" s="262">
        <v>648.44152857422171</v>
      </c>
      <c r="T80" s="262">
        <v>676.08332761725342</v>
      </c>
      <c r="U80" s="262">
        <v>662.52496139310608</v>
      </c>
      <c r="V80" s="262">
        <v>645.70875772137629</v>
      </c>
      <c r="W80" s="262">
        <v>618.68677779211191</v>
      </c>
      <c r="X80" s="262">
        <v>582.64523130430052</v>
      </c>
      <c r="Y80" s="262">
        <v>414.61755582082282</v>
      </c>
      <c r="DA80" s="72" t="s">
        <v>1761</v>
      </c>
    </row>
    <row r="81" spans="1:105" ht="12" customHeight="1" x14ac:dyDescent="0.25">
      <c r="A81" s="59" t="s">
        <v>28</v>
      </c>
      <c r="B81" s="230">
        <v>264.2795479911772</v>
      </c>
      <c r="C81" s="230">
        <v>193.27835722665651</v>
      </c>
      <c r="D81" s="230">
        <v>168.16678803842481</v>
      </c>
      <c r="E81" s="230">
        <v>203.54307711431281</v>
      </c>
      <c r="F81" s="230">
        <v>224.9698736207211</v>
      </c>
      <c r="G81" s="230">
        <v>232.2437606325432</v>
      </c>
      <c r="H81" s="230">
        <v>211.81896016007161</v>
      </c>
      <c r="I81" s="230">
        <v>222.55676174990811</v>
      </c>
      <c r="J81" s="230">
        <v>106.4968710242761</v>
      </c>
      <c r="K81" s="230">
        <v>65.593425188940216</v>
      </c>
      <c r="L81" s="230">
        <v>74.712562789619739</v>
      </c>
      <c r="M81" s="230">
        <v>72.95658199956334</v>
      </c>
      <c r="N81" s="230">
        <v>47.907406062548347</v>
      </c>
      <c r="O81" s="230">
        <v>55.161308214920808</v>
      </c>
      <c r="P81" s="230">
        <v>62.358308184372433</v>
      </c>
      <c r="Q81" s="230">
        <v>65.421203790765844</v>
      </c>
      <c r="R81" s="230">
        <v>77.662841985503462</v>
      </c>
      <c r="S81" s="230">
        <v>88.184296099952675</v>
      </c>
      <c r="T81" s="230">
        <v>114.5993452200637</v>
      </c>
      <c r="U81" s="230">
        <v>87.027795363379056</v>
      </c>
      <c r="V81" s="230">
        <v>101.6745293783451</v>
      </c>
      <c r="W81" s="230">
        <v>123.22062680811089</v>
      </c>
      <c r="X81" s="230">
        <v>90.677497780785359</v>
      </c>
      <c r="Y81" s="230">
        <v>81.64349292804107</v>
      </c>
      <c r="DA81" s="71" t="s">
        <v>1762</v>
      </c>
    </row>
    <row r="82" spans="1:105" ht="12" customHeight="1" x14ac:dyDescent="0.25">
      <c r="A82" s="59" t="s">
        <v>31</v>
      </c>
      <c r="B82" s="295">
        <v>14.908117624124319</v>
      </c>
      <c r="C82" s="295">
        <v>8.0335321358197085</v>
      </c>
      <c r="D82" s="295">
        <v>8.0384648102239016</v>
      </c>
      <c r="E82" s="295">
        <v>9.5618133800748559</v>
      </c>
      <c r="F82" s="295">
        <v>9.4268009368430619</v>
      </c>
      <c r="G82" s="295">
        <v>11.068326030239531</v>
      </c>
      <c r="H82" s="295">
        <v>9.2189071708384045</v>
      </c>
      <c r="I82" s="295">
        <v>5.767888898740023</v>
      </c>
      <c r="J82" s="295">
        <v>2.883149782647406</v>
      </c>
      <c r="K82" s="295">
        <v>3.4325839693290159</v>
      </c>
      <c r="L82" s="295">
        <v>3.597346541778923</v>
      </c>
      <c r="M82" s="295">
        <v>3.4999457350201948</v>
      </c>
      <c r="N82" s="295">
        <v>4.1726325317586896</v>
      </c>
      <c r="O82" s="295">
        <v>3.2441469032814898</v>
      </c>
      <c r="P82" s="295">
        <v>3.127601551531749</v>
      </c>
      <c r="Q82" s="295">
        <v>3.5252534921936149</v>
      </c>
      <c r="R82" s="295">
        <v>3.91450353580132</v>
      </c>
      <c r="S82" s="295">
        <v>4.2394168198449877</v>
      </c>
      <c r="T82" s="295">
        <v>3.5254376374253482</v>
      </c>
      <c r="U82" s="295">
        <v>3.308823431532796</v>
      </c>
      <c r="V82" s="295">
        <v>3.1633802220387959</v>
      </c>
      <c r="W82" s="295">
        <v>3.776317604973729</v>
      </c>
      <c r="X82" s="295">
        <v>5.4518532004477027</v>
      </c>
      <c r="Y82" s="295">
        <v>6.6489112963015593</v>
      </c>
      <c r="DA82" s="122" t="s">
        <v>1763</v>
      </c>
    </row>
    <row r="83" spans="1:105" ht="12" customHeight="1" x14ac:dyDescent="0.25">
      <c r="A83" s="59" t="s">
        <v>159</v>
      </c>
      <c r="B83" s="295">
        <v>23.484647821518941</v>
      </c>
      <c r="C83" s="295">
        <v>22.744135953546881</v>
      </c>
      <c r="D83" s="295">
        <v>20.609183864205441</v>
      </c>
      <c r="E83" s="295">
        <v>26.357939674893242</v>
      </c>
      <c r="F83" s="295">
        <v>27.100949862013</v>
      </c>
      <c r="G83" s="295">
        <v>31.05007195268092</v>
      </c>
      <c r="H83" s="295">
        <v>23.890877675107621</v>
      </c>
      <c r="I83" s="295">
        <v>20.760912686757671</v>
      </c>
      <c r="J83" s="295">
        <v>10.924603769615681</v>
      </c>
      <c r="K83" s="295">
        <v>10.232104744867319</v>
      </c>
      <c r="L83" s="295">
        <v>11.699160204005191</v>
      </c>
      <c r="M83" s="295">
        <v>21.82108793123178</v>
      </c>
      <c r="N83" s="295">
        <v>28.985955477096301</v>
      </c>
      <c r="O83" s="295">
        <v>19.37323055315245</v>
      </c>
      <c r="P83" s="295">
        <v>5.9422415770233279</v>
      </c>
      <c r="Q83" s="295">
        <v>6.3144083920890557</v>
      </c>
      <c r="R83" s="295">
        <v>10.45013870918433</v>
      </c>
      <c r="S83" s="295">
        <v>9.3899505083783108</v>
      </c>
      <c r="T83" s="295">
        <v>10.91391713384313</v>
      </c>
      <c r="U83" s="295">
        <v>9.9545677380247799</v>
      </c>
      <c r="V83" s="295">
        <v>10.3323532982928</v>
      </c>
      <c r="W83" s="295">
        <v>21.378332327666001</v>
      </c>
      <c r="X83" s="295">
        <v>28.198123042615901</v>
      </c>
      <c r="Y83" s="295">
        <v>22.94766689004981</v>
      </c>
      <c r="DA83" s="122" t="s">
        <v>1764</v>
      </c>
    </row>
    <row r="84" spans="1:105" ht="12" customHeight="1" x14ac:dyDescent="0.25">
      <c r="A84" s="59" t="s">
        <v>32</v>
      </c>
      <c r="B84" s="295">
        <v>36.048867394862071</v>
      </c>
      <c r="C84" s="295">
        <v>23.947218437072429</v>
      </c>
      <c r="D84" s="295">
        <v>26.14024378009541</v>
      </c>
      <c r="E84" s="295">
        <v>19.577635600589879</v>
      </c>
      <c r="F84" s="295">
        <v>21.572000528937512</v>
      </c>
      <c r="G84" s="295">
        <v>19.196245330217881</v>
      </c>
      <c r="H84" s="295">
        <v>29.97880111935979</v>
      </c>
      <c r="I84" s="295">
        <v>32.302800472237863</v>
      </c>
      <c r="J84" s="295">
        <v>8.5415052906138396</v>
      </c>
      <c r="K84" s="295">
        <v>6.4713927005341736</v>
      </c>
      <c r="L84" s="295">
        <v>9.6885214302171576</v>
      </c>
      <c r="M84" s="295">
        <v>6.5983887019966483</v>
      </c>
      <c r="N84" s="295">
        <v>5.3941574055265242</v>
      </c>
      <c r="O84" s="295">
        <v>3.4949234353162688</v>
      </c>
      <c r="P84" s="295">
        <v>3.3693689850244688</v>
      </c>
      <c r="Q84" s="295">
        <v>3.0054565851381412</v>
      </c>
      <c r="R84" s="295">
        <v>2.526140764850469</v>
      </c>
      <c r="S84" s="295">
        <v>2.7654357660669562</v>
      </c>
      <c r="T84" s="295">
        <v>1.735806274278092</v>
      </c>
      <c r="U84" s="295">
        <v>2.019745360326024</v>
      </c>
      <c r="V84" s="295">
        <v>2.2312509733867119</v>
      </c>
      <c r="W84" s="295">
        <v>1.6301119767401111</v>
      </c>
      <c r="X84" s="295">
        <v>1.212411726285499</v>
      </c>
      <c r="Y84" s="295">
        <v>0.77269521100274474</v>
      </c>
      <c r="DA84" s="122" t="s">
        <v>1765</v>
      </c>
    </row>
    <row r="85" spans="1:105" ht="12" customHeight="1" x14ac:dyDescent="0.25">
      <c r="A85" s="59" t="s">
        <v>33</v>
      </c>
      <c r="B85" s="295">
        <v>389.9364077652329</v>
      </c>
      <c r="C85" s="295">
        <v>413.84626742713272</v>
      </c>
      <c r="D85" s="295">
        <v>409.78485863093391</v>
      </c>
      <c r="E85" s="295">
        <v>440.51644468164932</v>
      </c>
      <c r="F85" s="295">
        <v>450.03551183541953</v>
      </c>
      <c r="G85" s="295">
        <v>448.04680473269809</v>
      </c>
      <c r="H85" s="295">
        <v>397.94200813995718</v>
      </c>
      <c r="I85" s="295">
        <v>461.40904804376669</v>
      </c>
      <c r="J85" s="295">
        <v>270.5023719285054</v>
      </c>
      <c r="K85" s="295">
        <v>293.46261940462398</v>
      </c>
      <c r="L85" s="295">
        <v>262.72606687643139</v>
      </c>
      <c r="M85" s="295">
        <v>331.12056198209882</v>
      </c>
      <c r="N85" s="295">
        <v>339.24550511974269</v>
      </c>
      <c r="O85" s="295">
        <v>303.33929722851838</v>
      </c>
      <c r="P85" s="295">
        <v>327.89230862581269</v>
      </c>
      <c r="Q85" s="295">
        <v>325.44023975508912</v>
      </c>
      <c r="R85" s="295">
        <v>388.35955129159839</v>
      </c>
      <c r="S85" s="295">
        <v>405.89767356623901</v>
      </c>
      <c r="T85" s="295">
        <v>371.03489147517371</v>
      </c>
      <c r="U85" s="295">
        <v>405.13033602966101</v>
      </c>
      <c r="V85" s="295">
        <v>385.48273373317892</v>
      </c>
      <c r="W85" s="295">
        <v>332.56068494925529</v>
      </c>
      <c r="X85" s="295">
        <v>343.53664811641272</v>
      </c>
      <c r="Y85" s="295">
        <v>182.95435631196031</v>
      </c>
      <c r="DA85" s="122" t="s">
        <v>1766</v>
      </c>
    </row>
    <row r="86" spans="1:105" ht="12" customHeight="1" x14ac:dyDescent="0.25">
      <c r="A86" s="59" t="s">
        <v>35</v>
      </c>
      <c r="B86" s="295">
        <v>119.2496041943764</v>
      </c>
      <c r="C86" s="295">
        <v>100.982726514841</v>
      </c>
      <c r="D86" s="295">
        <v>92.776357601928822</v>
      </c>
      <c r="E86" s="295">
        <v>98.328627855703203</v>
      </c>
      <c r="F86" s="295">
        <v>93.446611455026499</v>
      </c>
      <c r="G86" s="295">
        <v>93.912559270190357</v>
      </c>
      <c r="H86" s="295">
        <v>83.37821135847696</v>
      </c>
      <c r="I86" s="295">
        <v>94.798155375362299</v>
      </c>
      <c r="J86" s="295">
        <v>57.20464732031602</v>
      </c>
      <c r="K86" s="295">
        <v>62.31291445875096</v>
      </c>
      <c r="L86" s="295">
        <v>66.834647037268468</v>
      </c>
      <c r="M86" s="295">
        <v>73.275408431079285</v>
      </c>
      <c r="N86" s="295">
        <v>75.423408680499904</v>
      </c>
      <c r="O86" s="295">
        <v>70.203207522217667</v>
      </c>
      <c r="P86" s="295">
        <v>65.961695707643273</v>
      </c>
      <c r="Q86" s="295">
        <v>66.645819901194614</v>
      </c>
      <c r="R86" s="295">
        <v>73.80559101210558</v>
      </c>
      <c r="S86" s="295">
        <v>79.922577679934648</v>
      </c>
      <c r="T86" s="295">
        <v>93.477346924299312</v>
      </c>
      <c r="U86" s="295">
        <v>79.506431230790952</v>
      </c>
      <c r="V86" s="295">
        <v>75.164330223066571</v>
      </c>
      <c r="W86" s="295">
        <v>78.166169951503178</v>
      </c>
      <c r="X86" s="295">
        <v>60.070366737460468</v>
      </c>
      <c r="Y86" s="295">
        <v>64.296458286268205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9.9036533630657271</v>
      </c>
      <c r="D87" s="295">
        <v>8.326944201191198</v>
      </c>
      <c r="E87" s="295">
        <v>16.210064015190898</v>
      </c>
      <c r="F87" s="295">
        <v>20.442859322864759</v>
      </c>
      <c r="G87" s="295">
        <v>21.53524385273322</v>
      </c>
      <c r="H87" s="295">
        <v>10.91781041538875</v>
      </c>
      <c r="I87" s="295">
        <v>14.627411602815769</v>
      </c>
      <c r="J87" s="295">
        <v>21.646629408468659</v>
      </c>
      <c r="K87" s="295">
        <v>26.029160222110949</v>
      </c>
      <c r="L87" s="295">
        <v>24.970384654289258</v>
      </c>
      <c r="M87" s="295">
        <v>26.0262878463509</v>
      </c>
      <c r="N87" s="295">
        <v>29.118022188010059</v>
      </c>
      <c r="O87" s="295">
        <v>30.799717391157319</v>
      </c>
      <c r="P87" s="295">
        <v>30.22228493263334</v>
      </c>
      <c r="Q87" s="295">
        <v>35.887663781664507</v>
      </c>
      <c r="R87" s="295">
        <v>42.908079167746713</v>
      </c>
      <c r="S87" s="295">
        <v>58.042178133805173</v>
      </c>
      <c r="T87" s="295">
        <v>80.79658295217024</v>
      </c>
      <c r="U87" s="295">
        <v>75.577262239391558</v>
      </c>
      <c r="V87" s="295">
        <v>67.660179893067422</v>
      </c>
      <c r="W87" s="295">
        <v>57.954534173862598</v>
      </c>
      <c r="X87" s="295">
        <v>53.498330700292797</v>
      </c>
      <c r="Y87" s="295">
        <v>55.353974897199038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79.964946117929202</v>
      </c>
      <c r="C89" s="261">
        <f t="shared" si="5"/>
        <v>70.27445943828053</v>
      </c>
      <c r="D89" s="261">
        <f t="shared" si="5"/>
        <v>65.779141638381759</v>
      </c>
      <c r="E89" s="261">
        <f t="shared" si="5"/>
        <v>74.554231283127976</v>
      </c>
      <c r="F89" s="261">
        <f t="shared" si="5"/>
        <v>79.048579579547564</v>
      </c>
      <c r="G89" s="261">
        <f t="shared" si="5"/>
        <v>80.53499216554269</v>
      </c>
      <c r="H89" s="261">
        <f t="shared" si="5"/>
        <v>71.618705971865452</v>
      </c>
      <c r="I89" s="261">
        <f t="shared" si="5"/>
        <v>78.465295512288321</v>
      </c>
      <c r="J89" s="261">
        <f t="shared" si="5"/>
        <v>43.520740851398841</v>
      </c>
      <c r="K89" s="261">
        <f t="shared" si="5"/>
        <v>39.405623581123983</v>
      </c>
      <c r="L89" s="261">
        <f t="shared" si="5"/>
        <v>39.805208937234049</v>
      </c>
      <c r="M89" s="261">
        <f t="shared" si="5"/>
        <v>45.284812683018359</v>
      </c>
      <c r="N89" s="261">
        <f t="shared" si="5"/>
        <v>42.707027250873459</v>
      </c>
      <c r="O89" s="261">
        <f t="shared" si="5"/>
        <v>39.497311323450141</v>
      </c>
      <c r="P89" s="261">
        <f t="shared" si="5"/>
        <v>39.683570498510953</v>
      </c>
      <c r="Q89" s="261">
        <f t="shared" si="5"/>
        <v>41.284189623836227</v>
      </c>
      <c r="R89" s="261">
        <f t="shared" si="5"/>
        <v>48.709486651264541</v>
      </c>
      <c r="S89" s="261">
        <f t="shared" si="5"/>
        <v>53.908739284350823</v>
      </c>
      <c r="T89" s="261">
        <f t="shared" si="5"/>
        <v>59.702444341317737</v>
      </c>
      <c r="U89" s="261">
        <f t="shared" si="5"/>
        <v>54.932081502449563</v>
      </c>
      <c r="V89" s="261">
        <f t="shared" si="5"/>
        <v>54.564963959282579</v>
      </c>
      <c r="W89" s="261">
        <f t="shared" si="5"/>
        <v>54.867314493410291</v>
      </c>
      <c r="X89" s="261">
        <f t="shared" si="5"/>
        <v>47.343688887786143</v>
      </c>
      <c r="Y89" s="261">
        <f t="shared" si="5"/>
        <v>36.667267861316503</v>
      </c>
      <c r="DA89" s="70"/>
    </row>
    <row r="90" spans="1:105" ht="12" customHeight="1" x14ac:dyDescent="0.25">
      <c r="A90" s="60" t="s">
        <v>1533</v>
      </c>
      <c r="B90" s="262">
        <v>79.964946117929202</v>
      </c>
      <c r="C90" s="262">
        <v>70.27445943828053</v>
      </c>
      <c r="D90" s="262">
        <v>65.779141638381759</v>
      </c>
      <c r="E90" s="262">
        <v>74.554231283127976</v>
      </c>
      <c r="F90" s="262">
        <v>79.048579579547564</v>
      </c>
      <c r="G90" s="262">
        <v>80.53499216554269</v>
      </c>
      <c r="H90" s="262">
        <v>71.618705971865452</v>
      </c>
      <c r="I90" s="262">
        <v>78.465295512288321</v>
      </c>
      <c r="J90" s="262">
        <v>43.520740851398841</v>
      </c>
      <c r="K90" s="262">
        <v>39.405623581123983</v>
      </c>
      <c r="L90" s="262">
        <v>39.805208937234049</v>
      </c>
      <c r="M90" s="262">
        <v>45.284812683018359</v>
      </c>
      <c r="N90" s="262">
        <v>42.707027250873459</v>
      </c>
      <c r="O90" s="262">
        <v>39.497311323450141</v>
      </c>
      <c r="P90" s="262">
        <v>39.683570498510953</v>
      </c>
      <c r="Q90" s="262">
        <v>41.284189623836227</v>
      </c>
      <c r="R90" s="262">
        <v>48.709486651264541</v>
      </c>
      <c r="S90" s="262">
        <v>53.908739284350823</v>
      </c>
      <c r="T90" s="262">
        <v>59.702444341317737</v>
      </c>
      <c r="U90" s="262">
        <v>54.932081502449563</v>
      </c>
      <c r="V90" s="262">
        <v>54.564963959282579</v>
      </c>
      <c r="W90" s="262">
        <v>54.867314493410291</v>
      </c>
      <c r="X90" s="262">
        <v>47.343688887786143</v>
      </c>
      <c r="Y90" s="262">
        <v>36.667267861316503</v>
      </c>
      <c r="DA90" s="72" t="s">
        <v>1770</v>
      </c>
    </row>
    <row r="91" spans="1:105" ht="12" customHeight="1" x14ac:dyDescent="0.25">
      <c r="A91" s="59" t="s">
        <v>28</v>
      </c>
      <c r="B91" s="230">
        <v>46.145082844056688</v>
      </c>
      <c r="C91" s="230">
        <v>38.919994591169598</v>
      </c>
      <c r="D91" s="230">
        <v>35.035728625220358</v>
      </c>
      <c r="E91" s="230">
        <v>42.463094649027802</v>
      </c>
      <c r="F91" s="230">
        <v>47.231824921484517</v>
      </c>
      <c r="G91" s="230">
        <v>48.271357646527967</v>
      </c>
      <c r="H91" s="230">
        <v>42.341062992586508</v>
      </c>
      <c r="I91" s="230">
        <v>46.421073559175447</v>
      </c>
      <c r="J91" s="230">
        <v>24.911600990853231</v>
      </c>
      <c r="K91" s="230">
        <v>17.459521425295669</v>
      </c>
      <c r="L91" s="230">
        <v>17.858098874678131</v>
      </c>
      <c r="M91" s="230">
        <v>18.54504041218615</v>
      </c>
      <c r="N91" s="230">
        <v>12.63860823324011</v>
      </c>
      <c r="O91" s="230">
        <v>14.38321329996846</v>
      </c>
      <c r="P91" s="230">
        <v>17.580378672356691</v>
      </c>
      <c r="Q91" s="230">
        <v>18.637923243932171</v>
      </c>
      <c r="R91" s="230">
        <v>22.469320389475211</v>
      </c>
      <c r="S91" s="230">
        <v>25.76618439445571</v>
      </c>
      <c r="T91" s="230">
        <v>30.509719015602609</v>
      </c>
      <c r="U91" s="230">
        <v>26.293517108252392</v>
      </c>
      <c r="V91" s="230">
        <v>28.81023401203851</v>
      </c>
      <c r="W91" s="230">
        <v>29.630269971392721</v>
      </c>
      <c r="X91" s="230">
        <v>23.129149314331858</v>
      </c>
      <c r="Y91" s="230">
        <v>16.979507628825129</v>
      </c>
      <c r="DA91" s="71" t="s">
        <v>1771</v>
      </c>
    </row>
    <row r="92" spans="1:105" ht="12" customHeight="1" x14ac:dyDescent="0.25">
      <c r="A92" s="59" t="s">
        <v>31</v>
      </c>
      <c r="B92" s="295">
        <v>2.6030630370123249</v>
      </c>
      <c r="C92" s="295">
        <v>1.6176929055094851</v>
      </c>
      <c r="D92" s="295">
        <v>1.674727066738273</v>
      </c>
      <c r="E92" s="295">
        <v>1.9947825901562359</v>
      </c>
      <c r="F92" s="295">
        <v>1.9791317132946451</v>
      </c>
      <c r="G92" s="295">
        <v>2.300527354960515</v>
      </c>
      <c r="H92" s="295">
        <v>1.842792207781105</v>
      </c>
      <c r="I92" s="295">
        <v>1.2030710401440889</v>
      </c>
      <c r="J92" s="295">
        <v>0.67442241533842795</v>
      </c>
      <c r="K92" s="295">
        <v>0.91367805818945869</v>
      </c>
      <c r="L92" s="295">
        <v>0.85985231707906251</v>
      </c>
      <c r="M92" s="295">
        <v>0.88966112881763781</v>
      </c>
      <c r="N92" s="295">
        <v>1.100795726684052</v>
      </c>
      <c r="O92" s="295">
        <v>0.84590555221292285</v>
      </c>
      <c r="P92" s="295">
        <v>0.88174970125244811</v>
      </c>
      <c r="Q92" s="295">
        <v>1.0043135894143</v>
      </c>
      <c r="R92" s="295">
        <v>1.1325394727129769</v>
      </c>
      <c r="S92" s="295">
        <v>1.2386966879145</v>
      </c>
      <c r="T92" s="295">
        <v>0.93857527299419552</v>
      </c>
      <c r="U92" s="295">
        <v>0.99968757271086084</v>
      </c>
      <c r="V92" s="295">
        <v>0.89636731070429454</v>
      </c>
      <c r="W92" s="295">
        <v>0.90807288545402431</v>
      </c>
      <c r="X92" s="295">
        <v>1.3906065980979569</v>
      </c>
      <c r="Y92" s="295">
        <v>1.3827830734586219</v>
      </c>
      <c r="DA92" s="122" t="s">
        <v>1772</v>
      </c>
    </row>
    <row r="93" spans="1:105" ht="12" customHeight="1" x14ac:dyDescent="0.25">
      <c r="A93" s="59" t="s">
        <v>159</v>
      </c>
      <c r="B93" s="295">
        <v>4.1005860178165037</v>
      </c>
      <c r="C93" s="295">
        <v>4.5799315608565507</v>
      </c>
      <c r="D93" s="295">
        <v>4.2937002096310923</v>
      </c>
      <c r="E93" s="295">
        <v>5.4987853334838563</v>
      </c>
      <c r="F93" s="295">
        <v>5.6897721392089071</v>
      </c>
      <c r="G93" s="295">
        <v>6.4536895376480743</v>
      </c>
      <c r="H93" s="295">
        <v>4.7756119462840836</v>
      </c>
      <c r="I93" s="295">
        <v>4.3303283504393209</v>
      </c>
      <c r="J93" s="295">
        <v>2.5554682261960542</v>
      </c>
      <c r="K93" s="295">
        <v>2.7235603492924851</v>
      </c>
      <c r="L93" s="295">
        <v>2.7963805800923671</v>
      </c>
      <c r="M93" s="295">
        <v>5.5467642045646111</v>
      </c>
      <c r="N93" s="295">
        <v>7.6468789619471558</v>
      </c>
      <c r="O93" s="295">
        <v>5.0515355123518377</v>
      </c>
      <c r="P93" s="295">
        <v>1.675267660851526</v>
      </c>
      <c r="Q93" s="295">
        <v>1.798919190160307</v>
      </c>
      <c r="R93" s="295">
        <v>3.023421610233485</v>
      </c>
      <c r="S93" s="295">
        <v>2.7436086350279139</v>
      </c>
      <c r="T93" s="295">
        <v>2.905606000398226</v>
      </c>
      <c r="U93" s="295">
        <v>3.0075517371447891</v>
      </c>
      <c r="V93" s="295">
        <v>2.9277491446375321</v>
      </c>
      <c r="W93" s="295">
        <v>5.1407444907202828</v>
      </c>
      <c r="X93" s="295">
        <v>7.1925076694690881</v>
      </c>
      <c r="Y93" s="295">
        <v>4.7724573147153277</v>
      </c>
      <c r="DA93" s="122" t="s">
        <v>1773</v>
      </c>
    </row>
    <row r="94" spans="1:105" ht="12" customHeight="1" x14ac:dyDescent="0.25">
      <c r="A94" s="59" t="s">
        <v>32</v>
      </c>
      <c r="B94" s="295">
        <v>6.2943878367230246</v>
      </c>
      <c r="C94" s="295">
        <v>4.8221933661793006</v>
      </c>
      <c r="D94" s="295">
        <v>5.4460366280365928</v>
      </c>
      <c r="E94" s="295">
        <v>4.0842803660924272</v>
      </c>
      <c r="F94" s="295">
        <v>4.5289839736794981</v>
      </c>
      <c r="G94" s="295">
        <v>3.9898976027672739</v>
      </c>
      <c r="H94" s="295">
        <v>5.9925433760877658</v>
      </c>
      <c r="I94" s="295">
        <v>6.7377448570813421</v>
      </c>
      <c r="J94" s="295">
        <v>1.998017121202835</v>
      </c>
      <c r="K94" s="295">
        <v>1.722541842890823</v>
      </c>
      <c r="L94" s="295">
        <v>2.3157895699208231</v>
      </c>
      <c r="M94" s="295">
        <v>1.677263130755944</v>
      </c>
      <c r="N94" s="295">
        <v>1.423050166979845</v>
      </c>
      <c r="O94" s="295">
        <v>0.91129508824112915</v>
      </c>
      <c r="P94" s="295">
        <v>0.94991003393624951</v>
      </c>
      <c r="Q94" s="295">
        <v>0.85622804077294701</v>
      </c>
      <c r="R94" s="295">
        <v>0.73086001932473788</v>
      </c>
      <c r="S94" s="295">
        <v>0.80802060038830703</v>
      </c>
      <c r="T94" s="295">
        <v>0.46212272497760121</v>
      </c>
      <c r="U94" s="295">
        <v>0.61022123982693222</v>
      </c>
      <c r="V94" s="295">
        <v>0.63224155622746347</v>
      </c>
      <c r="W94" s="295">
        <v>0.3919851668148695</v>
      </c>
      <c r="X94" s="295">
        <v>0.30925039325077491</v>
      </c>
      <c r="Y94" s="295">
        <v>0.16069846792984999</v>
      </c>
      <c r="DA94" s="122" t="s">
        <v>1774</v>
      </c>
    </row>
    <row r="95" spans="1:105" ht="12" customHeight="1" x14ac:dyDescent="0.25">
      <c r="A95" s="59" t="s">
        <v>35</v>
      </c>
      <c r="B95" s="295">
        <v>20.821826382320651</v>
      </c>
      <c r="C95" s="295">
        <v>20.33464701456559</v>
      </c>
      <c r="D95" s="295">
        <v>19.328949108755449</v>
      </c>
      <c r="E95" s="295">
        <v>20.513288344367648</v>
      </c>
      <c r="F95" s="295">
        <v>19.618866831879998</v>
      </c>
      <c r="G95" s="295">
        <v>19.519520023638851</v>
      </c>
      <c r="H95" s="295">
        <v>16.666695449125982</v>
      </c>
      <c r="I95" s="295">
        <v>19.77307770544812</v>
      </c>
      <c r="J95" s="295">
        <v>13.381232097808301</v>
      </c>
      <c r="K95" s="295">
        <v>16.586321905455542</v>
      </c>
      <c r="L95" s="295">
        <v>15.975087595463661</v>
      </c>
      <c r="M95" s="295">
        <v>18.62608380669402</v>
      </c>
      <c r="N95" s="295">
        <v>19.89769416202229</v>
      </c>
      <c r="O95" s="295">
        <v>18.305361870675789</v>
      </c>
      <c r="P95" s="295">
        <v>18.59626443011404</v>
      </c>
      <c r="Q95" s="295">
        <v>18.986805559556501</v>
      </c>
      <c r="R95" s="295">
        <v>21.353345159518131</v>
      </c>
      <c r="S95" s="295">
        <v>23.352228966564379</v>
      </c>
      <c r="T95" s="295">
        <v>24.886421327345111</v>
      </c>
      <c r="U95" s="295">
        <v>24.021103844514592</v>
      </c>
      <c r="V95" s="295">
        <v>21.29837193567478</v>
      </c>
      <c r="W95" s="295">
        <v>18.796241979028391</v>
      </c>
      <c r="X95" s="295">
        <v>15.32217491263645</v>
      </c>
      <c r="Y95" s="295">
        <v>13.371821376387571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153.96497999999991</v>
      </c>
      <c r="C97" s="279">
        <v>144.50475</v>
      </c>
      <c r="D97" s="279">
        <v>136.70053999999999</v>
      </c>
      <c r="E97" s="279">
        <v>126.2435399999999</v>
      </c>
      <c r="F97" s="279">
        <v>123.07366</v>
      </c>
      <c r="G97" s="279">
        <v>130.8527600000001</v>
      </c>
      <c r="H97" s="279">
        <v>148.39854</v>
      </c>
      <c r="I97" s="279">
        <v>138.6910399999999</v>
      </c>
      <c r="J97" s="279">
        <v>104.7205699999999</v>
      </c>
      <c r="K97" s="279">
        <v>75.669310000000038</v>
      </c>
      <c r="L97" s="279">
        <v>83.992830000000069</v>
      </c>
      <c r="M97" s="279">
        <v>76.590040000000016</v>
      </c>
      <c r="N97" s="279">
        <v>60.326420000000041</v>
      </c>
      <c r="O97" s="279">
        <v>65.443929999999966</v>
      </c>
      <c r="P97" s="279">
        <v>69.744230000000016</v>
      </c>
      <c r="Q97" s="279">
        <v>57.642079999999943</v>
      </c>
      <c r="R97" s="279">
        <v>70.952789999999979</v>
      </c>
      <c r="S97" s="279">
        <v>82.318190000000072</v>
      </c>
      <c r="T97" s="279">
        <v>89.437640000000144</v>
      </c>
      <c r="U97" s="279">
        <v>77.805019999999928</v>
      </c>
      <c r="V97" s="279">
        <v>73.066389999999942</v>
      </c>
      <c r="W97" s="279">
        <v>84.437560000000133</v>
      </c>
      <c r="X97" s="279">
        <v>72.940840000000051</v>
      </c>
      <c r="Y97" s="279">
        <v>60.099110000000223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169.01806274762049</v>
      </c>
      <c r="C99" s="223">
        <f t="shared" si="6"/>
        <v>180.46102463266374</v>
      </c>
      <c r="D99" s="223">
        <f t="shared" si="6"/>
        <v>155.92758906808527</v>
      </c>
      <c r="E99" s="223">
        <f t="shared" si="6"/>
        <v>147.60784666299858</v>
      </c>
      <c r="F99" s="223">
        <f t="shared" si="6"/>
        <v>146.009826788731</v>
      </c>
      <c r="G99" s="223">
        <f t="shared" si="6"/>
        <v>125.09655943703461</v>
      </c>
      <c r="H99" s="223">
        <f t="shared" si="6"/>
        <v>194.00131342980288</v>
      </c>
      <c r="I99" s="223">
        <f t="shared" si="6"/>
        <v>203.57089728692782</v>
      </c>
      <c r="J99" s="223">
        <f t="shared" si="6"/>
        <v>184.68988265868802</v>
      </c>
      <c r="K99" s="223">
        <f t="shared" si="6"/>
        <v>111.07029463590182</v>
      </c>
      <c r="L99" s="223">
        <f t="shared" si="6"/>
        <v>116.20871309057065</v>
      </c>
      <c r="M99" s="223">
        <f t="shared" si="6"/>
        <v>129.48345241516139</v>
      </c>
      <c r="N99" s="223">
        <f t="shared" si="6"/>
        <v>137.51896101647083</v>
      </c>
      <c r="O99" s="223">
        <f t="shared" si="6"/>
        <v>140.6750528616509</v>
      </c>
      <c r="P99" s="223">
        <f t="shared" si="6"/>
        <v>141.89705791134412</v>
      </c>
      <c r="Q99" s="223">
        <f t="shared" si="6"/>
        <v>114.62951838066593</v>
      </c>
      <c r="R99" s="223">
        <f t="shared" si="6"/>
        <v>114.24782023510997</v>
      </c>
      <c r="S99" s="223">
        <f t="shared" si="6"/>
        <v>113.35573505038302</v>
      </c>
      <c r="T99" s="223">
        <f t="shared" si="6"/>
        <v>122.76290579958835</v>
      </c>
      <c r="U99" s="223">
        <f t="shared" si="6"/>
        <v>100.22001317945129</v>
      </c>
      <c r="V99" s="223">
        <f t="shared" si="6"/>
        <v>93.279951796336988</v>
      </c>
      <c r="W99" s="223">
        <f t="shared" si="6"/>
        <v>105.50913214496889</v>
      </c>
      <c r="X99" s="223">
        <f t="shared" si="6"/>
        <v>94.290499766281329</v>
      </c>
      <c r="Y99" s="223">
        <f t="shared" si="6"/>
        <v>69.323461158096762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0.51980639572491671</v>
      </c>
      <c r="C104" s="260">
        <v>0.55752744127166309</v>
      </c>
      <c r="D104" s="260">
        <v>0.43243459341648099</v>
      </c>
      <c r="E104" s="260">
        <v>0.42592148536056829</v>
      </c>
      <c r="F104" s="260">
        <v>0.40757332123494278</v>
      </c>
      <c r="G104" s="260">
        <v>0.31968904300821721</v>
      </c>
      <c r="H104" s="260">
        <v>0.47716908088267568</v>
      </c>
      <c r="I104" s="260">
        <v>0.48777787150142521</v>
      </c>
      <c r="J104" s="260">
        <v>0.37401792697096747</v>
      </c>
      <c r="K104" s="260">
        <v>0.21594842505976369</v>
      </c>
      <c r="L104" s="260">
        <v>0.22798299941217851</v>
      </c>
      <c r="M104" s="260">
        <v>0.26881442071146178</v>
      </c>
      <c r="N104" s="260">
        <v>0.27433705228575961</v>
      </c>
      <c r="O104" s="260">
        <v>0.24660733818666289</v>
      </c>
      <c r="P104" s="260">
        <v>0.2095687627432585</v>
      </c>
      <c r="Q104" s="260">
        <v>0.15163424436031789</v>
      </c>
      <c r="R104" s="260">
        <v>0.1489895773275102</v>
      </c>
      <c r="S104" s="260">
        <v>0.15505499584686841</v>
      </c>
      <c r="T104" s="260">
        <v>0.1620098366675409</v>
      </c>
      <c r="U104" s="260">
        <v>0.11594371854865521</v>
      </c>
      <c r="V104" s="260">
        <v>8.8783947225408416E-2</v>
      </c>
      <c r="W104" s="260">
        <v>0.1019136662188791</v>
      </c>
      <c r="X104" s="260">
        <v>7.7686856631881213E-2</v>
      </c>
      <c r="Y104" s="260">
        <v>4.6913492897592529E-2</v>
      </c>
      <c r="DA104" s="68" t="s">
        <v>1782</v>
      </c>
    </row>
    <row r="105" spans="1:105" ht="12" customHeight="1" x14ac:dyDescent="0.25">
      <c r="A105" s="37" t="s">
        <v>159</v>
      </c>
      <c r="B105" s="226">
        <v>8.5525863389912291E-2</v>
      </c>
      <c r="C105" s="226">
        <v>0.10248768674107191</v>
      </c>
      <c r="D105" s="226">
        <v>7.8600180673168388E-2</v>
      </c>
      <c r="E105" s="226">
        <v>9.0037066860630038E-2</v>
      </c>
      <c r="F105" s="226">
        <v>9.1628764806219218E-2</v>
      </c>
      <c r="G105" s="226">
        <v>7.9434689320722895E-2</v>
      </c>
      <c r="H105" s="226">
        <v>0.10627468028690309</v>
      </c>
      <c r="I105" s="226">
        <v>8.763235954213365E-2</v>
      </c>
      <c r="J105" s="226">
        <v>5.9974204758207153E-2</v>
      </c>
      <c r="K105" s="226">
        <v>3.045842332054172E-2</v>
      </c>
      <c r="L105" s="226">
        <v>3.3962566283313171E-2</v>
      </c>
      <c r="M105" s="226">
        <v>6.1682852007287022E-2</v>
      </c>
      <c r="N105" s="226">
        <v>7.6160999996802786E-2</v>
      </c>
      <c r="O105" s="226">
        <v>5.3335239951934413E-2</v>
      </c>
      <c r="P105" s="226">
        <v>1.7319054592075691E-2</v>
      </c>
      <c r="Q105" s="226">
        <v>1.3123321671473089E-2</v>
      </c>
      <c r="R105" s="226">
        <v>1.8479001421571089E-2</v>
      </c>
      <c r="S105" s="226">
        <v>1.6301842155996869E-2</v>
      </c>
      <c r="T105" s="226">
        <v>1.6937834293032351E-2</v>
      </c>
      <c r="U105" s="226">
        <v>1.290137169710555E-2</v>
      </c>
      <c r="V105" s="226">
        <v>1.072962215804224E-2</v>
      </c>
      <c r="W105" s="226">
        <v>2.1887137664798509E-2</v>
      </c>
      <c r="X105" s="226">
        <v>2.4817729945962059E-2</v>
      </c>
      <c r="Y105" s="226">
        <v>1.23395724982855E-2</v>
      </c>
      <c r="DA105" s="69" t="s">
        <v>1783</v>
      </c>
    </row>
    <row r="106" spans="1:105" ht="12" customHeight="1" x14ac:dyDescent="0.25">
      <c r="A106" s="37" t="s">
        <v>35</v>
      </c>
      <c r="B106" s="226">
        <v>0.43428053233500452</v>
      </c>
      <c r="C106" s="226">
        <v>0.4550397545305912</v>
      </c>
      <c r="D106" s="226">
        <v>0.35383441274331262</v>
      </c>
      <c r="E106" s="226">
        <v>0.33588441849993822</v>
      </c>
      <c r="F106" s="226">
        <v>0.31594455642872349</v>
      </c>
      <c r="G106" s="226">
        <v>0.24025435368749429</v>
      </c>
      <c r="H106" s="226">
        <v>0.37089440059577261</v>
      </c>
      <c r="I106" s="226">
        <v>0.40014551195929149</v>
      </c>
      <c r="J106" s="226">
        <v>0.31404372221276028</v>
      </c>
      <c r="K106" s="226">
        <v>0.185490001739222</v>
      </c>
      <c r="L106" s="226">
        <v>0.19402043312886541</v>
      </c>
      <c r="M106" s="226">
        <v>0.20713156870417471</v>
      </c>
      <c r="N106" s="226">
        <v>0.19817605228895671</v>
      </c>
      <c r="O106" s="226">
        <v>0.19327209823472849</v>
      </c>
      <c r="P106" s="226">
        <v>0.19224970815118281</v>
      </c>
      <c r="Q106" s="226">
        <v>0.1385109226888448</v>
      </c>
      <c r="R106" s="226">
        <v>0.13051057590593909</v>
      </c>
      <c r="S106" s="226">
        <v>0.13875315369087149</v>
      </c>
      <c r="T106" s="226">
        <v>0.14507200237450851</v>
      </c>
      <c r="U106" s="226">
        <v>0.1030423468515496</v>
      </c>
      <c r="V106" s="226">
        <v>7.8054325067366176E-2</v>
      </c>
      <c r="W106" s="226">
        <v>8.0026528554080545E-2</v>
      </c>
      <c r="X106" s="226">
        <v>5.286912668591915E-2</v>
      </c>
      <c r="Y106" s="226">
        <v>3.4573920399307033E-2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140.71038616783721</v>
      </c>
      <c r="C110" s="261">
        <f t="shared" si="7"/>
        <v>151.10562077480989</v>
      </c>
      <c r="D110" s="261">
        <f t="shared" si="7"/>
        <v>129.36190610860271</v>
      </c>
      <c r="E110" s="261">
        <f t="shared" si="7"/>
        <v>123.1982180362496</v>
      </c>
      <c r="F110" s="261">
        <f t="shared" si="7"/>
        <v>121.89825622513099</v>
      </c>
      <c r="G110" s="261">
        <f t="shared" si="7"/>
        <v>103.29913328561661</v>
      </c>
      <c r="H110" s="261">
        <f t="shared" si="7"/>
        <v>166.622280213717</v>
      </c>
      <c r="I110" s="261">
        <f t="shared" si="7"/>
        <v>174.20033684046501</v>
      </c>
      <c r="J110" s="261">
        <f t="shared" si="7"/>
        <v>156.12882091376261</v>
      </c>
      <c r="K110" s="261">
        <f t="shared" si="7"/>
        <v>93.806532195644621</v>
      </c>
      <c r="L110" s="261">
        <f t="shared" si="7"/>
        <v>98.418627503486533</v>
      </c>
      <c r="M110" s="261">
        <f t="shared" si="7"/>
        <v>110.49559361093419</v>
      </c>
      <c r="N110" s="261">
        <f t="shared" si="7"/>
        <v>117.7101583183572</v>
      </c>
      <c r="O110" s="261">
        <f t="shared" si="7"/>
        <v>123.1275481809399</v>
      </c>
      <c r="P110" s="261">
        <f t="shared" si="7"/>
        <v>123.3664163468202</v>
      </c>
      <c r="Q110" s="261">
        <f t="shared" si="7"/>
        <v>97.451553548911534</v>
      </c>
      <c r="R110" s="261">
        <f t="shared" si="7"/>
        <v>96.987044824229429</v>
      </c>
      <c r="S110" s="261">
        <f t="shared" si="7"/>
        <v>96.47250301437829</v>
      </c>
      <c r="T110" s="261">
        <f t="shared" si="7"/>
        <v>103.5862486973292</v>
      </c>
      <c r="U110" s="261">
        <f t="shared" si="7"/>
        <v>83.369275771818451</v>
      </c>
      <c r="V110" s="261">
        <f t="shared" si="7"/>
        <v>76.995946708164382</v>
      </c>
      <c r="W110" s="261">
        <f t="shared" si="7"/>
        <v>86.930837561516455</v>
      </c>
      <c r="X110" s="261">
        <f t="shared" si="7"/>
        <v>77.109616112915404</v>
      </c>
      <c r="Y110" s="261">
        <f t="shared" si="7"/>
        <v>54.426349388158528</v>
      </c>
      <c r="DA110" s="70"/>
    </row>
    <row r="111" spans="1:105" ht="12" customHeight="1" x14ac:dyDescent="0.25">
      <c r="A111" s="60" t="s">
        <v>1554</v>
      </c>
      <c r="B111" s="262">
        <v>140.71038616783721</v>
      </c>
      <c r="C111" s="262">
        <v>151.10562077480989</v>
      </c>
      <c r="D111" s="262">
        <v>129.36190610860271</v>
      </c>
      <c r="E111" s="262">
        <v>123.1982180362496</v>
      </c>
      <c r="F111" s="262">
        <v>121.89825622513099</v>
      </c>
      <c r="G111" s="262">
        <v>103.29913328561661</v>
      </c>
      <c r="H111" s="262">
        <v>166.622280213717</v>
      </c>
      <c r="I111" s="262">
        <v>174.20033684046501</v>
      </c>
      <c r="J111" s="262">
        <v>156.12882091376261</v>
      </c>
      <c r="K111" s="262">
        <v>93.806532195644621</v>
      </c>
      <c r="L111" s="262">
        <v>98.418627503486533</v>
      </c>
      <c r="M111" s="262">
        <v>110.49559361093419</v>
      </c>
      <c r="N111" s="262">
        <v>117.7101583183572</v>
      </c>
      <c r="O111" s="262">
        <v>123.1275481809399</v>
      </c>
      <c r="P111" s="262">
        <v>123.3664163468202</v>
      </c>
      <c r="Q111" s="262">
        <v>97.451553548911534</v>
      </c>
      <c r="R111" s="262">
        <v>96.987044824229429</v>
      </c>
      <c r="S111" s="262">
        <v>96.47250301437829</v>
      </c>
      <c r="T111" s="262">
        <v>103.5862486973292</v>
      </c>
      <c r="U111" s="262">
        <v>83.369275771818451</v>
      </c>
      <c r="V111" s="262">
        <v>76.995946708164382</v>
      </c>
      <c r="W111" s="262">
        <v>86.930837561516455</v>
      </c>
      <c r="X111" s="262">
        <v>77.109616112915404</v>
      </c>
      <c r="Y111" s="262">
        <v>54.426349388158528</v>
      </c>
      <c r="DA111" s="72" t="s">
        <v>1788</v>
      </c>
    </row>
    <row r="112" spans="1:105" ht="12" customHeight="1" x14ac:dyDescent="0.25">
      <c r="A112" s="59" t="s">
        <v>28</v>
      </c>
      <c r="B112" s="230">
        <v>81.199234689138606</v>
      </c>
      <c r="C112" s="230">
        <v>83.686590978561995</v>
      </c>
      <c r="D112" s="230">
        <v>68.901608077805534</v>
      </c>
      <c r="E112" s="230">
        <v>70.168755052923757</v>
      </c>
      <c r="F112" s="230">
        <v>72.834668590924252</v>
      </c>
      <c r="G112" s="230">
        <v>61.915811665526121</v>
      </c>
      <c r="H112" s="230">
        <v>98.507287541174676</v>
      </c>
      <c r="I112" s="230">
        <v>103.0591498790435</v>
      </c>
      <c r="J112" s="230">
        <v>89.36931710460577</v>
      </c>
      <c r="K112" s="230">
        <v>41.563031107242523</v>
      </c>
      <c r="L112" s="230">
        <v>44.154260911901332</v>
      </c>
      <c r="M112" s="230">
        <v>45.250165065863108</v>
      </c>
      <c r="N112" s="230">
        <v>34.834842690390232</v>
      </c>
      <c r="O112" s="230">
        <v>44.83773019600833</v>
      </c>
      <c r="P112" s="230">
        <v>54.653053835216141</v>
      </c>
      <c r="Q112" s="230">
        <v>43.994918916802128</v>
      </c>
      <c r="R112" s="230">
        <v>44.739395415644971</v>
      </c>
      <c r="S112" s="230">
        <v>46.109931982489123</v>
      </c>
      <c r="T112" s="230">
        <v>52.935644034404547</v>
      </c>
      <c r="U112" s="230">
        <v>39.905123178541302</v>
      </c>
      <c r="V112" s="230">
        <v>40.653765377651091</v>
      </c>
      <c r="W112" s="230">
        <v>46.945694528139853</v>
      </c>
      <c r="X112" s="230">
        <v>37.670909608958198</v>
      </c>
      <c r="Y112" s="230">
        <v>25.20320352584239</v>
      </c>
      <c r="DA112" s="71" t="s">
        <v>1789</v>
      </c>
    </row>
    <row r="113" spans="1:105" ht="12" customHeight="1" x14ac:dyDescent="0.25">
      <c r="A113" s="59" t="s">
        <v>31</v>
      </c>
      <c r="B113" s="295">
        <v>4.5804821104619382</v>
      </c>
      <c r="C113" s="295">
        <v>3.4783973105435488</v>
      </c>
      <c r="D113" s="295">
        <v>3.2935347006492468</v>
      </c>
      <c r="E113" s="295">
        <v>3.296307348991447</v>
      </c>
      <c r="F113" s="295">
        <v>3.05195496204581</v>
      </c>
      <c r="G113" s="295">
        <v>2.9507978516815432</v>
      </c>
      <c r="H113" s="295">
        <v>4.2872910848344361</v>
      </c>
      <c r="I113" s="295">
        <v>2.6709308754631231</v>
      </c>
      <c r="J113" s="295">
        <v>2.4194619495135772</v>
      </c>
      <c r="K113" s="295">
        <v>2.175044128043178</v>
      </c>
      <c r="L113" s="295">
        <v>2.1259902199245788</v>
      </c>
      <c r="M113" s="295">
        <v>2.1707859372054372</v>
      </c>
      <c r="N113" s="295">
        <v>3.0340402412696781</v>
      </c>
      <c r="O113" s="295">
        <v>2.636996624496394</v>
      </c>
      <c r="P113" s="295">
        <v>2.74114197366579</v>
      </c>
      <c r="Q113" s="295">
        <v>2.3706876756083619</v>
      </c>
      <c r="R113" s="295">
        <v>2.255036218953276</v>
      </c>
      <c r="S113" s="295">
        <v>2.2167123836528262</v>
      </c>
      <c r="T113" s="295">
        <v>1.628467522932822</v>
      </c>
      <c r="U113" s="295">
        <v>1.5172050039879721</v>
      </c>
      <c r="V113" s="295">
        <v>1.2648528410543809</v>
      </c>
      <c r="W113" s="295">
        <v>1.4387351965057851</v>
      </c>
      <c r="X113" s="295">
        <v>2.2649088709072691</v>
      </c>
      <c r="Y113" s="295">
        <v>2.0525072925732979</v>
      </c>
      <c r="DA113" s="122" t="s">
        <v>1790</v>
      </c>
    </row>
    <row r="114" spans="1:105" ht="12" customHeight="1" x14ac:dyDescent="0.25">
      <c r="A114" s="59" t="s">
        <v>159</v>
      </c>
      <c r="B114" s="295">
        <v>7.215599710784077</v>
      </c>
      <c r="C114" s="295">
        <v>9.8478651723700317</v>
      </c>
      <c r="D114" s="295">
        <v>8.4440330101949552</v>
      </c>
      <c r="E114" s="295">
        <v>9.0865473735007765</v>
      </c>
      <c r="F114" s="295">
        <v>8.7740134709181969</v>
      </c>
      <c r="G114" s="295">
        <v>8.2778990573830598</v>
      </c>
      <c r="H114" s="295">
        <v>11.110551930641019</v>
      </c>
      <c r="I114" s="295">
        <v>9.6137362683889727</v>
      </c>
      <c r="J114" s="295">
        <v>9.1676344022013616</v>
      </c>
      <c r="K114" s="295">
        <v>6.483535302181334</v>
      </c>
      <c r="L114" s="295">
        <v>6.9140684352156621</v>
      </c>
      <c r="M114" s="295">
        <v>13.53418435653772</v>
      </c>
      <c r="N114" s="295">
        <v>21.076515767875289</v>
      </c>
      <c r="O114" s="295">
        <v>15.74748157137342</v>
      </c>
      <c r="P114" s="295">
        <v>5.2079932613101896</v>
      </c>
      <c r="Q114" s="295">
        <v>4.2463585064257776</v>
      </c>
      <c r="R114" s="295">
        <v>6.0200332090062441</v>
      </c>
      <c r="S114" s="295">
        <v>4.9098308702210653</v>
      </c>
      <c r="T114" s="295">
        <v>5.041348458917378</v>
      </c>
      <c r="U114" s="295">
        <v>4.5644986192786909</v>
      </c>
      <c r="V114" s="295">
        <v>4.1313106572122278</v>
      </c>
      <c r="W114" s="295">
        <v>8.1449079182058028</v>
      </c>
      <c r="X114" s="295">
        <v>11.714581569604761</v>
      </c>
      <c r="Y114" s="295">
        <v>7.0839046485053059</v>
      </c>
      <c r="DA114" s="122" t="s">
        <v>1791</v>
      </c>
    </row>
    <row r="115" spans="1:105" ht="12" customHeight="1" x14ac:dyDescent="0.25">
      <c r="A115" s="59" t="s">
        <v>32</v>
      </c>
      <c r="B115" s="295">
        <v>11.07592496703818</v>
      </c>
      <c r="C115" s="295">
        <v>10.368781601694851</v>
      </c>
      <c r="D115" s="295">
        <v>10.71022913027803</v>
      </c>
      <c r="E115" s="295">
        <v>6.7491281769395686</v>
      </c>
      <c r="F115" s="295">
        <v>6.9839996088422476</v>
      </c>
      <c r="G115" s="295">
        <v>5.1176880158754221</v>
      </c>
      <c r="H115" s="295">
        <v>13.941766024027229</v>
      </c>
      <c r="I115" s="295">
        <v>14.9584273656991</v>
      </c>
      <c r="J115" s="295">
        <v>7.167802091514309</v>
      </c>
      <c r="K115" s="295">
        <v>4.1005740338261143</v>
      </c>
      <c r="L115" s="295">
        <v>5.725804163416961</v>
      </c>
      <c r="M115" s="295">
        <v>4.0925461384123203</v>
      </c>
      <c r="N115" s="295">
        <v>3.9222458511610898</v>
      </c>
      <c r="O115" s="295">
        <v>2.8408396957857081</v>
      </c>
      <c r="P115" s="295">
        <v>2.953035608098789</v>
      </c>
      <c r="Q115" s="295">
        <v>2.0211309347656008</v>
      </c>
      <c r="R115" s="295">
        <v>1.455239180859758</v>
      </c>
      <c r="S115" s="295">
        <v>1.445995043502518</v>
      </c>
      <c r="T115" s="295">
        <v>0.80180233902230025</v>
      </c>
      <c r="U115" s="295">
        <v>0.92612006378611156</v>
      </c>
      <c r="V115" s="295">
        <v>0.89214825114340157</v>
      </c>
      <c r="W115" s="295">
        <v>0.62105461471054724</v>
      </c>
      <c r="X115" s="295">
        <v>0.50368232105562194</v>
      </c>
      <c r="Y115" s="295">
        <v>0.23852966069825371</v>
      </c>
      <c r="DA115" s="122" t="s">
        <v>1792</v>
      </c>
    </row>
    <row r="116" spans="1:105" ht="12" customHeight="1" x14ac:dyDescent="0.25">
      <c r="A116" s="59" t="s">
        <v>35</v>
      </c>
      <c r="B116" s="295">
        <v>36.639144690414412</v>
      </c>
      <c r="C116" s="295">
        <v>43.723985711639543</v>
      </c>
      <c r="D116" s="295">
        <v>38.012501189674943</v>
      </c>
      <c r="E116" s="295">
        <v>33.897480083894102</v>
      </c>
      <c r="F116" s="295">
        <v>30.25361959240054</v>
      </c>
      <c r="G116" s="295">
        <v>25.03693669515048</v>
      </c>
      <c r="H116" s="295">
        <v>38.77538363303966</v>
      </c>
      <c r="I116" s="295">
        <v>43.89809245187022</v>
      </c>
      <c r="J116" s="295">
        <v>48.004605365927539</v>
      </c>
      <c r="K116" s="295">
        <v>39.484347624351471</v>
      </c>
      <c r="L116" s="295">
        <v>39.498503773027998</v>
      </c>
      <c r="M116" s="295">
        <v>45.447912112915603</v>
      </c>
      <c r="N116" s="295">
        <v>54.842513767660861</v>
      </c>
      <c r="O116" s="295">
        <v>57.064500093276038</v>
      </c>
      <c r="P116" s="295">
        <v>57.811191668529297</v>
      </c>
      <c r="Q116" s="295">
        <v>44.818457515309653</v>
      </c>
      <c r="R116" s="295">
        <v>42.517340799765194</v>
      </c>
      <c r="S116" s="295">
        <v>41.790032734512756</v>
      </c>
      <c r="T116" s="295">
        <v>43.178986342052163</v>
      </c>
      <c r="U116" s="295">
        <v>36.456328906224371</v>
      </c>
      <c r="V116" s="295">
        <v>30.053869581103282</v>
      </c>
      <c r="W116" s="295">
        <v>29.780445303954469</v>
      </c>
      <c r="X116" s="295">
        <v>24.955533742389559</v>
      </c>
      <c r="Y116" s="295">
        <v>19.848204260539269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11.766970184058341</v>
      </c>
      <c r="C119" s="261">
        <f t="shared" si="8"/>
        <v>12.63627641658219</v>
      </c>
      <c r="D119" s="261">
        <f t="shared" si="8"/>
        <v>10.81794836606608</v>
      </c>
      <c r="E119" s="261">
        <f t="shared" si="8"/>
        <v>10.302507141388441</v>
      </c>
      <c r="F119" s="261">
        <f t="shared" si="8"/>
        <v>10.193797242365051</v>
      </c>
      <c r="G119" s="261">
        <f t="shared" si="8"/>
        <v>8.6384371084098035</v>
      </c>
      <c r="H119" s="261">
        <f t="shared" si="8"/>
        <v>13.93386413520321</v>
      </c>
      <c r="I119" s="261">
        <f t="shared" si="8"/>
        <v>14.56758257496136</v>
      </c>
      <c r="J119" s="261">
        <f t="shared" si="8"/>
        <v>13.05634381795447</v>
      </c>
      <c r="K119" s="261">
        <f t="shared" si="8"/>
        <v>7.8446140151974291</v>
      </c>
      <c r="L119" s="261">
        <f t="shared" si="8"/>
        <v>8.2303025876719431</v>
      </c>
      <c r="M119" s="261">
        <f t="shared" si="8"/>
        <v>9.2402443835157442</v>
      </c>
      <c r="N119" s="261">
        <f t="shared" si="8"/>
        <v>9.8435656458278622</v>
      </c>
      <c r="O119" s="261">
        <f t="shared" si="8"/>
        <v>10.296597342524329</v>
      </c>
      <c r="P119" s="261">
        <f t="shared" si="8"/>
        <v>10.316572801780641</v>
      </c>
      <c r="Q119" s="261">
        <f t="shared" si="8"/>
        <v>8.1494305873940842</v>
      </c>
      <c r="R119" s="261">
        <f t="shared" si="8"/>
        <v>8.1105858335530314</v>
      </c>
      <c r="S119" s="261">
        <f t="shared" si="8"/>
        <v>8.0675570401578618</v>
      </c>
      <c r="T119" s="261">
        <f t="shared" si="8"/>
        <v>8.6624472655916307</v>
      </c>
      <c r="U119" s="261">
        <f t="shared" si="8"/>
        <v>6.9717936890841727</v>
      </c>
      <c r="V119" s="261">
        <f t="shared" si="8"/>
        <v>6.4388211409471978</v>
      </c>
      <c r="W119" s="261">
        <f t="shared" si="8"/>
        <v>7.2696309172335578</v>
      </c>
      <c r="X119" s="261">
        <f t="shared" si="8"/>
        <v>6.4483267967340403</v>
      </c>
      <c r="Y119" s="261">
        <f t="shared" si="8"/>
        <v>4.5514282770406416</v>
      </c>
      <c r="DA119" s="70"/>
    </row>
    <row r="120" spans="1:105" ht="12" customHeight="1" x14ac:dyDescent="0.25">
      <c r="A120" s="60" t="s">
        <v>1566</v>
      </c>
      <c r="B120" s="262">
        <v>11.766970184058341</v>
      </c>
      <c r="C120" s="262">
        <v>12.63627641658219</v>
      </c>
      <c r="D120" s="262">
        <v>10.81794836606608</v>
      </c>
      <c r="E120" s="262">
        <v>10.302507141388441</v>
      </c>
      <c r="F120" s="262">
        <v>10.193797242365051</v>
      </c>
      <c r="G120" s="262">
        <v>8.6384371084098035</v>
      </c>
      <c r="H120" s="262">
        <v>13.93386413520321</v>
      </c>
      <c r="I120" s="262">
        <v>14.56758257496136</v>
      </c>
      <c r="J120" s="262">
        <v>13.05634381795447</v>
      </c>
      <c r="K120" s="262">
        <v>7.8446140151974291</v>
      </c>
      <c r="L120" s="262">
        <v>8.2303025876719431</v>
      </c>
      <c r="M120" s="262">
        <v>9.2402443835157442</v>
      </c>
      <c r="N120" s="262">
        <v>9.8435656458278622</v>
      </c>
      <c r="O120" s="262">
        <v>10.296597342524329</v>
      </c>
      <c r="P120" s="262">
        <v>10.316572801780641</v>
      </c>
      <c r="Q120" s="262">
        <v>8.1494305873940842</v>
      </c>
      <c r="R120" s="262">
        <v>8.1105858335530314</v>
      </c>
      <c r="S120" s="262">
        <v>8.0675570401578618</v>
      </c>
      <c r="T120" s="262">
        <v>8.6624472655916307</v>
      </c>
      <c r="U120" s="262">
        <v>6.9717936890841727</v>
      </c>
      <c r="V120" s="262">
        <v>6.4388211409471978</v>
      </c>
      <c r="W120" s="262">
        <v>7.2696309172335578</v>
      </c>
      <c r="X120" s="262">
        <v>6.4483267967340403</v>
      </c>
      <c r="Y120" s="262">
        <v>4.5514282770406416</v>
      </c>
      <c r="DA120" s="72" t="s">
        <v>1796</v>
      </c>
    </row>
    <row r="121" spans="1:105" ht="12" customHeight="1" x14ac:dyDescent="0.25">
      <c r="A121" s="59" t="s">
        <v>28</v>
      </c>
      <c r="B121" s="230">
        <v>6.7903230143635636</v>
      </c>
      <c r="C121" s="230">
        <v>6.9983293178916002</v>
      </c>
      <c r="D121" s="230">
        <v>5.7619283832974793</v>
      </c>
      <c r="E121" s="230">
        <v>5.867894126702172</v>
      </c>
      <c r="F121" s="230">
        <v>6.0908323615351874</v>
      </c>
      <c r="G121" s="230">
        <v>5.1777379739474236</v>
      </c>
      <c r="H121" s="230">
        <v>8.2377168237379994</v>
      </c>
      <c r="I121" s="230">
        <v>8.6183683866421994</v>
      </c>
      <c r="J121" s="230">
        <v>7.4735498805696583</v>
      </c>
      <c r="K121" s="230">
        <v>3.4757274222434109</v>
      </c>
      <c r="L121" s="230">
        <v>3.6924201958322369</v>
      </c>
      <c r="M121" s="230">
        <v>3.7840656802591819</v>
      </c>
      <c r="N121" s="230">
        <v>2.9130795989377849</v>
      </c>
      <c r="O121" s="230">
        <v>3.7495756262651678</v>
      </c>
      <c r="P121" s="230">
        <v>4.570386539765745</v>
      </c>
      <c r="Q121" s="230">
        <v>3.679095148858349</v>
      </c>
      <c r="R121" s="230">
        <v>3.7413523354328109</v>
      </c>
      <c r="S121" s="230">
        <v>3.8559640805742141</v>
      </c>
      <c r="T121" s="230">
        <v>4.4267673623167179</v>
      </c>
      <c r="U121" s="230">
        <v>3.3370841159726732</v>
      </c>
      <c r="V121" s="230">
        <v>3.399689661130834</v>
      </c>
      <c r="W121" s="230">
        <v>3.9258551044244001</v>
      </c>
      <c r="X121" s="230">
        <v>3.150246987782686</v>
      </c>
      <c r="Y121" s="230">
        <v>2.1076293833605328</v>
      </c>
      <c r="DA121" s="71" t="s">
        <v>1797</v>
      </c>
    </row>
    <row r="122" spans="1:105" ht="12" customHeight="1" x14ac:dyDescent="0.25">
      <c r="A122" s="59" t="s">
        <v>31</v>
      </c>
      <c r="B122" s="295">
        <v>0.38304490443320249</v>
      </c>
      <c r="C122" s="295">
        <v>0.29088256067077889</v>
      </c>
      <c r="D122" s="295">
        <v>0.27542334065144902</v>
      </c>
      <c r="E122" s="295">
        <v>0.27565520463293669</v>
      </c>
      <c r="F122" s="295">
        <v>0.25522112489014381</v>
      </c>
      <c r="G122" s="295">
        <v>0.24676181542494149</v>
      </c>
      <c r="H122" s="295">
        <v>0.35852667126825882</v>
      </c>
      <c r="I122" s="295">
        <v>0.22335781196540549</v>
      </c>
      <c r="J122" s="295">
        <v>0.20232860840444031</v>
      </c>
      <c r="K122" s="295">
        <v>0.18188905666968669</v>
      </c>
      <c r="L122" s="295">
        <v>0.1777869012427617</v>
      </c>
      <c r="M122" s="295">
        <v>0.18153296351984649</v>
      </c>
      <c r="N122" s="295">
        <v>0.25372299819907601</v>
      </c>
      <c r="O122" s="295">
        <v>0.22052004475988041</v>
      </c>
      <c r="P122" s="295">
        <v>0.22922924705730649</v>
      </c>
      <c r="Q122" s="295">
        <v>0.1982498375160768</v>
      </c>
      <c r="R122" s="295">
        <v>0.188578431735269</v>
      </c>
      <c r="S122" s="295">
        <v>0.1853735835389087</v>
      </c>
      <c r="T122" s="295">
        <v>0.1361813389183763</v>
      </c>
      <c r="U122" s="295">
        <v>0.12687696005422011</v>
      </c>
      <c r="V122" s="295">
        <v>0.1057738953978534</v>
      </c>
      <c r="W122" s="295">
        <v>0.1203148866342074</v>
      </c>
      <c r="X122" s="295">
        <v>0.1894040367552258</v>
      </c>
      <c r="Y122" s="295">
        <v>0.17164185794689241</v>
      </c>
      <c r="DA122" s="122" t="s">
        <v>1798</v>
      </c>
    </row>
    <row r="123" spans="1:105" ht="12" customHeight="1" x14ac:dyDescent="0.25">
      <c r="A123" s="59" t="s">
        <v>159</v>
      </c>
      <c r="B123" s="295">
        <v>0.6034078149399853</v>
      </c>
      <c r="C123" s="295">
        <v>0.82353221404484855</v>
      </c>
      <c r="D123" s="295">
        <v>0.70613610956658479</v>
      </c>
      <c r="E123" s="295">
        <v>0.75986666607881592</v>
      </c>
      <c r="F123" s="295">
        <v>0.73373087601133624</v>
      </c>
      <c r="G123" s="295">
        <v>0.69224308203295581</v>
      </c>
      <c r="H123" s="295">
        <v>0.92912496978256376</v>
      </c>
      <c r="I123" s="295">
        <v>0.80395307772519353</v>
      </c>
      <c r="J123" s="295">
        <v>0.76664760581623892</v>
      </c>
      <c r="K123" s="295">
        <v>0.54218859506971984</v>
      </c>
      <c r="L123" s="295">
        <v>0.57819212457195146</v>
      </c>
      <c r="M123" s="295">
        <v>1.1318023361755929</v>
      </c>
      <c r="N123" s="295">
        <v>1.762533238510235</v>
      </c>
      <c r="O123" s="295">
        <v>1.3168903246654149</v>
      </c>
      <c r="P123" s="295">
        <v>0.43552081046467411</v>
      </c>
      <c r="Q123" s="295">
        <v>0.3551036657403171</v>
      </c>
      <c r="R123" s="295">
        <v>0.50342802124729824</v>
      </c>
      <c r="S123" s="295">
        <v>0.41058684459687789</v>
      </c>
      <c r="T123" s="295">
        <v>0.42158506290197761</v>
      </c>
      <c r="U123" s="295">
        <v>0.38170827769716242</v>
      </c>
      <c r="V123" s="295">
        <v>0.34548273690695341</v>
      </c>
      <c r="W123" s="295">
        <v>0.681121637397191</v>
      </c>
      <c r="X123" s="295">
        <v>0.97963722367898942</v>
      </c>
      <c r="Y123" s="295">
        <v>0.59239475532565367</v>
      </c>
      <c r="DA123" s="122" t="s">
        <v>1799</v>
      </c>
    </row>
    <row r="124" spans="1:105" ht="12" customHeight="1" x14ac:dyDescent="0.25">
      <c r="A124" s="59" t="s">
        <v>32</v>
      </c>
      <c r="B124" s="295">
        <v>0.92622927416708078</v>
      </c>
      <c r="C124" s="295">
        <v>0.86709408789927689</v>
      </c>
      <c r="D124" s="295">
        <v>0.89564779312091114</v>
      </c>
      <c r="E124" s="295">
        <v>0.56439892028800731</v>
      </c>
      <c r="F124" s="295">
        <v>0.58404015084357841</v>
      </c>
      <c r="G124" s="295">
        <v>0.4279689931508654</v>
      </c>
      <c r="H124" s="295">
        <v>1.1658865389095501</v>
      </c>
      <c r="I124" s="295">
        <v>1.250905307037073</v>
      </c>
      <c r="J124" s="295">
        <v>0.5994107172407046</v>
      </c>
      <c r="K124" s="295">
        <v>0.34291237276544911</v>
      </c>
      <c r="L124" s="295">
        <v>0.47882298318988431</v>
      </c>
      <c r="M124" s="295">
        <v>0.34224103635207193</v>
      </c>
      <c r="N124" s="295">
        <v>0.32799959720179078</v>
      </c>
      <c r="O124" s="295">
        <v>0.23756651451533409</v>
      </c>
      <c r="P124" s="295">
        <v>0.24694894882538229</v>
      </c>
      <c r="Q124" s="295">
        <v>0.16901799572276971</v>
      </c>
      <c r="R124" s="295">
        <v>0.1216950398489085</v>
      </c>
      <c r="S124" s="295">
        <v>0.1209219946486042</v>
      </c>
      <c r="T124" s="295">
        <v>6.7051086090617149E-2</v>
      </c>
      <c r="U124" s="295">
        <v>7.7447212492408685E-2</v>
      </c>
      <c r="V124" s="295">
        <v>7.4606304174607813E-2</v>
      </c>
      <c r="W124" s="295">
        <v>5.1935975253838459E-2</v>
      </c>
      <c r="X124" s="295">
        <v>4.212066369450073E-2</v>
      </c>
      <c r="Y124" s="295">
        <v>1.994715160615099E-2</v>
      </c>
      <c r="DA124" s="122" t="s">
        <v>1800</v>
      </c>
    </row>
    <row r="125" spans="1:105" ht="12" customHeight="1" x14ac:dyDescent="0.25">
      <c r="A125" s="59" t="s">
        <v>35</v>
      </c>
      <c r="B125" s="295">
        <v>3.0639651761545039</v>
      </c>
      <c r="C125" s="295">
        <v>3.656438236075684</v>
      </c>
      <c r="D125" s="295">
        <v>3.178812739429651</v>
      </c>
      <c r="E125" s="295">
        <v>2.834692223686504</v>
      </c>
      <c r="F125" s="295">
        <v>2.529972729084808</v>
      </c>
      <c r="G125" s="295">
        <v>2.0937252438536169</v>
      </c>
      <c r="H125" s="295">
        <v>3.2426091315048389</v>
      </c>
      <c r="I125" s="295">
        <v>3.670997991591487</v>
      </c>
      <c r="J125" s="295">
        <v>4.0144070059234229</v>
      </c>
      <c r="K125" s="295">
        <v>3.301896568449163</v>
      </c>
      <c r="L125" s="295">
        <v>3.3030803828351099</v>
      </c>
      <c r="M125" s="295">
        <v>3.8006023672090499</v>
      </c>
      <c r="N125" s="295">
        <v>4.5862302129789754</v>
      </c>
      <c r="O125" s="295">
        <v>4.7720448323185343</v>
      </c>
      <c r="P125" s="295">
        <v>4.8344872556675309</v>
      </c>
      <c r="Q125" s="295">
        <v>3.747963939556572</v>
      </c>
      <c r="R125" s="295">
        <v>3.5555320052887449</v>
      </c>
      <c r="S125" s="295">
        <v>3.4947105367992579</v>
      </c>
      <c r="T125" s="295">
        <v>3.610862415363941</v>
      </c>
      <c r="U125" s="295">
        <v>3.048677122867709</v>
      </c>
      <c r="V125" s="295">
        <v>2.5132685433369502</v>
      </c>
      <c r="W125" s="295">
        <v>2.4904033135239212</v>
      </c>
      <c r="X125" s="295">
        <v>2.086917884822638</v>
      </c>
      <c r="Y125" s="295">
        <v>1.659815128801412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16.020900000000001</v>
      </c>
      <c r="C128" s="279">
        <v>16.1616</v>
      </c>
      <c r="D128" s="279">
        <v>15.315300000000001</v>
      </c>
      <c r="E128" s="279">
        <v>13.6812</v>
      </c>
      <c r="F128" s="279">
        <v>13.510199999999999</v>
      </c>
      <c r="G128" s="279">
        <v>12.8393</v>
      </c>
      <c r="H128" s="279">
        <v>12.968</v>
      </c>
      <c r="I128" s="279">
        <v>14.315200000000001</v>
      </c>
      <c r="J128" s="279">
        <v>15.130699999999999</v>
      </c>
      <c r="K128" s="279">
        <v>9.2032000000000007</v>
      </c>
      <c r="L128" s="279">
        <v>9.3317999999999994</v>
      </c>
      <c r="M128" s="279">
        <v>9.4787999999999997</v>
      </c>
      <c r="N128" s="279">
        <v>9.6908999999999992</v>
      </c>
      <c r="O128" s="279">
        <v>7.0042999999999997</v>
      </c>
      <c r="P128" s="279">
        <v>8.0045000000000002</v>
      </c>
      <c r="Q128" s="279">
        <v>8.8768999999999991</v>
      </c>
      <c r="R128" s="279">
        <v>9.0012000000000008</v>
      </c>
      <c r="S128" s="279">
        <v>8.6606199999999998</v>
      </c>
      <c r="T128" s="279">
        <v>10.3522</v>
      </c>
      <c r="U128" s="279">
        <v>9.7629999999999999</v>
      </c>
      <c r="V128" s="279">
        <v>9.7563999999999993</v>
      </c>
      <c r="W128" s="279">
        <v>11.20675</v>
      </c>
      <c r="X128" s="279">
        <v>10.654870000000001</v>
      </c>
      <c r="Y128" s="279">
        <v>10.298769999999999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0.99999999999999989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1.0000000000000002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3.1642637173602545E-4</v>
      </c>
      <c r="C137" s="268">
        <f t="shared" si="14"/>
        <v>3.2797828764251022E-4</v>
      </c>
      <c r="D137" s="268">
        <f t="shared" si="14"/>
        <v>2.7676861832392086E-4</v>
      </c>
      <c r="E137" s="268">
        <f t="shared" si="14"/>
        <v>3.0644774531989738E-4</v>
      </c>
      <c r="F137" s="268">
        <f t="shared" si="14"/>
        <v>3.0910410485494416E-4</v>
      </c>
      <c r="G137" s="268">
        <f t="shared" si="14"/>
        <v>2.8211448529472246E-4</v>
      </c>
      <c r="H137" s="268">
        <f t="shared" si="14"/>
        <v>3.083339841333011E-4</v>
      </c>
      <c r="I137" s="268">
        <f t="shared" si="14"/>
        <v>2.8622859918520831E-4</v>
      </c>
      <c r="J137" s="268">
        <f t="shared" si="14"/>
        <v>2.5498742834026216E-4</v>
      </c>
      <c r="K137" s="268">
        <f t="shared" si="14"/>
        <v>2.1816012942286024E-4</v>
      </c>
      <c r="L137" s="268">
        <f t="shared" si="14"/>
        <v>2.3644599136834357E-4</v>
      </c>
      <c r="M137" s="268">
        <f t="shared" si="14"/>
        <v>2.2981311720651998E-4</v>
      </c>
      <c r="N137" s="268">
        <f t="shared" si="14"/>
        <v>2.0859443872574935E-4</v>
      </c>
      <c r="O137" s="268">
        <f t="shared" si="14"/>
        <v>1.7356858706448134E-4</v>
      </c>
      <c r="P137" s="268">
        <f t="shared" si="14"/>
        <v>1.4417567623274281E-4</v>
      </c>
      <c r="Q137" s="268">
        <f t="shared" si="14"/>
        <v>1.3484011320139341E-4</v>
      </c>
      <c r="R137" s="268">
        <f t="shared" si="14"/>
        <v>1.2713330702082335E-4</v>
      </c>
      <c r="S137" s="268">
        <f t="shared" si="14"/>
        <v>1.3570204198454049E-4</v>
      </c>
      <c r="T137" s="268">
        <f t="shared" si="14"/>
        <v>1.3735592535659086E-4</v>
      </c>
      <c r="U137" s="268">
        <f t="shared" si="14"/>
        <v>1.2016124834990512E-4</v>
      </c>
      <c r="V137" s="268">
        <f t="shared" si="14"/>
        <v>1.041568309314955E-4</v>
      </c>
      <c r="W137" s="268">
        <f t="shared" si="14"/>
        <v>1.1081044508531404E-4</v>
      </c>
      <c r="X137" s="268">
        <f t="shared" si="14"/>
        <v>9.2457374097828439E-5</v>
      </c>
      <c r="Y137" s="268">
        <f t="shared" si="14"/>
        <v>7.1307891763142903E-5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4.1111792748687259E-2</v>
      </c>
      <c r="C139" s="269">
        <f t="shared" si="16"/>
        <v>4.424391744841167E-2</v>
      </c>
      <c r="D139" s="269">
        <f t="shared" si="16"/>
        <v>4.1809812505382439E-2</v>
      </c>
      <c r="E139" s="269">
        <f t="shared" si="16"/>
        <v>4.3812189509019307E-2</v>
      </c>
      <c r="F139" s="269">
        <f t="shared" si="16"/>
        <v>4.4837731211732304E-2</v>
      </c>
      <c r="G139" s="269">
        <f t="shared" si="16"/>
        <v>4.3911463710285183E-2</v>
      </c>
      <c r="H139" s="269">
        <f t="shared" si="16"/>
        <v>5.2202827371371247E-2</v>
      </c>
      <c r="I139" s="269">
        <f t="shared" si="16"/>
        <v>5.0254630473641142E-2</v>
      </c>
      <c r="J139" s="269">
        <f t="shared" si="16"/>
        <v>5.2939892883693537E-2</v>
      </c>
      <c r="K139" s="269">
        <f t="shared" si="16"/>
        <v>5.089488545794886E-2</v>
      </c>
      <c r="L139" s="269">
        <f t="shared" si="16"/>
        <v>5.2723227404586431E-2</v>
      </c>
      <c r="M139" s="269">
        <f t="shared" si="16"/>
        <v>5.0544162568735208E-2</v>
      </c>
      <c r="N139" s="269">
        <f t="shared" si="16"/>
        <v>5.0300428924904772E-2</v>
      </c>
      <c r="O139" s="269">
        <f t="shared" si="16"/>
        <v>4.822877205925475E-2</v>
      </c>
      <c r="P139" s="269">
        <f t="shared" si="16"/>
        <v>4.8295080910527192E-2</v>
      </c>
      <c r="Q139" s="269">
        <f t="shared" si="16"/>
        <v>4.8099864591630681E-2</v>
      </c>
      <c r="R139" s="269">
        <f t="shared" si="16"/>
        <v>4.6115321016773576E-2</v>
      </c>
      <c r="S139" s="269">
        <f t="shared" si="16"/>
        <v>4.597019524830382E-2</v>
      </c>
      <c r="T139" s="269">
        <f t="shared" si="16"/>
        <v>4.5017023019614542E-2</v>
      </c>
      <c r="U139" s="269">
        <f t="shared" si="16"/>
        <v>4.7169357680050407E-2</v>
      </c>
      <c r="V139" s="269">
        <f t="shared" si="16"/>
        <v>4.8384305636431174E-2</v>
      </c>
      <c r="W139" s="269">
        <f t="shared" si="16"/>
        <v>4.8243610902812525E-2</v>
      </c>
      <c r="X139" s="269">
        <f t="shared" si="16"/>
        <v>5.1121688069151607E-2</v>
      </c>
      <c r="Y139" s="269">
        <f t="shared" si="16"/>
        <v>4.2342715448039282E-2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0.22538960454921142</v>
      </c>
      <c r="C140" s="269">
        <f t="shared" si="17"/>
        <v>0.24256103640053209</v>
      </c>
      <c r="D140" s="269">
        <f t="shared" si="17"/>
        <v>0.22921639940320346</v>
      </c>
      <c r="E140" s="269">
        <f t="shared" si="17"/>
        <v>0.24019414887199922</v>
      </c>
      <c r="F140" s="269">
        <f t="shared" si="17"/>
        <v>0.24581653659505937</v>
      </c>
      <c r="G140" s="269">
        <f t="shared" si="17"/>
        <v>0.24073840567690291</v>
      </c>
      <c r="H140" s="269">
        <f t="shared" si="17"/>
        <v>0.28619463737590989</v>
      </c>
      <c r="I140" s="269">
        <f t="shared" si="17"/>
        <v>0.27551392269514685</v>
      </c>
      <c r="J140" s="269">
        <f t="shared" si="17"/>
        <v>0.29023549507736557</v>
      </c>
      <c r="K140" s="269">
        <f t="shared" si="17"/>
        <v>0.27902403033277567</v>
      </c>
      <c r="L140" s="269">
        <f t="shared" si="17"/>
        <v>0.28904765715081426</v>
      </c>
      <c r="M140" s="269">
        <f t="shared" si="17"/>
        <v>0.27710124156534249</v>
      </c>
      <c r="N140" s="269">
        <f t="shared" si="17"/>
        <v>0.27576500624390798</v>
      </c>
      <c r="O140" s="269">
        <f t="shared" si="17"/>
        <v>0.26440743970418507</v>
      </c>
      <c r="P140" s="269">
        <f t="shared" si="17"/>
        <v>0.26477096862781457</v>
      </c>
      <c r="Q140" s="269">
        <f t="shared" si="17"/>
        <v>0.26370072269651679</v>
      </c>
      <c r="R140" s="269">
        <f t="shared" si="17"/>
        <v>0.2528207424854374</v>
      </c>
      <c r="S140" s="269">
        <f t="shared" si="17"/>
        <v>0.25202511093112273</v>
      </c>
      <c r="T140" s="269">
        <f t="shared" si="17"/>
        <v>0.24679947864101962</v>
      </c>
      <c r="U140" s="269">
        <f t="shared" si="17"/>
        <v>0.25859934981031307</v>
      </c>
      <c r="V140" s="269">
        <f t="shared" si="17"/>
        <v>0.26526013060161713</v>
      </c>
      <c r="W140" s="269">
        <f t="shared" si="17"/>
        <v>0.26448879157083566</v>
      </c>
      <c r="X140" s="269">
        <f t="shared" si="17"/>
        <v>0.28026744365610601</v>
      </c>
      <c r="Y140" s="269">
        <f t="shared" si="17"/>
        <v>0.23213796461547143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9.8194230914112387E-3</v>
      </c>
      <c r="C141" s="269">
        <f t="shared" si="18"/>
        <v>1.062646722070508E-2</v>
      </c>
      <c r="D141" s="269">
        <f t="shared" si="18"/>
        <v>9.9601565111578621E-3</v>
      </c>
      <c r="E141" s="269">
        <f t="shared" si="18"/>
        <v>1.0736674844753148E-2</v>
      </c>
      <c r="F141" s="269">
        <f t="shared" si="18"/>
        <v>1.1095716491437712E-2</v>
      </c>
      <c r="G141" s="269">
        <f t="shared" si="18"/>
        <v>1.0923434567835687E-2</v>
      </c>
      <c r="H141" s="269">
        <f t="shared" si="18"/>
        <v>1.2936073733675722E-2</v>
      </c>
      <c r="I141" s="269">
        <f t="shared" si="18"/>
        <v>1.220183768573704E-2</v>
      </c>
      <c r="J141" s="269">
        <f t="shared" si="18"/>
        <v>1.2881888050930422E-2</v>
      </c>
      <c r="K141" s="269">
        <f t="shared" si="18"/>
        <v>1.2156449927139519E-2</v>
      </c>
      <c r="L141" s="269">
        <f t="shared" si="18"/>
        <v>1.2579045099866515E-2</v>
      </c>
      <c r="M141" s="269">
        <f t="shared" si="18"/>
        <v>1.226201537967694E-2</v>
      </c>
      <c r="N141" s="269">
        <f t="shared" si="18"/>
        <v>1.2051493153511526E-2</v>
      </c>
      <c r="O141" s="269">
        <f t="shared" si="18"/>
        <v>1.1610858597927674E-2</v>
      </c>
      <c r="P141" s="269">
        <f t="shared" si="18"/>
        <v>1.1951980614637E-2</v>
      </c>
      <c r="Q141" s="269">
        <f t="shared" si="18"/>
        <v>1.2066094798672686E-2</v>
      </c>
      <c r="R141" s="269">
        <f t="shared" si="18"/>
        <v>1.1341190216884393E-2</v>
      </c>
      <c r="S141" s="269">
        <f t="shared" si="18"/>
        <v>1.1504283651736761E-2</v>
      </c>
      <c r="T141" s="269">
        <f t="shared" si="18"/>
        <v>1.1395458609019247E-2</v>
      </c>
      <c r="U141" s="269">
        <f t="shared" si="18"/>
        <v>1.1969724382884479E-2</v>
      </c>
      <c r="V141" s="269">
        <f t="shared" si="18"/>
        <v>1.2277407820531997E-2</v>
      </c>
      <c r="W141" s="269">
        <f t="shared" si="18"/>
        <v>1.220655958055048E-2</v>
      </c>
      <c r="X141" s="269">
        <f t="shared" si="18"/>
        <v>1.2872756104601143E-2</v>
      </c>
      <c r="Y141" s="269">
        <f t="shared" si="18"/>
        <v>1.0515082611221813E-2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9.8194230914112387E-3</v>
      </c>
      <c r="C143" s="327">
        <f t="shared" si="20"/>
        <v>1.062646722070508E-2</v>
      </c>
      <c r="D143" s="327">
        <f t="shared" si="20"/>
        <v>9.9601565111578621E-3</v>
      </c>
      <c r="E143" s="327">
        <f t="shared" si="20"/>
        <v>1.0736674844753148E-2</v>
      </c>
      <c r="F143" s="327">
        <f t="shared" si="20"/>
        <v>1.1095716491437712E-2</v>
      </c>
      <c r="G143" s="327">
        <f t="shared" si="20"/>
        <v>1.0923434567835687E-2</v>
      </c>
      <c r="H143" s="327">
        <f t="shared" si="20"/>
        <v>1.2936073733675722E-2</v>
      </c>
      <c r="I143" s="327">
        <f t="shared" si="20"/>
        <v>1.220183768573704E-2</v>
      </c>
      <c r="J143" s="327">
        <f t="shared" si="20"/>
        <v>1.2881888050930422E-2</v>
      </c>
      <c r="K143" s="327">
        <f t="shared" si="20"/>
        <v>1.2156449927139519E-2</v>
      </c>
      <c r="L143" s="327">
        <f t="shared" si="20"/>
        <v>1.2579045099866515E-2</v>
      </c>
      <c r="M143" s="327">
        <f t="shared" si="20"/>
        <v>1.226201537967694E-2</v>
      </c>
      <c r="N143" s="327">
        <f t="shared" si="20"/>
        <v>1.2051493153511526E-2</v>
      </c>
      <c r="O143" s="327">
        <f t="shared" si="20"/>
        <v>1.1610858597927674E-2</v>
      </c>
      <c r="P143" s="327">
        <f t="shared" si="20"/>
        <v>1.1951980614637E-2</v>
      </c>
      <c r="Q143" s="327">
        <f t="shared" si="20"/>
        <v>1.2066094798672686E-2</v>
      </c>
      <c r="R143" s="327">
        <f t="shared" si="20"/>
        <v>1.1341190216884393E-2</v>
      </c>
      <c r="S143" s="327">
        <f t="shared" si="20"/>
        <v>1.1504283651736761E-2</v>
      </c>
      <c r="T143" s="327">
        <f t="shared" si="20"/>
        <v>1.1395458609019247E-2</v>
      </c>
      <c r="U143" s="327">
        <f t="shared" si="20"/>
        <v>1.1969724382884479E-2</v>
      </c>
      <c r="V143" s="327">
        <f t="shared" si="20"/>
        <v>1.2277407820531997E-2</v>
      </c>
      <c r="W143" s="327">
        <f t="shared" si="20"/>
        <v>1.220655958055048E-2</v>
      </c>
      <c r="X143" s="327">
        <f t="shared" si="20"/>
        <v>1.2872756104601143E-2</v>
      </c>
      <c r="Y143" s="327">
        <f t="shared" si="20"/>
        <v>1.0515082611221813E-2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0.72336275323895394</v>
      </c>
      <c r="C144" s="310">
        <f t="shared" si="21"/>
        <v>0.70224060064270866</v>
      </c>
      <c r="D144" s="310">
        <f t="shared" si="21"/>
        <v>0.71873686296193229</v>
      </c>
      <c r="E144" s="310">
        <f t="shared" si="21"/>
        <v>0.70495053902890836</v>
      </c>
      <c r="F144" s="310">
        <f t="shared" si="21"/>
        <v>0.69794091159691563</v>
      </c>
      <c r="G144" s="310">
        <f t="shared" si="21"/>
        <v>0.70414458155968151</v>
      </c>
      <c r="H144" s="310">
        <f t="shared" si="21"/>
        <v>0.64835812753490984</v>
      </c>
      <c r="I144" s="310">
        <f t="shared" si="21"/>
        <v>0.66174338054628989</v>
      </c>
      <c r="J144" s="310">
        <f t="shared" si="21"/>
        <v>0.64368773655967015</v>
      </c>
      <c r="K144" s="310">
        <f t="shared" si="21"/>
        <v>0.65770647415271299</v>
      </c>
      <c r="L144" s="310">
        <f t="shared" si="21"/>
        <v>0.64541362435336447</v>
      </c>
      <c r="M144" s="310">
        <f t="shared" si="21"/>
        <v>0.65986276736903882</v>
      </c>
      <c r="N144" s="310">
        <f t="shared" si="21"/>
        <v>0.66167447723895001</v>
      </c>
      <c r="O144" s="310">
        <f t="shared" si="21"/>
        <v>0.67557936105156813</v>
      </c>
      <c r="P144" s="310">
        <f t="shared" si="21"/>
        <v>0.67483779417078849</v>
      </c>
      <c r="Q144" s="310">
        <f t="shared" si="21"/>
        <v>0.67599847779997857</v>
      </c>
      <c r="R144" s="310">
        <f t="shared" si="21"/>
        <v>0.68959561297388383</v>
      </c>
      <c r="S144" s="310">
        <f t="shared" si="21"/>
        <v>0.69036470812685213</v>
      </c>
      <c r="T144" s="310">
        <f t="shared" si="21"/>
        <v>0.69665068380498996</v>
      </c>
      <c r="U144" s="310">
        <f t="shared" si="21"/>
        <v>0.68214140687840219</v>
      </c>
      <c r="V144" s="310">
        <f t="shared" si="21"/>
        <v>0.67397399911048816</v>
      </c>
      <c r="W144" s="310">
        <f t="shared" si="21"/>
        <v>0.67495022750071598</v>
      </c>
      <c r="X144" s="310">
        <f t="shared" si="21"/>
        <v>0.65564565479604342</v>
      </c>
      <c r="Y144" s="310">
        <f t="shared" si="21"/>
        <v>0.71493292943350439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0.99999999999999978</v>
      </c>
      <c r="E146" s="232">
        <f t="shared" si="22"/>
        <v>0.99999999999999978</v>
      </c>
      <c r="F146" s="232">
        <f t="shared" si="22"/>
        <v>1.0000000000000002</v>
      </c>
      <c r="G146" s="232">
        <f t="shared" si="22"/>
        <v>1</v>
      </c>
      <c r="H146" s="232">
        <f t="shared" si="22"/>
        <v>1</v>
      </c>
      <c r="I146" s="232">
        <f t="shared" si="22"/>
        <v>0.99999999999999989</v>
      </c>
      <c r="J146" s="232">
        <f t="shared" si="22"/>
        <v>1</v>
      </c>
      <c r="K146" s="232">
        <f t="shared" si="22"/>
        <v>0.99999999999999989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0.99999999999999989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0.99999999999999989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2.3268984854545841E-3</v>
      </c>
      <c r="C151" s="268">
        <f t="shared" si="27"/>
        <v>2.2474048868295141E-3</v>
      </c>
      <c r="D151" s="268">
        <f t="shared" si="27"/>
        <v>2.0138651505241553E-3</v>
      </c>
      <c r="E151" s="268">
        <f t="shared" si="27"/>
        <v>2.163467879310807E-3</v>
      </c>
      <c r="F151" s="268">
        <f t="shared" si="27"/>
        <v>2.1387664108765323E-3</v>
      </c>
      <c r="G151" s="268">
        <f t="shared" si="27"/>
        <v>1.9806746025356112E-3</v>
      </c>
      <c r="H151" s="268">
        <f t="shared" si="27"/>
        <v>1.7741324171683538E-3</v>
      </c>
      <c r="I151" s="268">
        <f t="shared" si="27"/>
        <v>1.7518970474243993E-3</v>
      </c>
      <c r="J151" s="268">
        <f t="shared" si="27"/>
        <v>1.4300018845585611E-3</v>
      </c>
      <c r="K151" s="268">
        <f t="shared" si="27"/>
        <v>1.3409000101042071E-3</v>
      </c>
      <c r="L151" s="268">
        <f t="shared" si="27"/>
        <v>1.3717697036633011E-3</v>
      </c>
      <c r="M151" s="268">
        <f t="shared" si="27"/>
        <v>1.4394491397687595E-3</v>
      </c>
      <c r="N151" s="268">
        <f t="shared" si="27"/>
        <v>1.3523464363371974E-3</v>
      </c>
      <c r="O151" s="268">
        <f t="shared" si="27"/>
        <v>1.1542569706094335E-3</v>
      </c>
      <c r="P151" s="268">
        <f t="shared" si="27"/>
        <v>9.57024732896321E-4</v>
      </c>
      <c r="Q151" s="268">
        <f t="shared" si="27"/>
        <v>9.1145979516861085E-4</v>
      </c>
      <c r="R151" s="268">
        <f t="shared" si="27"/>
        <v>8.9456441785423866E-4</v>
      </c>
      <c r="S151" s="268">
        <f t="shared" si="27"/>
        <v>9.4775559027118652E-4</v>
      </c>
      <c r="T151" s="268">
        <f t="shared" si="27"/>
        <v>9.6540290857201935E-4</v>
      </c>
      <c r="U151" s="268">
        <f t="shared" si="27"/>
        <v>8.2361670698632126E-4</v>
      </c>
      <c r="V151" s="268">
        <f t="shared" si="27"/>
        <v>6.9593361239229262E-4</v>
      </c>
      <c r="W151" s="268">
        <f t="shared" si="27"/>
        <v>7.2424394874390187E-4</v>
      </c>
      <c r="X151" s="268">
        <f t="shared" si="27"/>
        <v>5.8375019165880196E-4</v>
      </c>
      <c r="Y151" s="268">
        <f t="shared" si="27"/>
        <v>5.2851556396570467E-4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0.1433047122262521</v>
      </c>
      <c r="C153" s="269">
        <f t="shared" si="29"/>
        <v>0.13960321545343626</v>
      </c>
      <c r="D153" s="269">
        <f t="shared" si="29"/>
        <v>0.13823135101340886</v>
      </c>
      <c r="E153" s="269">
        <f t="shared" si="29"/>
        <v>0.14376466067414681</v>
      </c>
      <c r="F153" s="269">
        <f t="shared" si="29"/>
        <v>0.14671171241975028</v>
      </c>
      <c r="G153" s="269">
        <f t="shared" si="29"/>
        <v>0.14674633064324386</v>
      </c>
      <c r="H153" s="269">
        <f t="shared" si="29"/>
        <v>0.1421148227253525</v>
      </c>
      <c r="I153" s="269">
        <f t="shared" si="29"/>
        <v>0.14335736835433002</v>
      </c>
      <c r="J153" s="269">
        <f t="shared" si="29"/>
        <v>0.13711579095581644</v>
      </c>
      <c r="K153" s="269">
        <f t="shared" si="29"/>
        <v>0.13524430090364575</v>
      </c>
      <c r="L153" s="269">
        <f t="shared" si="29"/>
        <v>0.13647386721670479</v>
      </c>
      <c r="M153" s="269">
        <f t="shared" si="29"/>
        <v>0.1376918810269932</v>
      </c>
      <c r="N153" s="269">
        <f t="shared" si="29"/>
        <v>0.13599650887453846</v>
      </c>
      <c r="O153" s="269">
        <f t="shared" si="29"/>
        <v>0.13493862412758981</v>
      </c>
      <c r="P153" s="269">
        <f t="shared" si="29"/>
        <v>0.13323265983863553</v>
      </c>
      <c r="Q153" s="269">
        <f t="shared" si="29"/>
        <v>0.13821186068358035</v>
      </c>
      <c r="R153" s="269">
        <f t="shared" si="29"/>
        <v>0.13696032856520166</v>
      </c>
      <c r="S153" s="269">
        <f t="shared" si="29"/>
        <v>0.13852995036273869</v>
      </c>
      <c r="T153" s="269">
        <f t="shared" si="29"/>
        <v>0.1436336601372519</v>
      </c>
      <c r="U153" s="269">
        <f t="shared" si="29"/>
        <v>0.13959078591575888</v>
      </c>
      <c r="V153" s="269">
        <f t="shared" si="29"/>
        <v>0.14171574201946635</v>
      </c>
      <c r="W153" s="269">
        <f t="shared" si="29"/>
        <v>0.14362211652600917</v>
      </c>
      <c r="X153" s="269">
        <f t="shared" si="29"/>
        <v>0.13691678659305404</v>
      </c>
      <c r="Y153" s="269">
        <f t="shared" si="29"/>
        <v>0.14212037409314046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0.11853280553955416</v>
      </c>
      <c r="C154" s="318">
        <f t="shared" si="30"/>
        <v>0.11462313512247377</v>
      </c>
      <c r="D154" s="318">
        <f t="shared" si="30"/>
        <v>0.11336864465415418</v>
      </c>
      <c r="E154" s="318">
        <f t="shared" si="30"/>
        <v>0.11776111801802171</v>
      </c>
      <c r="F154" s="318">
        <f t="shared" si="30"/>
        <v>0.12037372226915208</v>
      </c>
      <c r="G154" s="318">
        <f t="shared" si="30"/>
        <v>0.12043664520756793</v>
      </c>
      <c r="H154" s="318">
        <f t="shared" si="30"/>
        <v>0.11657982543733532</v>
      </c>
      <c r="I154" s="318">
        <f t="shared" si="30"/>
        <v>0.11773675655867123</v>
      </c>
      <c r="J154" s="318">
        <f t="shared" si="30"/>
        <v>0.11233209580178904</v>
      </c>
      <c r="K154" s="318">
        <f t="shared" si="30"/>
        <v>0.10961147581624145</v>
      </c>
      <c r="L154" s="318">
        <f t="shared" si="30"/>
        <v>0.1114378280294355</v>
      </c>
      <c r="M154" s="318">
        <f t="shared" si="30"/>
        <v>0.1113436134997263</v>
      </c>
      <c r="N154" s="318">
        <f t="shared" si="30"/>
        <v>0.10919280627140482</v>
      </c>
      <c r="O154" s="318">
        <f t="shared" si="30"/>
        <v>0.1084496944178094</v>
      </c>
      <c r="P154" s="318">
        <f t="shared" si="30"/>
        <v>0.10601569190602804</v>
      </c>
      <c r="Q154" s="318">
        <f t="shared" si="30"/>
        <v>0.11023146587749778</v>
      </c>
      <c r="R154" s="318">
        <f t="shared" si="30"/>
        <v>0.10958372247323284</v>
      </c>
      <c r="S154" s="318">
        <f t="shared" si="30"/>
        <v>0.11096620366804849</v>
      </c>
      <c r="T154" s="318">
        <f t="shared" si="30"/>
        <v>0.11615714127968664</v>
      </c>
      <c r="U154" s="318">
        <f t="shared" si="30"/>
        <v>0.11144498810884097</v>
      </c>
      <c r="V154" s="318">
        <f t="shared" si="30"/>
        <v>0.11357371121029532</v>
      </c>
      <c r="W154" s="318">
        <f t="shared" si="30"/>
        <v>0.1162526616081565</v>
      </c>
      <c r="X154" s="318">
        <f t="shared" si="30"/>
        <v>0.10903467126188755</v>
      </c>
      <c r="Y154" s="318">
        <f t="shared" si="30"/>
        <v>0.11538405778545537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2.4771906686697945E-2</v>
      </c>
      <c r="C155" s="318">
        <f t="shared" si="31"/>
        <v>2.4980080330962499E-2</v>
      </c>
      <c r="D155" s="318">
        <f t="shared" si="31"/>
        <v>2.4862706359254676E-2</v>
      </c>
      <c r="E155" s="318">
        <f t="shared" si="31"/>
        <v>2.6003542656125124E-2</v>
      </c>
      <c r="F155" s="318">
        <f t="shared" si="31"/>
        <v>2.6337990150598217E-2</v>
      </c>
      <c r="G155" s="318">
        <f t="shared" si="31"/>
        <v>2.6309685435675908E-2</v>
      </c>
      <c r="H155" s="318">
        <f t="shared" si="31"/>
        <v>2.5534997288017183E-2</v>
      </c>
      <c r="I155" s="318">
        <f t="shared" si="31"/>
        <v>2.5620611795658801E-2</v>
      </c>
      <c r="J155" s="318">
        <f t="shared" si="31"/>
        <v>2.4783695154027386E-2</v>
      </c>
      <c r="K155" s="318">
        <f t="shared" si="31"/>
        <v>2.5632825087404283E-2</v>
      </c>
      <c r="L155" s="318">
        <f t="shared" si="31"/>
        <v>2.5036039187269283E-2</v>
      </c>
      <c r="M155" s="318">
        <f t="shared" si="31"/>
        <v>2.6348267527266885E-2</v>
      </c>
      <c r="N155" s="318">
        <f t="shared" si="31"/>
        <v>2.6803702603133622E-2</v>
      </c>
      <c r="O155" s="318">
        <f t="shared" si="31"/>
        <v>2.6488929709780399E-2</v>
      </c>
      <c r="P155" s="318">
        <f t="shared" si="31"/>
        <v>2.7216967932607469E-2</v>
      </c>
      <c r="Q155" s="318">
        <f t="shared" si="31"/>
        <v>2.798039480608255E-2</v>
      </c>
      <c r="R155" s="318">
        <f t="shared" si="31"/>
        <v>2.7376606091968833E-2</v>
      </c>
      <c r="S155" s="318">
        <f t="shared" si="31"/>
        <v>2.7563746694690191E-2</v>
      </c>
      <c r="T155" s="318">
        <f t="shared" si="31"/>
        <v>2.747651885756526E-2</v>
      </c>
      <c r="U155" s="318">
        <f t="shared" si="31"/>
        <v>2.8145797806917915E-2</v>
      </c>
      <c r="V155" s="318">
        <f t="shared" si="31"/>
        <v>2.8142030809171031E-2</v>
      </c>
      <c r="W155" s="318">
        <f t="shared" si="31"/>
        <v>2.7369454917852681E-2</v>
      </c>
      <c r="X155" s="318">
        <f t="shared" si="31"/>
        <v>2.7882115331166503E-2</v>
      </c>
      <c r="Y155" s="318">
        <f t="shared" si="31"/>
        <v>2.6736316307685099E-2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0.6696249277353945</v>
      </c>
      <c r="C157" s="269">
        <f t="shared" si="33"/>
        <v>0.67150651693225172</v>
      </c>
      <c r="D157" s="269">
        <f t="shared" si="33"/>
        <v>0.67383287047522911</v>
      </c>
      <c r="E157" s="269">
        <f t="shared" si="33"/>
        <v>0.68509281141699974</v>
      </c>
      <c r="F157" s="269">
        <f t="shared" si="33"/>
        <v>0.68716755109180128</v>
      </c>
      <c r="G157" s="269">
        <f t="shared" si="33"/>
        <v>0.68285122453626168</v>
      </c>
      <c r="H157" s="269">
        <f t="shared" si="33"/>
        <v>0.66530240606381996</v>
      </c>
      <c r="I157" s="269">
        <f t="shared" si="33"/>
        <v>0.68129008915934075</v>
      </c>
      <c r="J157" s="269">
        <f t="shared" si="33"/>
        <v>0.65759928277234869</v>
      </c>
      <c r="K157" s="269">
        <f t="shared" si="33"/>
        <v>0.69287610545204337</v>
      </c>
      <c r="L157" s="269">
        <f t="shared" si="33"/>
        <v>0.67750369875343686</v>
      </c>
      <c r="M157" s="269">
        <f t="shared" si="33"/>
        <v>0.70121782613461414</v>
      </c>
      <c r="N157" s="269">
        <f t="shared" si="33"/>
        <v>0.72229956850798616</v>
      </c>
      <c r="O157" s="269">
        <f t="shared" si="33"/>
        <v>0.71039192171539334</v>
      </c>
      <c r="P157" s="269">
        <f t="shared" si="33"/>
        <v>0.71005909448970284</v>
      </c>
      <c r="Q157" s="269">
        <f t="shared" si="33"/>
        <v>0.72014954987940705</v>
      </c>
      <c r="R157" s="269">
        <f t="shared" si="33"/>
        <v>0.71871704312216544</v>
      </c>
      <c r="S157" s="269">
        <f t="shared" si="33"/>
        <v>0.71112631855605812</v>
      </c>
      <c r="T157" s="269">
        <f t="shared" si="33"/>
        <v>0.70080696151156863</v>
      </c>
      <c r="U157" s="269">
        <f t="shared" si="33"/>
        <v>0.7161122619666942</v>
      </c>
      <c r="V157" s="269">
        <f t="shared" si="33"/>
        <v>0.71605272143542253</v>
      </c>
      <c r="W157" s="269">
        <f t="shared" si="33"/>
        <v>0.69840029444619722</v>
      </c>
      <c r="X157" s="269">
        <f t="shared" si="33"/>
        <v>0.71490955100205367</v>
      </c>
      <c r="Y157" s="269">
        <f t="shared" si="33"/>
        <v>0.69511926057416984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0.6696249277353945</v>
      </c>
      <c r="C158" s="318">
        <f t="shared" si="34"/>
        <v>0.67150651693225172</v>
      </c>
      <c r="D158" s="318">
        <f t="shared" si="34"/>
        <v>0.67383287047522911</v>
      </c>
      <c r="E158" s="318">
        <f t="shared" si="34"/>
        <v>0.68509281141699974</v>
      </c>
      <c r="F158" s="318">
        <f t="shared" si="34"/>
        <v>0.68716755109180128</v>
      </c>
      <c r="G158" s="318">
        <f t="shared" si="34"/>
        <v>0.68285122453626168</v>
      </c>
      <c r="H158" s="318">
        <f t="shared" si="34"/>
        <v>0.66530240606381996</v>
      </c>
      <c r="I158" s="318">
        <f t="shared" si="34"/>
        <v>0.68129008915934075</v>
      </c>
      <c r="J158" s="318">
        <f t="shared" si="34"/>
        <v>0.65759928277234869</v>
      </c>
      <c r="K158" s="318">
        <f t="shared" si="34"/>
        <v>0.69287610545204337</v>
      </c>
      <c r="L158" s="318">
        <f t="shared" si="34"/>
        <v>0.67750369875343686</v>
      </c>
      <c r="M158" s="318">
        <f t="shared" si="34"/>
        <v>0.70121782613461414</v>
      </c>
      <c r="N158" s="318">
        <f t="shared" si="34"/>
        <v>0.72229956850798616</v>
      </c>
      <c r="O158" s="318">
        <f t="shared" si="34"/>
        <v>0.71039192171539334</v>
      </c>
      <c r="P158" s="318">
        <f t="shared" si="34"/>
        <v>0.71005909448970284</v>
      </c>
      <c r="Q158" s="318">
        <f t="shared" si="34"/>
        <v>0.72014954987940705</v>
      </c>
      <c r="R158" s="318">
        <f t="shared" si="34"/>
        <v>0.71871704312216544</v>
      </c>
      <c r="S158" s="318">
        <f t="shared" si="34"/>
        <v>0.71112631855605812</v>
      </c>
      <c r="T158" s="318">
        <f t="shared" si="34"/>
        <v>0.70080696151156863</v>
      </c>
      <c r="U158" s="318">
        <f t="shared" si="34"/>
        <v>0.7161122619666942</v>
      </c>
      <c r="V158" s="318">
        <f t="shared" si="34"/>
        <v>0.71605272143542253</v>
      </c>
      <c r="W158" s="318">
        <f t="shared" si="34"/>
        <v>0.69840029444619722</v>
      </c>
      <c r="X158" s="318">
        <f t="shared" si="34"/>
        <v>0.71490955100205367</v>
      </c>
      <c r="Y158" s="318">
        <f t="shared" si="34"/>
        <v>0.69511926057416984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6.3151394068623329E-2</v>
      </c>
      <c r="C160" s="269">
        <f t="shared" si="36"/>
        <v>6.1068416819720819E-2</v>
      </c>
      <c r="D160" s="269">
        <f t="shared" si="36"/>
        <v>6.0400054828628418E-2</v>
      </c>
      <c r="E160" s="269">
        <f t="shared" si="36"/>
        <v>6.2740257737644717E-2</v>
      </c>
      <c r="F160" s="269">
        <f t="shared" si="36"/>
        <v>6.4132189699918574E-2</v>
      </c>
      <c r="G160" s="269">
        <f t="shared" si="36"/>
        <v>6.4165713510156333E-2</v>
      </c>
      <c r="H160" s="269">
        <f t="shared" si="36"/>
        <v>6.2110893799672495E-2</v>
      </c>
      <c r="I160" s="269">
        <f t="shared" si="36"/>
        <v>6.2727278544985582E-2</v>
      </c>
      <c r="J160" s="269">
        <f t="shared" si="36"/>
        <v>5.9847806826489915E-2</v>
      </c>
      <c r="K160" s="269">
        <f t="shared" si="36"/>
        <v>5.8398326709688392E-2</v>
      </c>
      <c r="L160" s="269">
        <f t="shared" si="36"/>
        <v>5.937136272109899E-2</v>
      </c>
      <c r="M160" s="269">
        <f t="shared" si="36"/>
        <v>5.9321167512560953E-2</v>
      </c>
      <c r="N160" s="269">
        <f t="shared" si="36"/>
        <v>5.8175269765324666E-2</v>
      </c>
      <c r="O160" s="269">
        <f t="shared" si="36"/>
        <v>5.7779357854779285E-2</v>
      </c>
      <c r="P160" s="269">
        <f t="shared" si="36"/>
        <v>5.6482580552615187E-2</v>
      </c>
      <c r="Q160" s="269">
        <f t="shared" si="36"/>
        <v>5.8728642325680161E-2</v>
      </c>
      <c r="R160" s="269">
        <f t="shared" si="36"/>
        <v>5.8383540403964131E-2</v>
      </c>
      <c r="S160" s="269">
        <f t="shared" si="36"/>
        <v>5.9120092739234159E-2</v>
      </c>
      <c r="T160" s="269">
        <f t="shared" si="36"/>
        <v>6.1885697967305836E-2</v>
      </c>
      <c r="U160" s="269">
        <f t="shared" si="36"/>
        <v>5.937517743715201E-2</v>
      </c>
      <c r="V160" s="269">
        <f t="shared" si="36"/>
        <v>6.0509309299053002E-2</v>
      </c>
      <c r="W160" s="269">
        <f t="shared" si="36"/>
        <v>6.1936588873644442E-2</v>
      </c>
      <c r="X160" s="269">
        <f t="shared" si="36"/>
        <v>5.8091019280772219E-2</v>
      </c>
      <c r="Y160" s="269">
        <f t="shared" si="36"/>
        <v>6.1473817896046973E-2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6.3151394068623329E-2</v>
      </c>
      <c r="C161" s="318">
        <f t="shared" si="37"/>
        <v>6.1068416819720819E-2</v>
      </c>
      <c r="D161" s="318">
        <f t="shared" si="37"/>
        <v>6.0400054828628418E-2</v>
      </c>
      <c r="E161" s="318">
        <f t="shared" si="37"/>
        <v>6.2740257737644717E-2</v>
      </c>
      <c r="F161" s="318">
        <f t="shared" si="37"/>
        <v>6.4132189699918574E-2</v>
      </c>
      <c r="G161" s="318">
        <f t="shared" si="37"/>
        <v>6.4165713510156333E-2</v>
      </c>
      <c r="H161" s="318">
        <f t="shared" si="37"/>
        <v>6.2110893799672495E-2</v>
      </c>
      <c r="I161" s="318">
        <f t="shared" si="37"/>
        <v>6.2727278544985582E-2</v>
      </c>
      <c r="J161" s="318">
        <f t="shared" si="37"/>
        <v>5.9847806826489915E-2</v>
      </c>
      <c r="K161" s="318">
        <f t="shared" si="37"/>
        <v>5.8398326709688392E-2</v>
      </c>
      <c r="L161" s="318">
        <f t="shared" si="37"/>
        <v>5.937136272109899E-2</v>
      </c>
      <c r="M161" s="318">
        <f t="shared" si="37"/>
        <v>5.9321167512560953E-2</v>
      </c>
      <c r="N161" s="318">
        <f t="shared" si="37"/>
        <v>5.8175269765324666E-2</v>
      </c>
      <c r="O161" s="318">
        <f t="shared" si="37"/>
        <v>5.7779357854779285E-2</v>
      </c>
      <c r="P161" s="318">
        <f t="shared" si="37"/>
        <v>5.6482580552615187E-2</v>
      </c>
      <c r="Q161" s="318">
        <f t="shared" si="37"/>
        <v>5.8728642325680161E-2</v>
      </c>
      <c r="R161" s="318">
        <f t="shared" si="37"/>
        <v>5.8383540403964131E-2</v>
      </c>
      <c r="S161" s="318">
        <f t="shared" si="37"/>
        <v>5.9120092739234159E-2</v>
      </c>
      <c r="T161" s="318">
        <f t="shared" si="37"/>
        <v>6.1885697967305836E-2</v>
      </c>
      <c r="U161" s="318">
        <f t="shared" si="37"/>
        <v>5.937517743715201E-2</v>
      </c>
      <c r="V161" s="318">
        <f t="shared" si="37"/>
        <v>6.0509309299053002E-2</v>
      </c>
      <c r="W161" s="318">
        <f t="shared" si="37"/>
        <v>6.1936588873644442E-2</v>
      </c>
      <c r="X161" s="318">
        <f t="shared" si="37"/>
        <v>5.8091019280772219E-2</v>
      </c>
      <c r="Y161" s="318">
        <f t="shared" si="37"/>
        <v>6.1473817896046973E-2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0.12159206748427553</v>
      </c>
      <c r="C163" s="310">
        <f t="shared" si="39"/>
        <v>0.12557444590776171</v>
      </c>
      <c r="D163" s="310">
        <f t="shared" si="39"/>
        <v>0.12552185853220926</v>
      </c>
      <c r="E163" s="310">
        <f t="shared" si="39"/>
        <v>0.10623880229189778</v>
      </c>
      <c r="F163" s="310">
        <f t="shared" si="39"/>
        <v>9.9849780377653394E-2</v>
      </c>
      <c r="G163" s="310">
        <f t="shared" si="39"/>
        <v>0.10425605670780252</v>
      </c>
      <c r="H163" s="310">
        <f t="shared" si="39"/>
        <v>0.12869774499398667</v>
      </c>
      <c r="I163" s="310">
        <f t="shared" si="39"/>
        <v>0.11087336689391915</v>
      </c>
      <c r="J163" s="310">
        <f t="shared" si="39"/>
        <v>0.14400711756078632</v>
      </c>
      <c r="K163" s="310">
        <f t="shared" si="39"/>
        <v>0.11214036692451827</v>
      </c>
      <c r="L163" s="310">
        <f t="shared" si="39"/>
        <v>0.12527930160509604</v>
      </c>
      <c r="M163" s="310">
        <f t="shared" si="39"/>
        <v>0.10032967618606287</v>
      </c>
      <c r="N163" s="310">
        <f t="shared" si="39"/>
        <v>8.2176306415813624E-2</v>
      </c>
      <c r="O163" s="310">
        <f t="shared" si="39"/>
        <v>9.5735839331628256E-2</v>
      </c>
      <c r="P163" s="310">
        <f t="shared" si="39"/>
        <v>9.9268640386150159E-2</v>
      </c>
      <c r="Q163" s="310">
        <f t="shared" si="39"/>
        <v>8.1998487316163868E-2</v>
      </c>
      <c r="R163" s="310">
        <f t="shared" si="39"/>
        <v>8.5044523490814469E-2</v>
      </c>
      <c r="S163" s="310">
        <f t="shared" si="39"/>
        <v>9.0275882751697845E-2</v>
      </c>
      <c r="T163" s="310">
        <f t="shared" si="39"/>
        <v>9.2708277475301692E-2</v>
      </c>
      <c r="U163" s="310">
        <f t="shared" si="39"/>
        <v>8.4098157973408541E-2</v>
      </c>
      <c r="V163" s="310">
        <f t="shared" si="39"/>
        <v>8.1026293633665952E-2</v>
      </c>
      <c r="W163" s="310">
        <f t="shared" si="39"/>
        <v>9.5316756205405362E-2</v>
      </c>
      <c r="X163" s="310">
        <f t="shared" si="39"/>
        <v>8.9498892932461174E-2</v>
      </c>
      <c r="Y163" s="310">
        <f t="shared" si="39"/>
        <v>0.10075803187267689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0.99999999999999989</v>
      </c>
      <c r="C165" s="232">
        <f t="shared" si="40"/>
        <v>1</v>
      </c>
      <c r="D165" s="232">
        <f t="shared" si="40"/>
        <v>1</v>
      </c>
      <c r="E165" s="232">
        <f t="shared" si="40"/>
        <v>1.0000000000000002</v>
      </c>
      <c r="F165" s="232">
        <f t="shared" si="40"/>
        <v>0.99999999999999989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1.0000000000000002</v>
      </c>
      <c r="K165" s="232">
        <f t="shared" si="40"/>
        <v>0.99999999999999989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0.99999999999999989</v>
      </c>
      <c r="Q165" s="232">
        <f t="shared" si="40"/>
        <v>1.0000000000000002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1.0000000000000002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3.0754487850277695E-3</v>
      </c>
      <c r="C170" s="268">
        <f t="shared" si="45"/>
        <v>3.0894617960112686E-3</v>
      </c>
      <c r="D170" s="268">
        <f t="shared" si="45"/>
        <v>2.7733039162662859E-3</v>
      </c>
      <c r="E170" s="268">
        <f t="shared" si="45"/>
        <v>2.8854935221227342E-3</v>
      </c>
      <c r="F170" s="268">
        <f t="shared" si="45"/>
        <v>2.7914102098393775E-3</v>
      </c>
      <c r="G170" s="268">
        <f t="shared" si="45"/>
        <v>2.5555382533851995E-3</v>
      </c>
      <c r="H170" s="268">
        <f t="shared" si="45"/>
        <v>2.4596177852957359E-3</v>
      </c>
      <c r="I170" s="268">
        <f t="shared" si="45"/>
        <v>2.3961080783267128E-3</v>
      </c>
      <c r="J170" s="268">
        <f t="shared" si="45"/>
        <v>2.0251132416503987E-3</v>
      </c>
      <c r="K170" s="268">
        <f t="shared" si="45"/>
        <v>1.9442500424407948E-3</v>
      </c>
      <c r="L170" s="268">
        <f t="shared" si="45"/>
        <v>1.9618408409229461E-3</v>
      </c>
      <c r="M170" s="268">
        <f t="shared" si="45"/>
        <v>2.0760523116850871E-3</v>
      </c>
      <c r="N170" s="268">
        <f t="shared" si="45"/>
        <v>1.9949034682781083E-3</v>
      </c>
      <c r="O170" s="268">
        <f t="shared" si="45"/>
        <v>1.7530282247641504E-3</v>
      </c>
      <c r="P170" s="268">
        <f t="shared" si="45"/>
        <v>1.4769070326616286E-3</v>
      </c>
      <c r="Q170" s="268">
        <f t="shared" si="45"/>
        <v>1.3228202168377372E-3</v>
      </c>
      <c r="R170" s="268">
        <f t="shared" si="45"/>
        <v>1.3040912029735478E-3</v>
      </c>
      <c r="S170" s="268">
        <f t="shared" si="45"/>
        <v>1.3678619416825394E-3</v>
      </c>
      <c r="T170" s="268">
        <f t="shared" si="45"/>
        <v>1.3196969851139199E-3</v>
      </c>
      <c r="U170" s="268">
        <f t="shared" si="45"/>
        <v>1.1568918708985746E-3</v>
      </c>
      <c r="V170" s="268">
        <f t="shared" si="45"/>
        <v>9.5180095524979543E-4</v>
      </c>
      <c r="W170" s="268">
        <f t="shared" si="45"/>
        <v>9.6592270400679971E-4</v>
      </c>
      <c r="X170" s="268">
        <f t="shared" si="45"/>
        <v>8.239096921157942E-4</v>
      </c>
      <c r="Y170" s="268">
        <f t="shared" si="45"/>
        <v>6.7673327490967586E-4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0.83251685577503876</v>
      </c>
      <c r="C171" s="269">
        <f t="shared" si="46"/>
        <v>0.83733105850635592</v>
      </c>
      <c r="D171" s="269">
        <f t="shared" si="46"/>
        <v>0.8296280785314859</v>
      </c>
      <c r="E171" s="269">
        <f t="shared" si="46"/>
        <v>0.83463190352963912</v>
      </c>
      <c r="F171" s="269">
        <f t="shared" si="46"/>
        <v>0.83486337122714172</v>
      </c>
      <c r="G171" s="269">
        <f t="shared" si="46"/>
        <v>0.82575519063424441</v>
      </c>
      <c r="H171" s="269">
        <f t="shared" si="46"/>
        <v>0.85887191827702414</v>
      </c>
      <c r="I171" s="269">
        <f t="shared" si="46"/>
        <v>0.85572318618281784</v>
      </c>
      <c r="J171" s="269">
        <f t="shared" si="46"/>
        <v>0.84535665227690338</v>
      </c>
      <c r="K171" s="269">
        <f t="shared" si="46"/>
        <v>0.84456904074262762</v>
      </c>
      <c r="L171" s="269">
        <f t="shared" si="46"/>
        <v>0.84691263577440279</v>
      </c>
      <c r="M171" s="269">
        <f t="shared" si="46"/>
        <v>0.85335686954541001</v>
      </c>
      <c r="N171" s="269">
        <f t="shared" si="46"/>
        <v>0.85595584382184875</v>
      </c>
      <c r="O171" s="269">
        <f t="shared" si="46"/>
        <v>0.87526214262049451</v>
      </c>
      <c r="P171" s="269">
        <f t="shared" si="46"/>
        <v>0.86940785216208161</v>
      </c>
      <c r="Q171" s="269">
        <f t="shared" si="46"/>
        <v>0.85014361855112075</v>
      </c>
      <c r="R171" s="269">
        <f t="shared" si="46"/>
        <v>0.84891812049140469</v>
      </c>
      <c r="S171" s="269">
        <f t="shared" si="46"/>
        <v>0.85105974542443164</v>
      </c>
      <c r="T171" s="269">
        <f t="shared" si="46"/>
        <v>0.84379111118821803</v>
      </c>
      <c r="U171" s="269">
        <f t="shared" si="46"/>
        <v>0.83186255047222601</v>
      </c>
      <c r="V171" s="269">
        <f t="shared" si="46"/>
        <v>0.82542867170722467</v>
      </c>
      <c r="W171" s="269">
        <f t="shared" si="46"/>
        <v>0.82391766280547196</v>
      </c>
      <c r="X171" s="269">
        <f t="shared" si="46"/>
        <v>0.81778775490688538</v>
      </c>
      <c r="Y171" s="269">
        <f t="shared" si="46"/>
        <v>0.7851072130405552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0.83251685577503876</v>
      </c>
      <c r="C172" s="318">
        <f t="shared" si="47"/>
        <v>0.83733105850635592</v>
      </c>
      <c r="D172" s="318">
        <f t="shared" si="47"/>
        <v>0.8296280785314859</v>
      </c>
      <c r="E172" s="318">
        <f t="shared" si="47"/>
        <v>0.83463190352963912</v>
      </c>
      <c r="F172" s="318">
        <f t="shared" si="47"/>
        <v>0.83486337122714172</v>
      </c>
      <c r="G172" s="318">
        <f t="shared" si="47"/>
        <v>0.82575519063424441</v>
      </c>
      <c r="H172" s="318">
        <f t="shared" si="47"/>
        <v>0.85887191827702414</v>
      </c>
      <c r="I172" s="318">
        <f t="shared" si="47"/>
        <v>0.85572318618281784</v>
      </c>
      <c r="J172" s="318">
        <f t="shared" si="47"/>
        <v>0.84535665227690338</v>
      </c>
      <c r="K172" s="318">
        <f t="shared" si="47"/>
        <v>0.84456904074262762</v>
      </c>
      <c r="L172" s="318">
        <f t="shared" si="47"/>
        <v>0.84691263577440279</v>
      </c>
      <c r="M172" s="318">
        <f t="shared" si="47"/>
        <v>0.85335686954541001</v>
      </c>
      <c r="N172" s="318">
        <f t="shared" si="47"/>
        <v>0.85595584382184875</v>
      </c>
      <c r="O172" s="318">
        <f t="shared" si="47"/>
        <v>0.87526214262049451</v>
      </c>
      <c r="P172" s="318">
        <f t="shared" si="47"/>
        <v>0.86940785216208161</v>
      </c>
      <c r="Q172" s="318">
        <f t="shared" si="47"/>
        <v>0.85014361855112075</v>
      </c>
      <c r="R172" s="318">
        <f t="shared" si="47"/>
        <v>0.84891812049140469</v>
      </c>
      <c r="S172" s="318">
        <f t="shared" si="47"/>
        <v>0.85105974542443164</v>
      </c>
      <c r="T172" s="318">
        <f t="shared" si="47"/>
        <v>0.84379111118821803</v>
      </c>
      <c r="U172" s="318">
        <f t="shared" si="47"/>
        <v>0.83186255047222601</v>
      </c>
      <c r="V172" s="318">
        <f t="shared" si="47"/>
        <v>0.82542867170722467</v>
      </c>
      <c r="W172" s="318">
        <f t="shared" si="47"/>
        <v>0.82391766280547196</v>
      </c>
      <c r="X172" s="318">
        <f t="shared" si="47"/>
        <v>0.81778775490688538</v>
      </c>
      <c r="Y172" s="318">
        <f t="shared" si="47"/>
        <v>0.7851072130405552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6.9619601554828506E-2</v>
      </c>
      <c r="C175" s="269">
        <f t="shared" si="50"/>
        <v>7.0022191452718832E-2</v>
      </c>
      <c r="D175" s="269">
        <f t="shared" si="50"/>
        <v>6.937802624102947E-2</v>
      </c>
      <c r="E175" s="269">
        <f t="shared" si="50"/>
        <v>6.9796473387420593E-2</v>
      </c>
      <c r="F175" s="269">
        <f t="shared" si="50"/>
        <v>6.981582997913538E-2</v>
      </c>
      <c r="G175" s="269">
        <f t="shared" si="50"/>
        <v>6.9054154225223319E-2</v>
      </c>
      <c r="H175" s="269">
        <f t="shared" si="50"/>
        <v>7.1823555670127034E-2</v>
      </c>
      <c r="I175" s="269">
        <f t="shared" si="50"/>
        <v>7.1560241513445491E-2</v>
      </c>
      <c r="J175" s="269">
        <f t="shared" si="50"/>
        <v>7.0693335390130452E-2</v>
      </c>
      <c r="K175" s="269">
        <f t="shared" si="50"/>
        <v>7.0627471016555449E-2</v>
      </c>
      <c r="L175" s="269">
        <f t="shared" si="50"/>
        <v>7.082345521938116E-2</v>
      </c>
      <c r="M175" s="269">
        <f t="shared" si="50"/>
        <v>7.1362357205991447E-2</v>
      </c>
      <c r="N175" s="269">
        <f t="shared" si="50"/>
        <v>7.1579697614563023E-2</v>
      </c>
      <c r="O175" s="269">
        <f t="shared" si="50"/>
        <v>7.319419565209391E-2</v>
      </c>
      <c r="P175" s="269">
        <f t="shared" si="50"/>
        <v>7.2704627943916453E-2</v>
      </c>
      <c r="Q175" s="269">
        <f t="shared" si="50"/>
        <v>7.1093647626880488E-2</v>
      </c>
      <c r="R175" s="269">
        <f t="shared" si="50"/>
        <v>7.0991164793011374E-2</v>
      </c>
      <c r="S175" s="269">
        <f t="shared" si="50"/>
        <v>7.1170259154264129E-2</v>
      </c>
      <c r="T175" s="269">
        <f t="shared" si="50"/>
        <v>7.0562416302960118E-2</v>
      </c>
      <c r="U175" s="269">
        <f t="shared" si="50"/>
        <v>6.9564884975625227E-2</v>
      </c>
      <c r="V175" s="269">
        <f t="shared" si="50"/>
        <v>6.9026848931112383E-2</v>
      </c>
      <c r="W175" s="269">
        <f t="shared" si="50"/>
        <v>6.890049012293202E-2</v>
      </c>
      <c r="X175" s="269">
        <f t="shared" si="50"/>
        <v>6.8387873780683769E-2</v>
      </c>
      <c r="Y175" s="269">
        <f t="shared" si="50"/>
        <v>6.5654948570164531E-2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6.9619601554828506E-2</v>
      </c>
      <c r="C176" s="318">
        <f t="shared" si="51"/>
        <v>7.0022191452718832E-2</v>
      </c>
      <c r="D176" s="318">
        <f t="shared" si="51"/>
        <v>6.937802624102947E-2</v>
      </c>
      <c r="E176" s="318">
        <f t="shared" si="51"/>
        <v>6.9796473387420593E-2</v>
      </c>
      <c r="F176" s="318">
        <f t="shared" si="51"/>
        <v>6.981582997913538E-2</v>
      </c>
      <c r="G176" s="318">
        <f t="shared" si="51"/>
        <v>6.9054154225223319E-2</v>
      </c>
      <c r="H176" s="318">
        <f t="shared" si="51"/>
        <v>7.1823555670127034E-2</v>
      </c>
      <c r="I176" s="318">
        <f t="shared" si="51"/>
        <v>7.1560241513445491E-2</v>
      </c>
      <c r="J176" s="318">
        <f t="shared" si="51"/>
        <v>7.0693335390130452E-2</v>
      </c>
      <c r="K176" s="318">
        <f t="shared" si="51"/>
        <v>7.0627471016555449E-2</v>
      </c>
      <c r="L176" s="318">
        <f t="shared" si="51"/>
        <v>7.082345521938116E-2</v>
      </c>
      <c r="M176" s="318">
        <f t="shared" si="51"/>
        <v>7.1362357205991447E-2</v>
      </c>
      <c r="N176" s="318">
        <f t="shared" si="51"/>
        <v>7.1579697614563023E-2</v>
      </c>
      <c r="O176" s="318">
        <f t="shared" si="51"/>
        <v>7.319419565209391E-2</v>
      </c>
      <c r="P176" s="318">
        <f t="shared" si="51"/>
        <v>7.2704627943916453E-2</v>
      </c>
      <c r="Q176" s="318">
        <f t="shared" si="51"/>
        <v>7.1093647626880488E-2</v>
      </c>
      <c r="R176" s="318">
        <f t="shared" si="51"/>
        <v>7.0991164793011374E-2</v>
      </c>
      <c r="S176" s="318">
        <f t="shared" si="51"/>
        <v>7.1170259154264129E-2</v>
      </c>
      <c r="T176" s="318">
        <f t="shared" si="51"/>
        <v>7.0562416302960118E-2</v>
      </c>
      <c r="U176" s="318">
        <f t="shared" si="51"/>
        <v>6.9564884975625227E-2</v>
      </c>
      <c r="V176" s="318">
        <f t="shared" si="51"/>
        <v>6.9026848931112383E-2</v>
      </c>
      <c r="W176" s="318">
        <f t="shared" si="51"/>
        <v>6.890049012293202E-2</v>
      </c>
      <c r="X176" s="318">
        <f t="shared" si="51"/>
        <v>6.8387873780683769E-2</v>
      </c>
      <c r="Y176" s="318">
        <f t="shared" si="51"/>
        <v>6.5654948570164531E-2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9.4788093885104896E-2</v>
      </c>
      <c r="C179" s="310">
        <f t="shared" si="54"/>
        <v>8.9557288244914046E-2</v>
      </c>
      <c r="D179" s="310">
        <f t="shared" si="54"/>
        <v>9.8220591311218339E-2</v>
      </c>
      <c r="E179" s="310">
        <f t="shared" si="54"/>
        <v>9.2686129560817704E-2</v>
      </c>
      <c r="F179" s="310">
        <f t="shared" si="54"/>
        <v>9.2529388583883404E-2</v>
      </c>
      <c r="G179" s="310">
        <f t="shared" si="54"/>
        <v>0.10263511688714716</v>
      </c>
      <c r="H179" s="310">
        <f t="shared" si="54"/>
        <v>6.6844908267553155E-2</v>
      </c>
      <c r="I179" s="310">
        <f t="shared" si="54"/>
        <v>7.0320464225409898E-2</v>
      </c>
      <c r="J179" s="310">
        <f t="shared" si="54"/>
        <v>8.192489909131595E-2</v>
      </c>
      <c r="K179" s="310">
        <f t="shared" si="54"/>
        <v>8.2859238198376067E-2</v>
      </c>
      <c r="L179" s="310">
        <f t="shared" si="54"/>
        <v>8.0302068165293158E-2</v>
      </c>
      <c r="M179" s="310">
        <f t="shared" si="54"/>
        <v>7.3204720936913437E-2</v>
      </c>
      <c r="N179" s="310">
        <f t="shared" si="54"/>
        <v>7.0469555095310152E-2</v>
      </c>
      <c r="O179" s="310">
        <f t="shared" si="54"/>
        <v>4.9790633502647334E-2</v>
      </c>
      <c r="P179" s="310">
        <f t="shared" si="54"/>
        <v>5.6410612861340172E-2</v>
      </c>
      <c r="Q179" s="310">
        <f t="shared" si="54"/>
        <v>7.7439913605161129E-2</v>
      </c>
      <c r="R179" s="310">
        <f t="shared" si="54"/>
        <v>7.8786623512610399E-2</v>
      </c>
      <c r="S179" s="310">
        <f t="shared" si="54"/>
        <v>7.6402133479621742E-2</v>
      </c>
      <c r="T179" s="310">
        <f t="shared" si="54"/>
        <v>8.4326775523708014E-2</v>
      </c>
      <c r="U179" s="310">
        <f t="shared" si="54"/>
        <v>9.7415672681250121E-2</v>
      </c>
      <c r="V179" s="310">
        <f t="shared" si="54"/>
        <v>0.10459267840641319</v>
      </c>
      <c r="W179" s="310">
        <f t="shared" si="54"/>
        <v>0.1062159243675893</v>
      </c>
      <c r="X179" s="310">
        <f t="shared" si="54"/>
        <v>0.11300046162031507</v>
      </c>
      <c r="Y179" s="310">
        <f t="shared" si="54"/>
        <v>0.1485611051143706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278.37463491024158</v>
      </c>
      <c r="C183" s="320">
        <f t="shared" si="55"/>
        <v>304.1284654620373</v>
      </c>
      <c r="D183" s="320">
        <f t="shared" si="55"/>
        <v>292.8258536823385</v>
      </c>
      <c r="E183" s="320">
        <f t="shared" si="55"/>
        <v>300.58229408123134</v>
      </c>
      <c r="F183" s="320">
        <f t="shared" si="55"/>
        <v>306.8149501351557</v>
      </c>
      <c r="G183" s="320">
        <f t="shared" si="55"/>
        <v>282.06570172595326</v>
      </c>
      <c r="H183" s="320">
        <f t="shared" si="55"/>
        <v>269.56675420973016</v>
      </c>
      <c r="I183" s="320">
        <f t="shared" si="55"/>
        <v>261.4213888738044</v>
      </c>
      <c r="J183" s="320">
        <f t="shared" si="55"/>
        <v>269.96445119789104</v>
      </c>
      <c r="K183" s="320">
        <f t="shared" si="55"/>
        <v>265.24960868509606</v>
      </c>
      <c r="L183" s="320">
        <f t="shared" si="55"/>
        <v>252.42355754831758</v>
      </c>
      <c r="M183" s="320">
        <f t="shared" si="55"/>
        <v>259.19964206309015</v>
      </c>
      <c r="N183" s="320">
        <f t="shared" si="55"/>
        <v>263.84745300763274</v>
      </c>
      <c r="O183" s="320">
        <f t="shared" si="55"/>
        <v>241.76846687540606</v>
      </c>
      <c r="P183" s="320">
        <f t="shared" si="55"/>
        <v>242.90615352336724</v>
      </c>
      <c r="Q183" s="320">
        <f t="shared" si="55"/>
        <v>232.12527338520698</v>
      </c>
      <c r="R183" s="320">
        <f t="shared" si="55"/>
        <v>229.22960924930007</v>
      </c>
      <c r="S183" s="320">
        <f t="shared" si="55"/>
        <v>236.56972067118605</v>
      </c>
      <c r="T183" s="320">
        <f t="shared" si="55"/>
        <v>219.62993769786672</v>
      </c>
      <c r="U183" s="320">
        <f t="shared" si="55"/>
        <v>222.0247197173704</v>
      </c>
      <c r="V183" s="320">
        <f t="shared" si="55"/>
        <v>245.99615521224484</v>
      </c>
      <c r="W183" s="320">
        <f t="shared" si="55"/>
        <v>241.49363696922424</v>
      </c>
      <c r="X183" s="320">
        <f t="shared" si="55"/>
        <v>236.20036925949384</v>
      </c>
      <c r="Y183" s="320">
        <f t="shared" si="55"/>
        <v>203.80216510151246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0.31841365087064616</v>
      </c>
      <c r="C188" s="275">
        <f>IF(C$10=0,0,C$10/NMM!C$9*1000)</f>
        <v>0.33499373501184743</v>
      </c>
      <c r="D188" s="275">
        <f>IF(D$10=0,0,D$10/NMM!D$9*1000)</f>
        <v>0.28814656547834194</v>
      </c>
      <c r="E188" s="275">
        <f>IF(E$10=0,0,E$10/NMM!E$9*1000)</f>
        <v>0.31219432159308608</v>
      </c>
      <c r="F188" s="275">
        <f>IF(F$10=0,0,F$10/NMM!F$9*1000)</f>
        <v>0.31397088900395836</v>
      </c>
      <c r="G188" s="275">
        <f>IF(G$10=0,0,G$10/NMM!G$9*1000)</f>
        <v>0.26896522862826744</v>
      </c>
      <c r="H188" s="275">
        <f>IF(H$10=0,0,H$10/NMM!H$9*1000)</f>
        <v>0.23636716165996408</v>
      </c>
      <c r="I188" s="275">
        <f>IF(I$10=0,0,I$10/NMM!I$9*1000)</f>
        <v>0.22121157024287139</v>
      </c>
      <c r="J188" s="275">
        <f>IF(J$10=0,0,J$10/NMM!J$9*1000)</f>
        <v>0.19319442022451855</v>
      </c>
      <c r="K188" s="275">
        <f>IF(K$10=0,0,K$10/NMM!K$9*1000)</f>
        <v>0.16905633495948946</v>
      </c>
      <c r="L188" s="275">
        <f>IF(L$10=0,0,L$10/NMM!L$9*1000)</f>
        <v>0.16832157806512832</v>
      </c>
      <c r="M188" s="275">
        <f>IF(M$10=0,0,M$10/NMM!M$9*1000)</f>
        <v>0.17512777786947514</v>
      </c>
      <c r="N188" s="275">
        <f>IF(N$10=0,0,N$10/NMM!N$9*1000)</f>
        <v>0.16267502055473618</v>
      </c>
      <c r="O188" s="275">
        <f>IF(O$10=0,0,O$10/NMM!O$9*1000)</f>
        <v>0.12934877179309284</v>
      </c>
      <c r="P188" s="275">
        <f>IF(P$10=0,0,P$10/NMM!P$9*1000)</f>
        <v>0.10770365779755002</v>
      </c>
      <c r="Q188" s="275">
        <f>IF(Q$10=0,0,Q$10/NMM!Q$9*1000)</f>
        <v>9.6603861388166096E-2</v>
      </c>
      <c r="R188" s="275">
        <f>IF(R$10=0,0,R$10/NMM!R$9*1000)</f>
        <v>9.3886296421779258E-2</v>
      </c>
      <c r="S188" s="275">
        <f>IF(S$10=0,0,S$10/NMM!S$9*1000)</f>
        <v>0.10368002294759199</v>
      </c>
      <c r="T188" s="275">
        <f>IF(T$10=0,0,T$10/NMM!T$9*1000)</f>
        <v>9.9447968786939789E-2</v>
      </c>
      <c r="U188" s="275">
        <f>IF(U$10=0,0,U$10/NMM!U$9*1000)</f>
        <v>8.3932818124476408E-2</v>
      </c>
      <c r="V188" s="275">
        <f>IF(V$10=0,0,V$10/NMM!V$9*1000)</f>
        <v>7.8589375934230807E-2</v>
      </c>
      <c r="W188" s="275">
        <f>IF(W$10=0,0,W$10/NMM!W$9*1000)</f>
        <v>8.2325907174384913E-2</v>
      </c>
      <c r="X188" s="275">
        <f>IF(X$10=0,0,X$10/NMM!X$9*1000)</f>
        <v>6.3418586716934275E-2</v>
      </c>
      <c r="Y188" s="275">
        <f>IF(Y$10=0,0,Y$10/NMM!Y$9*1000)</f>
        <v>5.0979942023022549E-2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41.369990595687433</v>
      </c>
      <c r="C190" s="276">
        <f>IF(C$17=0,0,C$17/NMM!C$9*1000)</f>
        <v>45.190293736011995</v>
      </c>
      <c r="D190" s="276">
        <f>IF(D$17=0,0,D$17/NMM!D$9*1000)</f>
        <v>43.528612274313403</v>
      </c>
      <c r="E190" s="276">
        <f>IF(E$17=0,0,E$17/NMM!E$9*1000)</f>
        <v>44.633765430376329</v>
      </c>
      <c r="F190" s="276">
        <f>IF(F$17=0,0,F$17/NMM!F$9*1000)</f>
        <v>45.543692588859344</v>
      </c>
      <c r="G190" s="276">
        <f>IF(G$17=0,0,G$17/NMM!G$9*1000)</f>
        <v>41.864765872976136</v>
      </c>
      <c r="H190" s="276">
        <f>IF(H$17=0,0,H$17/NMM!H$9*1000)</f>
        <v>40.01840462406377</v>
      </c>
      <c r="I190" s="276">
        <f>IF(I$17=0,0,I$17/NMM!I$9*1000)</f>
        <v>38.83925558345782</v>
      </c>
      <c r="J190" s="276">
        <f>IF(J$17=0,0,J$17/NMM!J$9*1000)</f>
        <v>40.110573211339577</v>
      </c>
      <c r="K190" s="276">
        <f>IF(K$17=0,0,K$17/NMM!K$9*1000)</f>
        <v>39.439391727837219</v>
      </c>
      <c r="L190" s="276">
        <f>IF(L$17=0,0,L$17/NMM!L$9*1000)</f>
        <v>37.532701595273309</v>
      </c>
      <c r="M190" s="276">
        <f>IF(M$17=0,0,M$17/NMM!M$9*1000)</f>
        <v>38.516891387803568</v>
      </c>
      <c r="N190" s="276">
        <f>IF(N$17=0,0,N$17/NMM!N$9*1000)</f>
        <v>39.227427918292094</v>
      </c>
      <c r="O190" s="276">
        <f>IF(O$17=0,0,O$17/NMM!O$9*1000)</f>
        <v>35.941598283772812</v>
      </c>
      <c r="P190" s="276">
        <f>IF(P$17=0,0,P$17/NMM!P$9*1000)</f>
        <v>36.077908587683936</v>
      </c>
      <c r="Q190" s="276">
        <f>IF(Q$17=0,0,Q$17/NMM!Q$9*1000)</f>
        <v>34.46031408220022</v>
      </c>
      <c r="R190" s="276">
        <f>IF(R$17=0,0,R$17/NMM!R$9*1000)</f>
        <v>34.055565768120545</v>
      </c>
      <c r="S190" s="276">
        <f>IF(S$17=0,0,S$17/NMM!S$9*1000)</f>
        <v>35.122469997853088</v>
      </c>
      <c r="T190" s="276">
        <f>IF(T$17=0,0,T$17/NMM!T$9*1000)</f>
        <v>32.59307152940935</v>
      </c>
      <c r="U190" s="276">
        <f>IF(U$17=0,0,U$17/NMM!U$9*1000)</f>
        <v>32.947869413601772</v>
      </c>
      <c r="V190" s="276">
        <f>IF(V$17=0,0,V$17/NMM!V$9*1000)</f>
        <v>36.507374033673621</v>
      </c>
      <c r="W190" s="276">
        <f>IF(W$17=0,0,W$17/NMM!W$9*1000)</f>
        <v>35.842280300239182</v>
      </c>
      <c r="X190" s="276">
        <f>IF(X$17=0,0,X$17/NMM!X$9*1000)</f>
        <v>35.06551250849013</v>
      </c>
      <c r="Y190" s="276">
        <f>IF(Y$17=0,0,Y$17/NMM!Y$9*1000)</f>
        <v>30.271953429902421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226.80513782421522</v>
      </c>
      <c r="C191" s="276">
        <f>IF(C$25=0,0,C$25/NMM!C$9*1000)</f>
        <v>247.74941090224482</v>
      </c>
      <c r="D191" s="276">
        <f>IF(D$25=0,0,D$25/NMM!D$9*1000)</f>
        <v>238.63947668389429</v>
      </c>
      <c r="E191" s="276">
        <f>IF(E$25=0,0,E$25/NMM!E$9*1000)</f>
        <v>244.69832297001949</v>
      </c>
      <c r="F191" s="276">
        <f>IF(F$25=0,0,F$25/NMM!F$9*1000)</f>
        <v>249.68687026283067</v>
      </c>
      <c r="G191" s="276">
        <f>IF(G$25=0,0,G$25/NMM!G$9*1000)</f>
        <v>229.5176734893594</v>
      </c>
      <c r="H191" s="276">
        <f>IF(H$25=0,0,H$25/NMM!H$9*1000)</f>
        <v>219.39525838838725</v>
      </c>
      <c r="I191" s="276">
        <f>IF(I$25=0,0,I$25/NMM!I$9*1000)</f>
        <v>212.93074010305298</v>
      </c>
      <c r="J191" s="276">
        <f>IF(J$25=0,0,J$25/NMM!J$9*1000)</f>
        <v>219.90055966690213</v>
      </c>
      <c r="K191" s="276">
        <f>IF(K$25=0,0,K$25/NMM!K$9*1000)</f>
        <v>216.22090185990513</v>
      </c>
      <c r="L191" s="276">
        <f>IF(L$25=0,0,L$25/NMM!L$9*1000)</f>
        <v>205.76774216425602</v>
      </c>
      <c r="M191" s="276">
        <f>IF(M$25=0,0,M$25/NMM!M$9*1000)</f>
        <v>211.16342387280534</v>
      </c>
      <c r="N191" s="276">
        <f>IF(N$25=0,0,N$25/NMM!N$9*1000)</f>
        <v>215.05884017351349</v>
      </c>
      <c r="O191" s="276">
        <f>IF(O$25=0,0,O$25/NMM!O$9*1000)</f>
        <v>197.04474269867092</v>
      </c>
      <c r="P191" s="276">
        <f>IF(P$25=0,0,P$25/NMM!P$9*1000)</f>
        <v>197.792044712045</v>
      </c>
      <c r="Q191" s="276">
        <f>IF(Q$25=0,0,Q$25/NMM!Q$9*1000)</f>
        <v>188.92381101227289</v>
      </c>
      <c r="R191" s="276">
        <f>IF(R$25=0,0,R$25/NMM!R$9*1000)</f>
        <v>186.70483547379345</v>
      </c>
      <c r="S191" s="276">
        <f>IF(S$25=0,0,S$25/NMM!S$9*1000)</f>
        <v>192.55398741667429</v>
      </c>
      <c r="T191" s="276">
        <f>IF(T$25=0,0,T$25/NMM!T$9*1000)</f>
        <v>178.68691710828642</v>
      </c>
      <c r="U191" s="276">
        <f>IF(U$25=0,0,U$25/NMM!U$9*1000)</f>
        <v>180.63204646087547</v>
      </c>
      <c r="V191" s="276">
        <f>IF(V$25=0,0,V$25/NMM!V$9*1000)</f>
        <v>200.14652843964302</v>
      </c>
      <c r="W191" s="276">
        <f>IF(W$25=0,0,W$25/NMM!W$9*1000)</f>
        <v>196.50024586366047</v>
      </c>
      <c r="X191" s="276">
        <f>IF(X$25=0,0,X$25/NMM!X$9*1000)</f>
        <v>192.24172601561818</v>
      </c>
      <c r="Y191" s="276">
        <f>IF(Y$25=0,0,Y$25/NMM!Y$9*1000)</f>
        <v>165.96171454273821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9.8810928394683142</v>
      </c>
      <c r="C192" s="277">
        <f>IF(C$33=0,0,C$33/NMM!C$9*1000)</f>
        <v>10.853767088768603</v>
      </c>
      <c r="D192" s="277">
        <f>IF(D$33=0,0,D$33/NMM!D$9*1000)</f>
        <v>10.369618158652465</v>
      </c>
      <c r="E192" s="277">
        <f>IF(E$33=0,0,E$33/NMM!E$9*1000)</f>
        <v>10.938011359242406</v>
      </c>
      <c r="F192" s="277">
        <f>IF(F$33=0,0,F$33/NMM!F$9*1000)</f>
        <v>11.27041639446173</v>
      </c>
      <c r="G192" s="277">
        <f>IF(G$33=0,0,G$33/NMM!G$9*1000)</f>
        <v>10.414297134989429</v>
      </c>
      <c r="H192" s="277">
        <f>IF(H$33=0,0,H$33/NMM!H$9*1000)</f>
        <v>9.916724035619227</v>
      </c>
      <c r="I192" s="277">
        <f>IF(I$33=0,0,I$33/NMM!I$9*1000)</f>
        <v>9.4301816170507351</v>
      </c>
      <c r="J192" s="277">
        <f>IF(J$33=0,0,J$33/NMM!J$9*1000)</f>
        <v>9.7601238994247801</v>
      </c>
      <c r="K192" s="277">
        <f>IF(K$33=0,0,K$33/NMM!K$9*1000)</f>
        <v>9.4202587623942353</v>
      </c>
      <c r="L192" s="277">
        <f>IF(L$33=0,0,L$33/NMM!L$9*1000)</f>
        <v>8.954792210723129</v>
      </c>
      <c r="M192" s="277">
        <f>IF(M$33=0,0,M$33/NMM!M$9*1000)</f>
        <v>9.3441990246117559</v>
      </c>
      <c r="N192" s="277">
        <f>IF(N$33=0,0,N$33/NMM!N$9*1000)</f>
        <v>9.3985098952724098</v>
      </c>
      <c r="O192" s="277">
        <f>IF(O$33=0,0,O$33/NMM!O$9*1000)</f>
        <v>8.6527771211692475</v>
      </c>
      <c r="P192" s="277">
        <f>IF(P$33=0,0,P$33/NMM!P$9*1000)</f>
        <v>8.9284965658407689</v>
      </c>
      <c r="Q192" s="277">
        <f>IF(Q$33=0,0,Q$33/NMM!Q$9*1000)</f>
        <v>8.644544429345693</v>
      </c>
      <c r="R192" s="277">
        <f>IF(R$33=0,0,R$33/NMM!R$9*1000)</f>
        <v>8.375321710964295</v>
      </c>
      <c r="S192" s="277">
        <f>IF(S$33=0,0,S$33/NMM!S$9*1000)</f>
        <v>8.7895832337110829</v>
      </c>
      <c r="T192" s="277">
        <f>IF(T$33=0,0,T$33/NMM!T$9*1000)</f>
        <v>8.2505010913839882</v>
      </c>
      <c r="U192" s="277">
        <f>IF(U$33=0,0,U$33/NMM!U$9*1000)</f>
        <v>8.3608710247686666</v>
      </c>
      <c r="V192" s="277">
        <f>IF(V$33=0,0,V$33/NMM!V$9*1000)</f>
        <v>9.2636633629939951</v>
      </c>
      <c r="W192" s="277">
        <f>IF(W$33=0,0,W$33/NMM!W$9*1000)</f>
        <v>9.0687848981501968</v>
      </c>
      <c r="X192" s="277">
        <f>IF(X$33=0,0,X$33/NMM!X$9*1000)</f>
        <v>8.829712148668591</v>
      </c>
      <c r="Y192" s="277">
        <f>IF(Y$33=0,0,Y$33/NMM!Y$9*1000)</f>
        <v>7.5175171868487993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185.25782227362282</v>
      </c>
      <c r="C194" s="320">
        <f t="shared" si="56"/>
        <v>207.09147843829467</v>
      </c>
      <c r="D194" s="320">
        <f t="shared" si="56"/>
        <v>197.70548092248026</v>
      </c>
      <c r="E194" s="320">
        <f t="shared" si="56"/>
        <v>204.61426399934052</v>
      </c>
      <c r="F194" s="320">
        <f t="shared" si="56"/>
        <v>209.50566776183919</v>
      </c>
      <c r="G194" s="320">
        <f t="shared" si="56"/>
        <v>186.50396332910123</v>
      </c>
      <c r="H194" s="320">
        <f t="shared" si="56"/>
        <v>202.60498678096374</v>
      </c>
      <c r="I194" s="320">
        <f t="shared" si="56"/>
        <v>189.86986056994809</v>
      </c>
      <c r="J194" s="320">
        <f t="shared" si="56"/>
        <v>194.62717382761574</v>
      </c>
      <c r="K194" s="320">
        <f t="shared" si="56"/>
        <v>189.1511874364337</v>
      </c>
      <c r="L194" s="320">
        <f t="shared" si="56"/>
        <v>180.54624580663642</v>
      </c>
      <c r="M194" s="320">
        <f t="shared" si="56"/>
        <v>185.78101694187467</v>
      </c>
      <c r="N194" s="320">
        <f t="shared" si="56"/>
        <v>186.9529341861155</v>
      </c>
      <c r="O194" s="320">
        <f t="shared" si="56"/>
        <v>171.26727148565598</v>
      </c>
      <c r="P194" s="320">
        <f t="shared" si="56"/>
        <v>172.00185838056845</v>
      </c>
      <c r="Q194" s="320">
        <f t="shared" si="56"/>
        <v>163.68256179184766</v>
      </c>
      <c r="R194" s="320">
        <f t="shared" si="56"/>
        <v>161.83830940739605</v>
      </c>
      <c r="S194" s="320">
        <f t="shared" si="56"/>
        <v>145.04387846443461</v>
      </c>
      <c r="T194" s="320">
        <f t="shared" si="56"/>
        <v>138.38812083228507</v>
      </c>
      <c r="U194" s="320">
        <f t="shared" si="56"/>
        <v>133.20495098830008</v>
      </c>
      <c r="V194" s="320">
        <f t="shared" si="56"/>
        <v>140.06840088308803</v>
      </c>
      <c r="W194" s="320">
        <f t="shared" si="56"/>
        <v>137.50164544089756</v>
      </c>
      <c r="X194" s="320">
        <f t="shared" si="56"/>
        <v>133.35437628148088</v>
      </c>
      <c r="Y194" s="320">
        <f t="shared" si="56"/>
        <v>113.9075403523527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0.49074710064664706</v>
      </c>
      <c r="C199" s="275">
        <f>IF(C$53=0,0,C$53/NMM!C$10*1000)</f>
        <v>0.53225617490803334</v>
      </c>
      <c r="D199" s="275">
        <f>IF(D$53=0,0,D$53/NMM!D$10*1000)</f>
        <v>0.45530260759761504</v>
      </c>
      <c r="E199" s="275">
        <f>IF(E$53=0,0,E$53/NMM!E$10*1000)</f>
        <v>0.49529604657996212</v>
      </c>
      <c r="F199" s="275">
        <f>IF(F$53=0,0,F$53/NMM!F$10*1000)</f>
        <v>0.49778767513412514</v>
      </c>
      <c r="G199" s="275">
        <f>IF(G$53=0,0,G$53/NMM!G$10*1000)</f>
        <v>0.41239872868186606</v>
      </c>
      <c r="H199" s="275">
        <f>IF(H$53=0,0,H$53/NMM!H$10*1000)</f>
        <v>0.4125411966546475</v>
      </c>
      <c r="I199" s="275">
        <f>IF(I$53=0,0,I$53/NMM!I$10*1000)</f>
        <v>0.3741114434569956</v>
      </c>
      <c r="J199" s="275">
        <f>IF(J$53=0,0,J$53/NMM!J$10*1000)</f>
        <v>0.32513964901987519</v>
      </c>
      <c r="K199" s="275">
        <f>IF(K$53=0,0,K$53/NMM!K$10*1000)</f>
        <v>0.28566771108420702</v>
      </c>
      <c r="L199" s="275">
        <f>IF(L$53=0,0,L$53/NMM!L$10*1000)</f>
        <v>0.28313937301604619</v>
      </c>
      <c r="M199" s="275">
        <f>IF(M$53=0,0,M$53/NMM!M$10*1000)</f>
        <v>0.29724479950463845</v>
      </c>
      <c r="N199" s="275">
        <f>IF(N$53=0,0,N$53/NMM!N$10*1000)</f>
        <v>0.27546154678364249</v>
      </c>
      <c r="O199" s="275">
        <f>IF(O$53=0,0,O$53/NMM!O$10*1000)</f>
        <v>0.21861581001226457</v>
      </c>
      <c r="P199" s="275">
        <f>IF(P$53=0,0,P$53/NMM!P$10*1000)</f>
        <v>0.18275152831905833</v>
      </c>
      <c r="Q199" s="275">
        <f>IF(Q$53=0,0,Q$53/NMM!Q$10*1000)</f>
        <v>0.16251615294979663</v>
      </c>
      <c r="R199" s="275">
        <f>IF(R$53=0,0,R$53/NMM!R$10*1000)</f>
        <v>0.15823151700659607</v>
      </c>
      <c r="S199" s="275">
        <f>IF(S$53=0,0,S$53/NMM!S$10*1000)</f>
        <v>0.15110751055505123</v>
      </c>
      <c r="T199" s="275">
        <f>IF(T$53=0,0,T$53/NMM!T$10*1000)</f>
        <v>0.1472517505081363</v>
      </c>
      <c r="U199" s="275">
        <f>IF(U$53=0,0,U$53/NMM!U$10*1000)</f>
        <v>0.11978338513274091</v>
      </c>
      <c r="V199" s="275">
        <f>IF(V$53=0,0,V$53/NMM!V$10*1000)</f>
        <v>0.10607301115721048</v>
      </c>
      <c r="W199" s="275">
        <f>IF(W$53=0,0,W$53/NMM!W$10*1000)</f>
        <v>0.11007690850468539</v>
      </c>
      <c r="X199" s="275">
        <f>IF(X$53=0,0,X$53/NMM!X$10*1000)</f>
        <v>8.549758161587831E-2</v>
      </c>
      <c r="Y199" s="275">
        <f>IF(Y$53=0,0,Y$53/NMM!Y$10*1000)</f>
        <v>6.6947395765614467E-2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30.223223090153994</v>
      </c>
      <c r="C201" s="276">
        <f>IF(C$60=0,0,C$60/NMM!C$10*1000)</f>
        <v>33.062432985509794</v>
      </c>
      <c r="D201" s="276">
        <f>IF(D$60=0,0,D$60/NMM!D$10*1000)</f>
        <v>31.251891196272716</v>
      </c>
      <c r="E201" s="276">
        <f>IF(E$60=0,0,E$60/NMM!E$10*1000)</f>
        <v>32.912930555039274</v>
      </c>
      <c r="F201" s="276">
        <f>IF(F$60=0,0,F$60/NMM!F$10*1000)</f>
        <v>34.146450902248539</v>
      </c>
      <c r="G201" s="276">
        <f>IF(G$60=0,0,G$60/NMM!G$10*1000)</f>
        <v>30.554236480100698</v>
      </c>
      <c r="H201" s="276">
        <f>IF(H$60=0,0,H$60/NMM!H$10*1000)</f>
        <v>33.046134810531768</v>
      </c>
      <c r="I201" s="276">
        <f>IF(I$60=0,0,I$60/NMM!I$10*1000)</f>
        <v>30.61346103875378</v>
      </c>
      <c r="J201" s="276">
        <f>IF(J$60=0,0,J$60/NMM!J$10*1000)</f>
        <v>31.176028946436698</v>
      </c>
      <c r="K201" s="276">
        <f>IF(K$60=0,0,K$60/NMM!K$10*1000)</f>
        <v>28.812685200386976</v>
      </c>
      <c r="L201" s="276">
        <f>IF(L$60=0,0,L$60/NMM!L$10*1000)</f>
        <v>28.168813681787906</v>
      </c>
      <c r="M201" s="276">
        <f>IF(M$60=0,0,M$60/NMM!M$10*1000)</f>
        <v>28.433234935872786</v>
      </c>
      <c r="N201" s="276">
        <f>IF(N$60=0,0,N$60/NMM!N$10*1000)</f>
        <v>27.70134019299098</v>
      </c>
      <c r="O201" s="276">
        <f>IF(O$60=0,0,O$60/NMM!O$10*1000)</f>
        <v>25.557321607525633</v>
      </c>
      <c r="P201" s="276">
        <f>IF(P$60=0,0,P$60/NMM!P$10*1000)</f>
        <v>25.441842170406737</v>
      </c>
      <c r="Q201" s="276">
        <f>IF(Q$60=0,0,Q$60/NMM!Q$10*1000)</f>
        <v>24.643610183786048</v>
      </c>
      <c r="R201" s="276">
        <f>IF(R$60=0,0,R$60/NMM!R$10*1000)</f>
        <v>24.225690320408944</v>
      </c>
      <c r="S201" s="276">
        <f>IF(S$60=0,0,S$60/NMM!S$10*1000)</f>
        <v>22.086829295977676</v>
      </c>
      <c r="T201" s="276">
        <f>IF(T$60=0,0,T$60/NMM!T$10*1000)</f>
        <v>21.908270318333347</v>
      </c>
      <c r="U201" s="276">
        <f>IF(U$60=0,0,U$60/NMM!U$10*1000)</f>
        <v>20.301502784604189</v>
      </c>
      <c r="V201" s="276">
        <f>IF(V$60=0,0,V$60/NMM!V$10*1000)</f>
        <v>21.600071065269468</v>
      </c>
      <c r="W201" s="276">
        <f>IF(W$60=0,0,W$60/NMM!W$10*1000)</f>
        <v>21.828941211731308</v>
      </c>
      <c r="X201" s="276">
        <f>IF(X$60=0,0,X$60/NMM!X$10*1000)</f>
        <v>20.05319108000489</v>
      </c>
      <c r="Y201" s="276">
        <f>IF(Y$60=0,0,Y$60/NMM!Y$10*1000)</f>
        <v>18.002476330835272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141.22510881374646</v>
      </c>
      <c r="C202" s="276">
        <f>IF(C$79=0,0,C$79/NMM!C$10*1000)</f>
        <v>159.03386711612586</v>
      </c>
      <c r="D202" s="276">
        <f>IF(D$79=0,0,D$79/NMM!D$10*1000)</f>
        <v>152.34280355489869</v>
      </c>
      <c r="E202" s="276">
        <f>IF(E$79=0,0,E$79/NMM!E$10*1000)</f>
        <v>156.84252319164835</v>
      </c>
      <c r="F202" s="276">
        <f>IF(F$79=0,0,F$79/NMM!F$10*1000)</f>
        <v>159.9349680947204</v>
      </c>
      <c r="G202" s="276">
        <f>IF(G$79=0,0,G$79/NMM!G$10*1000)</f>
        <v>142.17730490263438</v>
      </c>
      <c r="H202" s="276">
        <f>IF(H$79=0,0,H$79/NMM!H$10*1000)</f>
        <v>154.70358811934136</v>
      </c>
      <c r="I202" s="276">
        <f>IF(I$79=0,0,I$79/NMM!I$10*1000)</f>
        <v>145.48709870997436</v>
      </c>
      <c r="J202" s="276">
        <f>IF(J$79=0,0,J$79/NMM!J$10*1000)</f>
        <v>149.51840434974415</v>
      </c>
      <c r="K202" s="276">
        <f>IF(K$79=0,0,K$79/NMM!K$10*1000)</f>
        <v>147.61155165778743</v>
      </c>
      <c r="L202" s="276">
        <f>IF(L$79=0,0,L$79/NMM!L$10*1000)</f>
        <v>139.83977920552198</v>
      </c>
      <c r="M202" s="276">
        <f>IF(M$79=0,0,M$79/NMM!M$10*1000)</f>
        <v>144.80077578284258</v>
      </c>
      <c r="N202" s="276">
        <f>IF(N$79=0,0,N$79/NMM!N$10*1000)</f>
        <v>147.12632135983</v>
      </c>
      <c r="O202" s="276">
        <f>IF(O$79=0,0,O$79/NMM!O$10*1000)</f>
        <v>134.54794672799935</v>
      </c>
      <c r="P202" s="276">
        <f>IF(P$79=0,0,P$79/NMM!P$10*1000)</f>
        <v>135.59146410158431</v>
      </c>
      <c r="Q202" s="276">
        <f>IF(Q$79=0,0,Q$79/NMM!Q$10*1000)</f>
        <v>128.40493350919382</v>
      </c>
      <c r="R202" s="276">
        <f>IF(R$79=0,0,R$79/NMM!R$10*1000)</f>
        <v>127.12744410793862</v>
      </c>
      <c r="S202" s="276">
        <f>IF(S$79=0,0,S$79/NMM!S$10*1000)</f>
        <v>113.37999879951869</v>
      </c>
      <c r="T202" s="276">
        <f>IF(T$79=0,0,T$79/NMM!T$10*1000)</f>
        <v>106.89324730076487</v>
      </c>
      <c r="U202" s="276">
        <f>IF(U$79=0,0,U$79/NMM!U$10*1000)</f>
        <v>104.14838619204869</v>
      </c>
      <c r="V202" s="276">
        <f>IF(V$79=0,0,V$79/NMM!V$10*1000)</f>
        <v>109.13953135397041</v>
      </c>
      <c r="W202" s="276">
        <f>IF(W$79=0,0,W$79/NMM!W$10*1000)</f>
        <v>106.14896464752367</v>
      </c>
      <c r="X202" s="276">
        <f>IF(X$79=0,0,X$79/NMM!X$10*1000)</f>
        <v>104.70752482509678</v>
      </c>
      <c r="Y202" s="276">
        <f>IF(Y$79=0,0,Y$79/NMM!Y$10*1000)</f>
        <v>88.051189813172599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13.318743269075737</v>
      </c>
      <c r="C203" s="277">
        <f>IF(C$89=0,0,C$89/NMM!C$10*1000)</f>
        <v>14.462922161750969</v>
      </c>
      <c r="D203" s="277">
        <f>IF(D$89=0,0,D$89/NMM!D$10*1000)</f>
        <v>13.655483563711229</v>
      </c>
      <c r="E203" s="277">
        <f>IF(E$89=0,0,E$89/NMM!E$10*1000)</f>
        <v>14.363514206072955</v>
      </c>
      <c r="F203" s="277">
        <f>IF(F$89=0,0,F$89/NMM!F$10*1000)</f>
        <v>14.926461089736128</v>
      </c>
      <c r="G203" s="277">
        <f>IF(G$89=0,0,G$89/NMM!G$10*1000)</f>
        <v>13.360023217684258</v>
      </c>
      <c r="H203" s="277">
        <f>IF(H$89=0,0,H$89/NMM!H$10*1000)</f>
        <v>14.442722654435961</v>
      </c>
      <c r="I203" s="277">
        <f>IF(I$89=0,0,I$89/NMM!I$10*1000)</f>
        <v>13.39518937776295</v>
      </c>
      <c r="J203" s="277">
        <f>IF(J$89=0,0,J$89/NMM!J$10*1000)</f>
        <v>13.607600882415023</v>
      </c>
      <c r="K203" s="277">
        <f>IF(K$89=0,0,K$89/NMM!K$10*1000)</f>
        <v>12.441282867175103</v>
      </c>
      <c r="L203" s="277">
        <f>IF(L$89=0,0,L$89/NMM!L$10*1000)</f>
        <v>12.254513546310472</v>
      </c>
      <c r="M203" s="277">
        <f>IF(M$89=0,0,M$89/NMM!M$10*1000)</f>
        <v>12.249761423654672</v>
      </c>
      <c r="N203" s="277">
        <f>IF(N$89=0,0,N$89/NMM!N$10*1000)</f>
        <v>11.849811086510879</v>
      </c>
      <c r="O203" s="277">
        <f>IF(O$89=0,0,O$89/NMM!O$10*1000)</f>
        <v>10.943387340118736</v>
      </c>
      <c r="P203" s="277">
        <f>IF(P$89=0,0,P$89/NMM!P$10*1000)</f>
        <v>10.785800580258366</v>
      </c>
      <c r="Q203" s="277">
        <f>IF(Q$89=0,0,Q$89/NMM!Q$10*1000)</f>
        <v>10.471501945918007</v>
      </c>
      <c r="R203" s="277">
        <f>IF(R$89=0,0,R$89/NMM!R$10*1000)</f>
        <v>10.326943462041889</v>
      </c>
      <c r="S203" s="277">
        <f>IF(S$89=0,0,S$89/NMM!S$10*1000)</f>
        <v>9.4259428583831877</v>
      </c>
      <c r="T203" s="277">
        <f>IF(T$89=0,0,T$89/NMM!T$10*1000)</f>
        <v>9.4393514626787347</v>
      </c>
      <c r="U203" s="277">
        <f>IF(U$89=0,0,U$89/NMM!U$10*1000)</f>
        <v>8.6352786265144665</v>
      </c>
      <c r="V203" s="277">
        <f>IF(V$89=0,0,V$89/NMM!V$10*1000)</f>
        <v>9.2227254526909412</v>
      </c>
      <c r="W203" s="277">
        <f>IF(W$89=0,0,W$89/NMM!W$10*1000)</f>
        <v>9.4136626731379103</v>
      </c>
      <c r="X203" s="277">
        <f>IF(X$89=0,0,X$89/NMM!X$10*1000)</f>
        <v>8.5081627947633329</v>
      </c>
      <c r="Y203" s="277">
        <f>IF(Y$89=0,0,Y$89/NMM!Y$10*1000)</f>
        <v>7.7869268125792113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686.11977607693859</v>
      </c>
      <c r="C205" s="320">
        <f t="shared" si="57"/>
        <v>717.74368480616363</v>
      </c>
      <c r="D205" s="320">
        <f t="shared" si="57"/>
        <v>641.73705259449616</v>
      </c>
      <c r="E205" s="320">
        <f t="shared" si="57"/>
        <v>638.34780728019098</v>
      </c>
      <c r="F205" s="320">
        <f t="shared" si="57"/>
        <v>617.1758270818957</v>
      </c>
      <c r="G205" s="320">
        <f t="shared" si="57"/>
        <v>546.21353469525752</v>
      </c>
      <c r="H205" s="320">
        <f t="shared" si="57"/>
        <v>649.30011667247538</v>
      </c>
      <c r="I205" s="320">
        <f t="shared" si="57"/>
        <v>614.16146293214013</v>
      </c>
      <c r="J205" s="320">
        <f t="shared" si="57"/>
        <v>614.03562212758095</v>
      </c>
      <c r="K205" s="320">
        <f t="shared" si="57"/>
        <v>550.17793195844422</v>
      </c>
      <c r="L205" s="320">
        <f t="shared" si="57"/>
        <v>540.22166049449629</v>
      </c>
      <c r="M205" s="320">
        <f t="shared" si="57"/>
        <v>554.88349015194615</v>
      </c>
      <c r="N205" s="320">
        <f t="shared" si="57"/>
        <v>540.9291996025205</v>
      </c>
      <c r="O205" s="320">
        <f t="shared" si="57"/>
        <v>499.10295965847047</v>
      </c>
      <c r="P205" s="320">
        <f t="shared" si="57"/>
        <v>492.83366734765701</v>
      </c>
      <c r="Q205" s="320">
        <f t="shared" si="57"/>
        <v>462.51074083274341</v>
      </c>
      <c r="R205" s="320">
        <f t="shared" si="57"/>
        <v>452.36711535379408</v>
      </c>
      <c r="S205" s="320">
        <f t="shared" si="57"/>
        <v>469.93157194455273</v>
      </c>
      <c r="T205" s="320">
        <f t="shared" si="57"/>
        <v>479.03242024523945</v>
      </c>
      <c r="U205" s="320">
        <f t="shared" si="57"/>
        <v>446.44115122768596</v>
      </c>
      <c r="V205" s="320">
        <f t="shared" si="57"/>
        <v>457.66329751417527</v>
      </c>
      <c r="W205" s="320">
        <f t="shared" si="57"/>
        <v>456.45350944814999</v>
      </c>
      <c r="X205" s="320">
        <f t="shared" si="57"/>
        <v>411.45092618822912</v>
      </c>
      <c r="Y205" s="320">
        <f t="shared" si="57"/>
        <v>358.26605700782852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2.3310853706905572</v>
      </c>
      <c r="C210" s="275">
        <f>IF(C$104=0,0,C$104/NMM!C$11*1000)</f>
        <v>2.4355642204684926</v>
      </c>
      <c r="D210" s="275">
        <f>IF(D$104=0,0,D$104/NMM!D$11*1000)</f>
        <v>1.9735778661893506</v>
      </c>
      <c r="E210" s="275">
        <f>IF(E$104=0,0,E$104/NMM!E$11*1000)</f>
        <v>2.0301116546103866</v>
      </c>
      <c r="F210" s="275">
        <f>IF(F$104=0,0,F$104/NMM!F$11*1000)</f>
        <v>1.8984536615395564</v>
      </c>
      <c r="G210" s="275">
        <f>IF(G$104=0,0,G$104/NMM!G$11*1000)</f>
        <v>1.5555206234373329</v>
      </c>
      <c r="H210" s="275">
        <f>IF(H$104=0,0,H$104/NMM!H$11*1000)</f>
        <v>1.711430531871454</v>
      </c>
      <c r="I210" s="275">
        <f>IF(I$104=0,0,I$104/NMM!I$11*1000)</f>
        <v>1.5829080732669329</v>
      </c>
      <c r="J210" s="275">
        <f>IF(J$104=0,0,J$104/NMM!J$11*1000)</f>
        <v>1.3544552814740671</v>
      </c>
      <c r="K210" s="275">
        <f>IF(K$104=0,0,K$104/NMM!K$11*1000)</f>
        <v>1.1663242024691132</v>
      </c>
      <c r="L210" s="275">
        <f>IF(L$104=0,0,L$104/NMM!L$11*1000)</f>
        <v>1.1523663150954992</v>
      </c>
      <c r="M210" s="275">
        <f>IF(M$104=0,0,M$104/NMM!M$11*1000)</f>
        <v>1.2429575101098709</v>
      </c>
      <c r="N210" s="275">
        <f>IF(N$104=0,0,N$104/NMM!N$11*1000)</f>
        <v>1.1609103739368274</v>
      </c>
      <c r="O210" s="275">
        <f>IF(O$104=0,0,O$104/NMM!O$11*1000)</f>
        <v>0.9207882033091489</v>
      </c>
      <c r="P210" s="275">
        <f>IF(P$104=0,0,P$104/NMM!P$11*1000)</f>
        <v>0.77138373868888843</v>
      </c>
      <c r="Q210" s="275">
        <f>IF(Q$104=0,0,Q$104/NMM!Q$11*1000)</f>
        <v>0.66317475414420302</v>
      </c>
      <c r="R210" s="275">
        <f>IF(R$104=0,0,R$104/NMM!R$11*1000)</f>
        <v>0.6403814693798886</v>
      </c>
      <c r="S210" s="275">
        <f>IF(S$104=0,0,S$104/NMM!S$11*1000)</f>
        <v>0.6959755276175934</v>
      </c>
      <c r="T210" s="275">
        <f>IF(T$104=0,0,T$104/NMM!T$11*1000)</f>
        <v>0.69039655618524043</v>
      </c>
      <c r="U210" s="275">
        <f>IF(U$104=0,0,U$104/NMM!U$11*1000)</f>
        <v>0.57222812656652033</v>
      </c>
      <c r="V210" s="275">
        <f>IF(V$104=0,0,V$104/NMM!V$11*1000)</f>
        <v>0.4864873820570324</v>
      </c>
      <c r="W210" s="275">
        <f>IF(W$104=0,0,W$104/NMM!W$11*1000)</f>
        <v>0.49329454408503032</v>
      </c>
      <c r="X210" s="275">
        <f>IF(X$104=0,0,X$104/NMM!X$11*1000)</f>
        <v>0.38218554942628624</v>
      </c>
      <c r="Y210" s="275">
        <f>IF(Y$104=0,0,Y$104/NMM!Y$11*1000)</f>
        <v>0.28475391892973351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631.01940529728915</v>
      </c>
      <c r="C211" s="276">
        <f>IF(C$110=0,0,C$110/NMM!C$11*1000)</f>
        <v>660.10642028915117</v>
      </c>
      <c r="D211" s="276">
        <f>IF(D$110=0,0,D$110/NMM!D$11*1000)</f>
        <v>590.3916997179648</v>
      </c>
      <c r="E211" s="276">
        <f>IF(E$110=0,0,E$110/NMM!E$11*1000)</f>
        <v>587.21183800082747</v>
      </c>
      <c r="F211" s="276">
        <f>IF(F$110=0,0,F$110/NMM!F$11*1000)</f>
        <v>567.79523783522507</v>
      </c>
      <c r="G211" s="276">
        <f>IF(G$110=0,0,G$110/NMM!G$11*1000)</f>
        <v>502.62570996169018</v>
      </c>
      <c r="H211" s="276">
        <f>IF(H$110=0,0,H$110/NMM!H$11*1000)</f>
        <v>597.61302454949021</v>
      </c>
      <c r="I211" s="276">
        <f>IF(I$110=0,0,I$110/NMM!I$11*1000)</f>
        <v>565.30469228099355</v>
      </c>
      <c r="J211" s="276">
        <f>IF(J$110=0,0,J$110/NMM!J$11*1000)</f>
        <v>565.39938550426643</v>
      </c>
      <c r="K211" s="276">
        <f>IF(K$110=0,0,K$110/NMM!K$11*1000)</f>
        <v>506.64332846696857</v>
      </c>
      <c r="L211" s="276">
        <f>IF(L$110=0,0,L$110/NMM!L$11*1000)</f>
        <v>497.46828230776811</v>
      </c>
      <c r="M211" s="276">
        <f>IF(M$110=0,0,M$110/NMM!M$11*1000)</f>
        <v>510.91503033677435</v>
      </c>
      <c r="N211" s="276">
        <f>IF(N$110=0,0,N$110/NMM!N$11*1000)</f>
        <v>498.11333456767829</v>
      </c>
      <c r="O211" s="276">
        <f>IF(O$110=0,0,O$110/NMM!O$11*1000)</f>
        <v>459.73649730395522</v>
      </c>
      <c r="P211" s="276">
        <f>IF(P$110=0,0,P$110/NMM!P$11*1000)</f>
        <v>454.0888929465296</v>
      </c>
      <c r="Q211" s="276">
        <f>IF(Q$110=0,0,Q$110/NMM!Q$11*1000)</f>
        <v>426.2059031481071</v>
      </c>
      <c r="R211" s="276">
        <f>IF(R$110=0,0,R$110/NMM!R$11*1000)</f>
        <v>416.8661149955829</v>
      </c>
      <c r="S211" s="276">
        <f>IF(S$110=0,0,S$110/NMM!S$11*1000)</f>
        <v>433.02378500807174</v>
      </c>
      <c r="T211" s="276">
        <f>IF(T$110=0,0,T$110/NMM!T$11*1000)</f>
        <v>441.42745181294458</v>
      </c>
      <c r="U211" s="276">
        <f>IF(U$110=0,0,U$110/NMM!U$11*1000)</f>
        <v>411.46036271120261</v>
      </c>
      <c r="V211" s="276">
        <f>IF(V$110=0,0,V$110/NMM!V$11*1000)</f>
        <v>421.89559840090072</v>
      </c>
      <c r="W211" s="276">
        <f>IF(W$110=0,0,W$110/NMM!W$11*1000)</f>
        <v>420.77289016116544</v>
      </c>
      <c r="X211" s="276">
        <f>IF(X$110=0,0,X$110/NMM!X$11*1000)</f>
        <v>379.34577710884736</v>
      </c>
      <c r="Y211" s="276">
        <f>IF(Y$110=0,0,Y$110/NMM!Y$11*1000)</f>
        <v>330.35519898609738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52.769285408958922</v>
      </c>
      <c r="C213" s="276">
        <f>IF(C$119=0,0,C$119/NMM!C$11*1000)</f>
        <v>55.201700296544026</v>
      </c>
      <c r="D213" s="276">
        <f>IF(D$119=0,0,D$119/NMM!D$11*1000)</f>
        <v>49.371775010342105</v>
      </c>
      <c r="E213" s="276">
        <f>IF(E$119=0,0,E$119/NMM!E$11*1000)</f>
        <v>49.105857624753057</v>
      </c>
      <c r="F213" s="276">
        <f>IF(F$119=0,0,F$119/NMM!F$11*1000)</f>
        <v>47.482135585131147</v>
      </c>
      <c r="G213" s="276">
        <f>IF(G$119=0,0,G$119/NMM!G$11*1000)</f>
        <v>42.032304110129978</v>
      </c>
      <c r="H213" s="276">
        <f>IF(H$119=0,0,H$119/NMM!H$11*1000)</f>
        <v>49.975661591113791</v>
      </c>
      <c r="I213" s="276">
        <f>IF(I$119=0,0,I$119/NMM!I$11*1000)</f>
        <v>47.27386257787969</v>
      </c>
      <c r="J213" s="276">
        <f>IF(J$119=0,0,J$119/NMM!J$11*1000)</f>
        <v>47.281781341840414</v>
      </c>
      <c r="K213" s="276">
        <f>IF(K$119=0,0,K$119/NMM!K$11*1000)</f>
        <v>42.368279289006551</v>
      </c>
      <c r="L213" s="276">
        <f>IF(L$119=0,0,L$119/NMM!L$11*1000)</f>
        <v>41.601011871632714</v>
      </c>
      <c r="M213" s="276">
        <f>IF(M$119=0,0,M$119/NMM!M$11*1000)</f>
        <v>42.72550230506193</v>
      </c>
      <c r="N213" s="276">
        <f>IF(N$119=0,0,N$119/NMM!N$11*1000)</f>
        <v>41.654954660905339</v>
      </c>
      <c r="O213" s="276">
        <f>IF(O$119=0,0,O$119/NMM!O$11*1000)</f>
        <v>38.445674151206127</v>
      </c>
      <c r="P213" s="276">
        <f>IF(P$119=0,0,P$119/NMM!P$11*1000)</f>
        <v>37.973390662438547</v>
      </c>
      <c r="Q213" s="276">
        <f>IF(Q$119=0,0,Q$119/NMM!Q$11*1000)</f>
        <v>35.641662930492082</v>
      </c>
      <c r="R213" s="276">
        <f>IF(R$119=0,0,R$119/NMM!R$11*1000)</f>
        <v>34.860618888831333</v>
      </c>
      <c r="S213" s="276">
        <f>IF(S$119=0,0,S$119/NMM!S$11*1000)</f>
        <v>36.211811408863412</v>
      </c>
      <c r="T213" s="276">
        <f>IF(T$119=0,0,T$119/NMM!T$11*1000)</f>
        <v>36.914571876109598</v>
      </c>
      <c r="U213" s="276">
        <f>IF(U$119=0,0,U$119/NMM!U$11*1000)</f>
        <v>34.40856038991685</v>
      </c>
      <c r="V213" s="276">
        <f>IF(V$119=0,0,V$119/NMM!V$11*1000)</f>
        <v>35.281211731217525</v>
      </c>
      <c r="W213" s="276">
        <f>IF(W$119=0,0,W$119/NMM!W$11*1000)</f>
        <v>35.187324742899534</v>
      </c>
      <c r="X213" s="276">
        <f>IF(X$119=0,0,X$119/NMM!X$11*1000)</f>
        <v>31.722963529955425</v>
      </c>
      <c r="Y213" s="276">
        <f>IF(Y$119=0,0,Y$119/NMM!Y$11*1000)</f>
        <v>27.626104102801449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DK: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2391.6224075682712</v>
      </c>
      <c r="C3" s="203">
        <f t="shared" si="0"/>
        <v>2184.7144438852547</v>
      </c>
      <c r="D3" s="203">
        <f t="shared" si="0"/>
        <v>2112.2308818214678</v>
      </c>
      <c r="E3" s="203">
        <f t="shared" si="0"/>
        <v>2019.7626200274349</v>
      </c>
      <c r="F3" s="203">
        <f t="shared" si="0"/>
        <v>1887.2830751470915</v>
      </c>
      <c r="G3" s="203">
        <f t="shared" si="0"/>
        <v>1696.2332405142984</v>
      </c>
      <c r="H3" s="203">
        <f t="shared" si="0"/>
        <v>1665.4023381124193</v>
      </c>
      <c r="I3" s="203">
        <f t="shared" si="0"/>
        <v>1567.2993940862823</v>
      </c>
      <c r="J3" s="203">
        <f t="shared" si="0"/>
        <v>1562.3145750950048</v>
      </c>
      <c r="K3" s="203">
        <f t="shared" si="0"/>
        <v>1341.4436969001149</v>
      </c>
      <c r="L3" s="203">
        <f t="shared" si="0"/>
        <v>1158.0578561219629</v>
      </c>
      <c r="M3" s="203">
        <f t="shared" si="0"/>
        <v>1170.9838328341841</v>
      </c>
      <c r="N3" s="203">
        <f t="shared" si="0"/>
        <v>1022.6298927627721</v>
      </c>
      <c r="O3" s="203">
        <f t="shared" si="0"/>
        <v>980.75715246773893</v>
      </c>
      <c r="P3" s="203">
        <f t="shared" si="0"/>
        <v>1045.8308969398524</v>
      </c>
      <c r="Q3" s="203">
        <f t="shared" si="0"/>
        <v>966.23641799999984</v>
      </c>
      <c r="R3" s="203">
        <f t="shared" si="0"/>
        <v>893.426972919832</v>
      </c>
      <c r="S3" s="203">
        <f t="shared" si="0"/>
        <v>979.09127250264714</v>
      </c>
      <c r="T3" s="203">
        <f t="shared" si="0"/>
        <v>903.22678212312326</v>
      </c>
      <c r="U3" s="203">
        <f t="shared" si="0"/>
        <v>933.46240229286104</v>
      </c>
      <c r="V3" s="203">
        <f t="shared" si="0"/>
        <v>928.9411810810559</v>
      </c>
      <c r="W3" s="203">
        <f t="shared" si="0"/>
        <v>736.97808214227621</v>
      </c>
      <c r="X3" s="203">
        <f t="shared" si="0"/>
        <v>689.20745218819184</v>
      </c>
      <c r="Y3" s="203">
        <f t="shared" si="0"/>
        <v>747.8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905.33631983278121</v>
      </c>
      <c r="C4" s="241">
        <f t="shared" si="1"/>
        <v>892.2391478822874</v>
      </c>
      <c r="D4" s="241">
        <f t="shared" si="1"/>
        <v>885.25286411275761</v>
      </c>
      <c r="E4" s="241">
        <f t="shared" si="1"/>
        <v>845.98576817558308</v>
      </c>
      <c r="F4" s="241">
        <f t="shared" si="1"/>
        <v>758.08115364563946</v>
      </c>
      <c r="G4" s="241">
        <f t="shared" si="1"/>
        <v>660.84946729945034</v>
      </c>
      <c r="H4" s="241">
        <f t="shared" si="1"/>
        <v>647.42055877326243</v>
      </c>
      <c r="I4" s="241">
        <f t="shared" si="1"/>
        <v>624.05685894328644</v>
      </c>
      <c r="J4" s="241">
        <f t="shared" si="1"/>
        <v>564.866112243212</v>
      </c>
      <c r="K4" s="241">
        <f t="shared" si="1"/>
        <v>537.38597014925381</v>
      </c>
      <c r="L4" s="241">
        <f t="shared" si="1"/>
        <v>490.64684135302531</v>
      </c>
      <c r="M4" s="241">
        <f t="shared" si="1"/>
        <v>514.87571814232081</v>
      </c>
      <c r="N4" s="241">
        <f t="shared" si="1"/>
        <v>469.37976372852427</v>
      </c>
      <c r="O4" s="241">
        <f t="shared" si="1"/>
        <v>445.88711393798548</v>
      </c>
      <c r="P4" s="241">
        <f t="shared" si="1"/>
        <v>476.89217727752379</v>
      </c>
      <c r="Q4" s="241">
        <f t="shared" si="1"/>
        <v>488.48486399999996</v>
      </c>
      <c r="R4" s="241">
        <f t="shared" si="1"/>
        <v>428.23859147376896</v>
      </c>
      <c r="S4" s="241">
        <f t="shared" si="1"/>
        <v>476.15665372396751</v>
      </c>
      <c r="T4" s="241">
        <f t="shared" si="1"/>
        <v>442.64864986235051</v>
      </c>
      <c r="U4" s="241">
        <f t="shared" si="1"/>
        <v>495.33006774361633</v>
      </c>
      <c r="V4" s="241">
        <f t="shared" si="1"/>
        <v>545.92542338088879</v>
      </c>
      <c r="W4" s="241">
        <f t="shared" si="1"/>
        <v>454.2543266537773</v>
      </c>
      <c r="X4" s="241">
        <f t="shared" si="1"/>
        <v>432.6788655877524</v>
      </c>
      <c r="Y4" s="241">
        <f t="shared" si="1"/>
        <v>481.7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1.216770232777461</v>
      </c>
      <c r="K5" s="282">
        <v>1.154839255565365</v>
      </c>
      <c r="L5" s="282">
        <v>1.4171095200645221</v>
      </c>
      <c r="M5" s="282">
        <v>1.059773977344699</v>
      </c>
      <c r="N5" s="282">
        <v>0.85656876629998491</v>
      </c>
      <c r="O5" s="282">
        <v>0.80657608074636666</v>
      </c>
      <c r="P5" s="282">
        <v>0.79519347114257877</v>
      </c>
      <c r="Q5" s="282">
        <v>0.88363219028536444</v>
      </c>
      <c r="R5" s="282">
        <v>2.4913336547101772</v>
      </c>
      <c r="S5" s="282">
        <v>2.7701032087141142</v>
      </c>
      <c r="T5" s="282">
        <v>2.4926031686186909</v>
      </c>
      <c r="U5" s="282">
        <v>2.7892580193202652</v>
      </c>
      <c r="V5" s="282">
        <v>3.0741660243894589</v>
      </c>
      <c r="W5" s="282">
        <v>2.5579560094175289</v>
      </c>
      <c r="X5" s="282">
        <v>2.436462218271195</v>
      </c>
      <c r="Y5" s="282">
        <v>2.7125056107072698</v>
      </c>
      <c r="DA5" s="94" t="s">
        <v>1810</v>
      </c>
    </row>
    <row r="6" spans="1:105" ht="12" customHeight="1" x14ac:dyDescent="0.25">
      <c r="A6" s="99" t="s">
        <v>61</v>
      </c>
      <c r="B6" s="282">
        <v>905.33631983278121</v>
      </c>
      <c r="C6" s="282">
        <v>892.2391478822874</v>
      </c>
      <c r="D6" s="282">
        <v>885.25286411275761</v>
      </c>
      <c r="E6" s="282">
        <v>845.98576817558308</v>
      </c>
      <c r="F6" s="282">
        <v>758.08115364563946</v>
      </c>
      <c r="G6" s="282">
        <v>660.84946729945034</v>
      </c>
      <c r="H6" s="282">
        <v>647.42055877326243</v>
      </c>
      <c r="I6" s="282">
        <v>624.05685894328644</v>
      </c>
      <c r="J6" s="282">
        <v>563.64934201043457</v>
      </c>
      <c r="K6" s="282">
        <v>536.23113089368849</v>
      </c>
      <c r="L6" s="282">
        <v>489.22973183296079</v>
      </c>
      <c r="M6" s="282">
        <v>513.81594416497614</v>
      </c>
      <c r="N6" s="282">
        <v>468.5231949622243</v>
      </c>
      <c r="O6" s="282">
        <v>445.08053785723911</v>
      </c>
      <c r="P6" s="282">
        <v>476.09698380638122</v>
      </c>
      <c r="Q6" s="282">
        <v>487.60123180971459</v>
      </c>
      <c r="R6" s="282">
        <v>425.7472578190588</v>
      </c>
      <c r="S6" s="282">
        <v>473.38655051525342</v>
      </c>
      <c r="T6" s="282">
        <v>440.15604669373181</v>
      </c>
      <c r="U6" s="282">
        <v>492.54080972429608</v>
      </c>
      <c r="V6" s="282">
        <v>542.85125735649933</v>
      </c>
      <c r="W6" s="282">
        <v>451.69637064435977</v>
      </c>
      <c r="X6" s="282">
        <v>430.24240336948122</v>
      </c>
      <c r="Y6" s="282">
        <v>478.98749438929269</v>
      </c>
      <c r="DA6" s="94" t="s">
        <v>1811</v>
      </c>
    </row>
    <row r="7" spans="1:105" ht="12" customHeight="1" x14ac:dyDescent="0.25">
      <c r="A7" s="49" t="s">
        <v>62</v>
      </c>
      <c r="B7" s="242">
        <v>1486.2860877354899</v>
      </c>
      <c r="C7" s="242">
        <v>1292.4752960029671</v>
      </c>
      <c r="D7" s="242">
        <v>1226.97801770871</v>
      </c>
      <c r="E7" s="242">
        <v>1173.7768518518519</v>
      </c>
      <c r="F7" s="242">
        <v>1129.201921501452</v>
      </c>
      <c r="G7" s="242">
        <v>1035.3837732148479</v>
      </c>
      <c r="H7" s="242">
        <v>1017.981779339157</v>
      </c>
      <c r="I7" s="242">
        <v>943.24253514299585</v>
      </c>
      <c r="J7" s="242">
        <v>997.44846285179267</v>
      </c>
      <c r="K7" s="242">
        <v>804.05772675086121</v>
      </c>
      <c r="L7" s="242">
        <v>667.41101476893755</v>
      </c>
      <c r="M7" s="242">
        <v>656.10811469186331</v>
      </c>
      <c r="N7" s="242">
        <v>553.25012903424783</v>
      </c>
      <c r="O7" s="242">
        <v>534.87003852975351</v>
      </c>
      <c r="P7" s="242">
        <v>568.93871966232859</v>
      </c>
      <c r="Q7" s="242">
        <v>477.75155399999989</v>
      </c>
      <c r="R7" s="242">
        <v>465.18838144606309</v>
      </c>
      <c r="S7" s="242">
        <v>502.93461877867969</v>
      </c>
      <c r="T7" s="242">
        <v>460.57813226077269</v>
      </c>
      <c r="U7" s="242">
        <v>438.13233454924472</v>
      </c>
      <c r="V7" s="242">
        <v>383.01575770016711</v>
      </c>
      <c r="W7" s="242">
        <v>282.72375548849891</v>
      </c>
      <c r="X7" s="242">
        <v>256.5285866004395</v>
      </c>
      <c r="Y7" s="242">
        <v>266.09999999999991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5</v>
      </c>
      <c r="K10" s="241">
        <v>5</v>
      </c>
      <c r="L10" s="241">
        <v>7</v>
      </c>
      <c r="M10" s="241">
        <v>4.83</v>
      </c>
      <c r="N10" s="241">
        <v>4.3</v>
      </c>
      <c r="O10" s="241">
        <v>4.83</v>
      </c>
      <c r="P10" s="241">
        <v>4.83</v>
      </c>
      <c r="Q10" s="241">
        <v>4.83</v>
      </c>
      <c r="R10" s="241">
        <v>4.83</v>
      </c>
      <c r="S10" s="241">
        <v>4.83</v>
      </c>
      <c r="T10" s="241">
        <v>4.83</v>
      </c>
      <c r="U10" s="241">
        <v>4.83</v>
      </c>
      <c r="V10" s="241">
        <v>4.83</v>
      </c>
      <c r="W10" s="241">
        <v>4.83</v>
      </c>
      <c r="X10" s="241">
        <v>4.83</v>
      </c>
      <c r="Y10" s="241">
        <v>4.83</v>
      </c>
      <c r="DA10" s="83" t="s">
        <v>1814</v>
      </c>
    </row>
    <row r="11" spans="1:105" ht="12" customHeight="1" x14ac:dyDescent="0.25">
      <c r="A11" s="107" t="s">
        <v>1815</v>
      </c>
      <c r="B11" s="282">
        <v>263</v>
      </c>
      <c r="C11" s="282">
        <v>389</v>
      </c>
      <c r="D11" s="282">
        <v>383.83</v>
      </c>
      <c r="E11" s="282">
        <v>388</v>
      </c>
      <c r="F11" s="282">
        <v>402</v>
      </c>
      <c r="G11" s="282">
        <v>423</v>
      </c>
      <c r="H11" s="282">
        <v>441.92</v>
      </c>
      <c r="I11" s="282">
        <v>416.94</v>
      </c>
      <c r="J11" s="282">
        <v>417.94</v>
      </c>
      <c r="K11" s="282">
        <v>418.94</v>
      </c>
      <c r="L11" s="282">
        <v>434.93</v>
      </c>
      <c r="M11" s="282">
        <v>422.7</v>
      </c>
      <c r="N11" s="282">
        <v>424.9</v>
      </c>
      <c r="O11" s="282">
        <v>481.52</v>
      </c>
      <c r="P11" s="282">
        <v>522.71</v>
      </c>
      <c r="Q11" s="282">
        <v>481.52</v>
      </c>
      <c r="R11" s="282">
        <v>147</v>
      </c>
      <c r="S11" s="282">
        <v>147</v>
      </c>
      <c r="T11" s="282">
        <v>152</v>
      </c>
      <c r="U11" s="282">
        <v>152</v>
      </c>
      <c r="V11" s="282">
        <v>152</v>
      </c>
      <c r="W11" s="282">
        <v>152</v>
      </c>
      <c r="X11" s="282">
        <v>152</v>
      </c>
      <c r="Y11" s="282">
        <v>152</v>
      </c>
      <c r="DA11" s="94" t="s">
        <v>1816</v>
      </c>
    </row>
    <row r="12" spans="1:105" ht="12" customHeight="1" x14ac:dyDescent="0.25">
      <c r="A12" s="49" t="s">
        <v>1817</v>
      </c>
      <c r="B12" s="242">
        <v>74.258823529411757</v>
      </c>
      <c r="C12" s="242">
        <v>73.705263157894734</v>
      </c>
      <c r="D12" s="242">
        <v>72.72568421052631</v>
      </c>
      <c r="E12" s="242">
        <v>73.515789473684208</v>
      </c>
      <c r="F12" s="242">
        <v>72.046753246753241</v>
      </c>
      <c r="G12" s="242">
        <v>71.584615384615361</v>
      </c>
      <c r="H12" s="242">
        <v>74.786461538461538</v>
      </c>
      <c r="I12" s="242">
        <v>70.559076923076901</v>
      </c>
      <c r="J12" s="242">
        <v>71.574461538461534</v>
      </c>
      <c r="K12" s="242">
        <v>71.743692307692299</v>
      </c>
      <c r="L12" s="242">
        <v>74.788153846153833</v>
      </c>
      <c r="M12" s="242">
        <v>81.005684210526312</v>
      </c>
      <c r="N12" s="242">
        <v>76.92155844155846</v>
      </c>
      <c r="O12" s="242">
        <v>64.055853658536591</v>
      </c>
      <c r="P12" s="242">
        <v>64.830216867469915</v>
      </c>
      <c r="Q12" s="242">
        <v>64.055853658536606</v>
      </c>
      <c r="R12" s="242">
        <v>25.694307692307699</v>
      </c>
      <c r="S12" s="242">
        <v>22.7745</v>
      </c>
      <c r="T12" s="242">
        <v>23.5245</v>
      </c>
      <c r="U12" s="242">
        <v>22.072370370370361</v>
      </c>
      <c r="V12" s="242">
        <v>20.655658536585371</v>
      </c>
      <c r="W12" s="242">
        <v>20.655658536585371</v>
      </c>
      <c r="X12" s="242">
        <v>20.655658536585371</v>
      </c>
      <c r="Y12" s="242">
        <v>20.655658536585371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50</v>
      </c>
      <c r="K15" s="241">
        <v>50</v>
      </c>
      <c r="L15" s="241">
        <v>50</v>
      </c>
      <c r="M15" s="241">
        <v>50</v>
      </c>
      <c r="N15" s="241">
        <v>50</v>
      </c>
      <c r="O15" s="241">
        <v>50</v>
      </c>
      <c r="P15" s="241">
        <v>50</v>
      </c>
      <c r="Q15" s="241">
        <v>50</v>
      </c>
      <c r="R15" s="241">
        <v>50</v>
      </c>
      <c r="S15" s="241">
        <v>50</v>
      </c>
      <c r="T15" s="241">
        <v>50</v>
      </c>
      <c r="U15" s="241">
        <v>50</v>
      </c>
      <c r="V15" s="241">
        <v>50</v>
      </c>
      <c r="W15" s="241">
        <v>50</v>
      </c>
      <c r="X15" s="241">
        <v>50</v>
      </c>
      <c r="Y15" s="241">
        <v>50</v>
      </c>
      <c r="DA15" s="83" t="s">
        <v>1819</v>
      </c>
    </row>
    <row r="16" spans="1:105" ht="12" customHeight="1" x14ac:dyDescent="0.25">
      <c r="A16" s="107" t="s">
        <v>1815</v>
      </c>
      <c r="B16" s="282">
        <v>500</v>
      </c>
      <c r="C16" s="282">
        <v>447.88048142022109</v>
      </c>
      <c r="D16" s="282">
        <v>447.88048142022109</v>
      </c>
      <c r="E16" s="282">
        <v>447.88048142022109</v>
      </c>
      <c r="F16" s="282">
        <v>447.88048142022109</v>
      </c>
      <c r="G16" s="282">
        <v>447.88048142022109</v>
      </c>
      <c r="H16" s="282">
        <v>500</v>
      </c>
      <c r="I16" s="282">
        <v>500</v>
      </c>
      <c r="J16" s="282">
        <v>447.88048142022109</v>
      </c>
      <c r="K16" s="282">
        <v>447.88048142022109</v>
      </c>
      <c r="L16" s="282">
        <v>500</v>
      </c>
      <c r="M16" s="282">
        <v>447.88048142022109</v>
      </c>
      <c r="N16" s="282">
        <v>447.88048142022109</v>
      </c>
      <c r="O16" s="282">
        <v>552.11951857977886</v>
      </c>
      <c r="P16" s="282">
        <v>552.11951857977886</v>
      </c>
      <c r="Q16" s="282">
        <v>552.11951857977886</v>
      </c>
      <c r="R16" s="282">
        <v>500</v>
      </c>
      <c r="S16" s="282">
        <v>500</v>
      </c>
      <c r="T16" s="282">
        <v>500</v>
      </c>
      <c r="U16" s="282">
        <v>447.88048142022109</v>
      </c>
      <c r="V16" s="282">
        <v>447.88048142022109</v>
      </c>
      <c r="W16" s="282">
        <v>395.76096284044229</v>
      </c>
      <c r="X16" s="282">
        <v>395.76096284044229</v>
      </c>
      <c r="Y16" s="282">
        <v>395.76096284044229</v>
      </c>
      <c r="DA16" s="94" t="s">
        <v>1820</v>
      </c>
    </row>
    <row r="17" spans="1:105" ht="12" customHeight="1" x14ac:dyDescent="0.25">
      <c r="A17" s="49" t="s">
        <v>1817</v>
      </c>
      <c r="B17" s="242">
        <v>82.509803921568619</v>
      </c>
      <c r="C17" s="242">
        <v>82.509803921568619</v>
      </c>
      <c r="D17" s="242">
        <v>82.509803921568619</v>
      </c>
      <c r="E17" s="242">
        <v>82.509803921568619</v>
      </c>
      <c r="F17" s="242">
        <v>82.509803921568619</v>
      </c>
      <c r="G17" s="242">
        <v>82.509803921568619</v>
      </c>
      <c r="H17" s="242">
        <v>82.509803921568619</v>
      </c>
      <c r="I17" s="242">
        <v>82.509803921568619</v>
      </c>
      <c r="J17" s="242">
        <v>82.509803921568619</v>
      </c>
      <c r="K17" s="242">
        <v>82.509803921568619</v>
      </c>
      <c r="L17" s="242">
        <v>82.509803921568619</v>
      </c>
      <c r="M17" s="242">
        <v>91.341812022768607</v>
      </c>
      <c r="N17" s="242">
        <v>82.509803921568619</v>
      </c>
      <c r="O17" s="242">
        <v>82.509803921568619</v>
      </c>
      <c r="P17" s="242">
        <v>73.67779582036863</v>
      </c>
      <c r="Q17" s="242">
        <v>73.67779582036863</v>
      </c>
      <c r="R17" s="242">
        <v>64.845787719168641</v>
      </c>
      <c r="S17" s="242">
        <v>64.845787719168641</v>
      </c>
      <c r="T17" s="242">
        <v>64.845787719168641</v>
      </c>
      <c r="U17" s="242">
        <v>56.013779617968652</v>
      </c>
      <c r="V17" s="242">
        <v>56.013779617968652</v>
      </c>
      <c r="W17" s="242">
        <v>47.181771516768663</v>
      </c>
      <c r="X17" s="242">
        <v>47.181771516768663</v>
      </c>
      <c r="Y17" s="242">
        <v>38.349763415568667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50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52.119518579778841</v>
      </c>
      <c r="F20" s="282">
        <v>0</v>
      </c>
      <c r="G20" s="282">
        <v>0</v>
      </c>
      <c r="H20" s="282">
        <v>104.2390371595577</v>
      </c>
      <c r="I20" s="282">
        <v>0</v>
      </c>
      <c r="J20" s="282">
        <v>0</v>
      </c>
      <c r="K20" s="282">
        <v>0</v>
      </c>
      <c r="L20" s="282">
        <v>52.119518579778841</v>
      </c>
      <c r="M20" s="282">
        <v>0</v>
      </c>
      <c r="N20" s="282">
        <v>0</v>
      </c>
      <c r="O20" s="282">
        <v>104.2390371595577</v>
      </c>
      <c r="P20" s="282">
        <v>52.119518579778841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8.8320081011999907</v>
      </c>
      <c r="D21" s="242">
        <v>0</v>
      </c>
      <c r="E21" s="242">
        <v>0</v>
      </c>
      <c r="F21" s="242">
        <v>8.8320081011999907</v>
      </c>
      <c r="G21" s="242">
        <v>0</v>
      </c>
      <c r="H21" s="242">
        <v>8.8320081011999907</v>
      </c>
      <c r="I21" s="242">
        <v>0</v>
      </c>
      <c r="J21" s="242">
        <v>8.8320081011999907</v>
      </c>
      <c r="K21" s="242">
        <v>0</v>
      </c>
      <c r="L21" s="242">
        <v>8.8320081011999907</v>
      </c>
      <c r="M21" s="242">
        <v>8.8320081011999907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52.119518579778912</v>
      </c>
      <c r="D24" s="282">
        <f t="shared" si="3"/>
        <v>0</v>
      </c>
      <c r="E24" s="282">
        <f t="shared" si="3"/>
        <v>52.119518579778855</v>
      </c>
      <c r="F24" s="282">
        <f t="shared" si="3"/>
        <v>0</v>
      </c>
      <c r="G24" s="282">
        <f t="shared" si="3"/>
        <v>0</v>
      </c>
      <c r="H24" s="282">
        <f t="shared" si="3"/>
        <v>52.119518579778742</v>
      </c>
      <c r="I24" s="282">
        <f t="shared" si="3"/>
        <v>0</v>
      </c>
      <c r="J24" s="282">
        <f t="shared" si="3"/>
        <v>52.119518579778912</v>
      </c>
      <c r="K24" s="282">
        <f t="shared" si="3"/>
        <v>0</v>
      </c>
      <c r="L24" s="282">
        <f t="shared" si="3"/>
        <v>0</v>
      </c>
      <c r="M24" s="282">
        <f t="shared" si="3"/>
        <v>52.119518579778912</v>
      </c>
      <c r="N24" s="282">
        <f t="shared" si="3"/>
        <v>0</v>
      </c>
      <c r="O24" s="282">
        <f t="shared" si="3"/>
        <v>0</v>
      </c>
      <c r="P24" s="282">
        <f t="shared" si="3"/>
        <v>52.119518579778855</v>
      </c>
      <c r="Q24" s="282">
        <f t="shared" si="3"/>
        <v>0</v>
      </c>
      <c r="R24" s="282">
        <f t="shared" si="3"/>
        <v>52.119518579778855</v>
      </c>
      <c r="S24" s="282">
        <f t="shared" si="3"/>
        <v>0</v>
      </c>
      <c r="T24" s="282">
        <f t="shared" si="3"/>
        <v>0</v>
      </c>
      <c r="U24" s="282">
        <f t="shared" si="3"/>
        <v>52.119518579778912</v>
      </c>
      <c r="V24" s="282">
        <f t="shared" si="3"/>
        <v>0</v>
      </c>
      <c r="W24" s="282">
        <f t="shared" si="3"/>
        <v>52.119518579778799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8.8320081011999889</v>
      </c>
      <c r="D25" s="242">
        <f t="shared" si="4"/>
        <v>0</v>
      </c>
      <c r="E25" s="242">
        <f t="shared" si="4"/>
        <v>0</v>
      </c>
      <c r="F25" s="242">
        <f t="shared" si="4"/>
        <v>8.8320081011999889</v>
      </c>
      <c r="G25" s="242">
        <f t="shared" si="4"/>
        <v>0</v>
      </c>
      <c r="H25" s="242">
        <f t="shared" si="4"/>
        <v>8.8320081011999889</v>
      </c>
      <c r="I25" s="242">
        <f t="shared" si="4"/>
        <v>0</v>
      </c>
      <c r="J25" s="242">
        <f t="shared" si="4"/>
        <v>8.8320081011999889</v>
      </c>
      <c r="K25" s="242">
        <f t="shared" si="4"/>
        <v>0</v>
      </c>
      <c r="L25" s="242">
        <f t="shared" si="4"/>
        <v>8.8320081011999889</v>
      </c>
      <c r="M25" s="242">
        <f t="shared" si="4"/>
        <v>0</v>
      </c>
      <c r="N25" s="242">
        <f t="shared" si="4"/>
        <v>8.8320081011999889</v>
      </c>
      <c r="O25" s="242">
        <f t="shared" si="4"/>
        <v>0</v>
      </c>
      <c r="P25" s="242">
        <f t="shared" si="4"/>
        <v>8.8320081011999889</v>
      </c>
      <c r="Q25" s="242">
        <f t="shared" si="4"/>
        <v>0</v>
      </c>
      <c r="R25" s="242">
        <f t="shared" si="4"/>
        <v>8.8320081011999889</v>
      </c>
      <c r="S25" s="242">
        <f t="shared" si="4"/>
        <v>0</v>
      </c>
      <c r="T25" s="242">
        <f t="shared" si="4"/>
        <v>0</v>
      </c>
      <c r="U25" s="242">
        <f t="shared" si="4"/>
        <v>8.8320081011999889</v>
      </c>
      <c r="V25" s="242">
        <f t="shared" si="4"/>
        <v>0</v>
      </c>
      <c r="W25" s="242">
        <f t="shared" si="4"/>
        <v>8.8320081011999889</v>
      </c>
      <c r="X25" s="242">
        <f t="shared" si="4"/>
        <v>0</v>
      </c>
      <c r="Y25" s="242">
        <f t="shared" si="4"/>
        <v>8.832008101199996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45</v>
      </c>
      <c r="K27" s="241">
        <f t="shared" si="5"/>
        <v>45</v>
      </c>
      <c r="L27" s="241">
        <f t="shared" si="5"/>
        <v>43</v>
      </c>
      <c r="M27" s="241">
        <f t="shared" si="5"/>
        <v>45.17</v>
      </c>
      <c r="N27" s="241">
        <f t="shared" si="5"/>
        <v>45.7</v>
      </c>
      <c r="O27" s="241">
        <f t="shared" si="5"/>
        <v>45.17</v>
      </c>
      <c r="P27" s="241">
        <f t="shared" si="5"/>
        <v>45.17</v>
      </c>
      <c r="Q27" s="241">
        <f t="shared" si="5"/>
        <v>45.17</v>
      </c>
      <c r="R27" s="241">
        <f t="shared" si="5"/>
        <v>45.17</v>
      </c>
      <c r="S27" s="241">
        <f t="shared" si="5"/>
        <v>45.17</v>
      </c>
      <c r="T27" s="241">
        <f t="shared" si="5"/>
        <v>45.17</v>
      </c>
      <c r="U27" s="241">
        <f t="shared" si="5"/>
        <v>45.17</v>
      </c>
      <c r="V27" s="241">
        <f t="shared" si="5"/>
        <v>45.17</v>
      </c>
      <c r="W27" s="241">
        <f t="shared" si="5"/>
        <v>45.17</v>
      </c>
      <c r="X27" s="241">
        <f t="shared" si="5"/>
        <v>45.17</v>
      </c>
      <c r="Y27" s="241">
        <f t="shared" si="5"/>
        <v>45.17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237</v>
      </c>
      <c r="C28" s="282">
        <f t="shared" si="6"/>
        <v>58.880481420221088</v>
      </c>
      <c r="D28" s="282">
        <f t="shared" si="6"/>
        <v>64.050481420221104</v>
      </c>
      <c r="E28" s="282">
        <f t="shared" si="6"/>
        <v>59.880481420221088</v>
      </c>
      <c r="F28" s="282">
        <f t="shared" si="6"/>
        <v>45.880481420221088</v>
      </c>
      <c r="G28" s="282">
        <f t="shared" si="6"/>
        <v>24.880481420221088</v>
      </c>
      <c r="H28" s="282">
        <f t="shared" si="6"/>
        <v>58.079999999999984</v>
      </c>
      <c r="I28" s="282">
        <f t="shared" si="6"/>
        <v>83.06</v>
      </c>
      <c r="J28" s="282">
        <f t="shared" si="6"/>
        <v>29.94048142022109</v>
      </c>
      <c r="K28" s="282">
        <f t="shared" si="6"/>
        <v>28.94048142022109</v>
      </c>
      <c r="L28" s="282">
        <f t="shared" si="6"/>
        <v>65.069999999999993</v>
      </c>
      <c r="M28" s="282">
        <f t="shared" si="6"/>
        <v>25.180481420221099</v>
      </c>
      <c r="N28" s="282">
        <f t="shared" si="6"/>
        <v>22.980481420221111</v>
      </c>
      <c r="O28" s="282">
        <f t="shared" si="6"/>
        <v>70.599518579778874</v>
      </c>
      <c r="P28" s="282">
        <f t="shared" si="6"/>
        <v>29.409518579778819</v>
      </c>
      <c r="Q28" s="282">
        <f t="shared" si="6"/>
        <v>70.599518579778874</v>
      </c>
      <c r="R28" s="282">
        <f t="shared" si="6"/>
        <v>353</v>
      </c>
      <c r="S28" s="282">
        <f t="shared" si="6"/>
        <v>353</v>
      </c>
      <c r="T28" s="282">
        <f t="shared" si="6"/>
        <v>348</v>
      </c>
      <c r="U28" s="282">
        <f t="shared" si="6"/>
        <v>295.88048142022109</v>
      </c>
      <c r="V28" s="282">
        <f t="shared" si="6"/>
        <v>295.88048142022109</v>
      </c>
      <c r="W28" s="282">
        <f t="shared" si="6"/>
        <v>243.76096284044229</v>
      </c>
      <c r="X28" s="282">
        <f t="shared" si="6"/>
        <v>243.76096284044229</v>
      </c>
      <c r="Y28" s="282">
        <f t="shared" si="6"/>
        <v>243.76096284044229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8.2509803921568619</v>
      </c>
      <c r="C29" s="242">
        <f t="shared" si="7"/>
        <v>8.8045407636738844</v>
      </c>
      <c r="D29" s="242">
        <f t="shared" si="7"/>
        <v>9.7841197110423082</v>
      </c>
      <c r="E29" s="242">
        <f t="shared" si="7"/>
        <v>8.9940144478844104</v>
      </c>
      <c r="F29" s="242">
        <f t="shared" si="7"/>
        <v>10.463050674815378</v>
      </c>
      <c r="G29" s="242">
        <f t="shared" si="7"/>
        <v>10.925188536953257</v>
      </c>
      <c r="H29" s="242">
        <f t="shared" si="7"/>
        <v>7.7233423831070809</v>
      </c>
      <c r="I29" s="242">
        <f t="shared" si="7"/>
        <v>11.950726998491717</v>
      </c>
      <c r="J29" s="242">
        <f t="shared" si="7"/>
        <v>10.935342383107084</v>
      </c>
      <c r="K29" s="242">
        <f t="shared" si="7"/>
        <v>10.766111613876319</v>
      </c>
      <c r="L29" s="242">
        <f t="shared" si="7"/>
        <v>7.7216500754147859</v>
      </c>
      <c r="M29" s="242">
        <f t="shared" si="7"/>
        <v>10.336127812242296</v>
      </c>
      <c r="N29" s="242">
        <f t="shared" si="7"/>
        <v>5.5882454800101584</v>
      </c>
      <c r="O29" s="242">
        <f t="shared" si="7"/>
        <v>18.453950263032027</v>
      </c>
      <c r="P29" s="242">
        <f t="shared" si="7"/>
        <v>8.847578952898715</v>
      </c>
      <c r="Q29" s="242">
        <f t="shared" si="7"/>
        <v>9.621942161832024</v>
      </c>
      <c r="R29" s="242">
        <f t="shared" si="7"/>
        <v>39.151480026860938</v>
      </c>
      <c r="S29" s="242">
        <f t="shared" si="7"/>
        <v>42.071287719168637</v>
      </c>
      <c r="T29" s="242">
        <f t="shared" si="7"/>
        <v>41.321287719168637</v>
      </c>
      <c r="U29" s="242">
        <f t="shared" si="7"/>
        <v>33.941409247598287</v>
      </c>
      <c r="V29" s="242">
        <f t="shared" si="7"/>
        <v>35.358121081383281</v>
      </c>
      <c r="W29" s="242">
        <f t="shared" si="7"/>
        <v>26.526112980183292</v>
      </c>
      <c r="X29" s="242">
        <f t="shared" si="7"/>
        <v>26.526112980183292</v>
      </c>
      <c r="Y29" s="242">
        <f t="shared" si="7"/>
        <v>17.694104878983296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154.28654623377261</v>
      </c>
      <c r="C32" s="210">
        <v>160.2643333567413</v>
      </c>
      <c r="D32" s="210">
        <v>156.30889649726129</v>
      </c>
      <c r="E32" s="210">
        <v>163.95382748154299</v>
      </c>
      <c r="F32" s="210">
        <v>163.30540340183569</v>
      </c>
      <c r="G32" s="210">
        <v>124.46168895618911</v>
      </c>
      <c r="H32" s="210">
        <v>124.2832795720313</v>
      </c>
      <c r="I32" s="210">
        <v>114.2521477811075</v>
      </c>
      <c r="J32" s="210">
        <v>139.6697782490794</v>
      </c>
      <c r="K32" s="210">
        <v>139.17795049499679</v>
      </c>
      <c r="L32" s="210">
        <v>145.8562946881508</v>
      </c>
      <c r="M32" s="210">
        <v>142.8476166064759</v>
      </c>
      <c r="N32" s="210">
        <v>100.5687464118779</v>
      </c>
      <c r="O32" s="210">
        <v>93.719570051031212</v>
      </c>
      <c r="P32" s="210">
        <v>80.587778749880925</v>
      </c>
      <c r="Q32" s="210">
        <v>77.071069941304771</v>
      </c>
      <c r="R32" s="210">
        <v>56.597651375078577</v>
      </c>
      <c r="S32" s="210">
        <v>62.76946081839759</v>
      </c>
      <c r="T32" s="210">
        <v>69.723319582520489</v>
      </c>
      <c r="U32" s="210">
        <v>64.596743816541533</v>
      </c>
      <c r="V32" s="210">
        <v>64.978058154155974</v>
      </c>
      <c r="W32" s="210">
        <v>64.043864322555109</v>
      </c>
      <c r="X32" s="210">
        <v>56.042355005687369</v>
      </c>
      <c r="Y32" s="210">
        <v>55.153300050124187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9.1108340498710234</v>
      </c>
      <c r="C34" s="204">
        <f t="shared" si="8"/>
        <v>9.1108340498710234</v>
      </c>
      <c r="D34" s="204">
        <f t="shared" si="8"/>
        <v>9.1108340498710234</v>
      </c>
      <c r="E34" s="204">
        <f t="shared" si="8"/>
        <v>9.1597592433361985</v>
      </c>
      <c r="F34" s="204">
        <f t="shared" si="8"/>
        <v>9.1597592433361985</v>
      </c>
      <c r="G34" s="204">
        <f t="shared" si="8"/>
        <v>6.1490971625107473</v>
      </c>
      <c r="H34" s="204">
        <f t="shared" si="8"/>
        <v>8.0908856405846947</v>
      </c>
      <c r="I34" s="204">
        <f t="shared" si="8"/>
        <v>11.180481513327599</v>
      </c>
      <c r="J34" s="204">
        <f t="shared" si="8"/>
        <v>7.107996560619088</v>
      </c>
      <c r="K34" s="204">
        <f t="shared" si="8"/>
        <v>5.1232158211521908</v>
      </c>
      <c r="L34" s="204">
        <f t="shared" si="8"/>
        <v>6.0881341358555447</v>
      </c>
      <c r="M34" s="204">
        <f t="shared" si="8"/>
        <v>5.1232158211521908</v>
      </c>
      <c r="N34" s="204">
        <f t="shared" si="8"/>
        <v>3.1384350816852962</v>
      </c>
      <c r="O34" s="204">
        <f t="shared" si="8"/>
        <v>3.1384350816852962</v>
      </c>
      <c r="P34" s="204">
        <f t="shared" si="8"/>
        <v>3.1384350816852962</v>
      </c>
      <c r="Q34" s="204">
        <f t="shared" si="8"/>
        <v>3.5320722269991403</v>
      </c>
      <c r="R34" s="204">
        <f t="shared" si="8"/>
        <v>2.6877901977644023</v>
      </c>
      <c r="S34" s="204">
        <f t="shared" si="8"/>
        <v>2.7270851246775578</v>
      </c>
      <c r="T34" s="204">
        <f t="shared" si="8"/>
        <v>2.5704213241616514</v>
      </c>
      <c r="U34" s="204">
        <f t="shared" si="8"/>
        <v>2.7606190885640589</v>
      </c>
      <c r="V34" s="204">
        <f t="shared" si="8"/>
        <v>2.9396388650042997</v>
      </c>
      <c r="W34" s="204">
        <f t="shared" si="8"/>
        <v>3.7747205503009447</v>
      </c>
      <c r="X34" s="204">
        <f t="shared" si="8"/>
        <v>5.5235597592433354</v>
      </c>
      <c r="Y34" s="204">
        <f t="shared" si="8"/>
        <v>5.6502149613069639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1.098710232158211</v>
      </c>
      <c r="C36" s="204">
        <v>1.098710232158211</v>
      </c>
      <c r="D36" s="204">
        <v>1.098710232158211</v>
      </c>
      <c r="E36" s="204">
        <v>1.098710232158211</v>
      </c>
      <c r="F36" s="204">
        <v>1.098710232158211</v>
      </c>
      <c r="G36" s="204">
        <v>1.098710232158211</v>
      </c>
      <c r="H36" s="204">
        <v>1.098710232158211</v>
      </c>
      <c r="I36" s="204">
        <v>2.1974204643164228</v>
      </c>
      <c r="J36" s="204">
        <v>1.098710232158211</v>
      </c>
      <c r="K36" s="204">
        <v>1.098710232158211</v>
      </c>
      <c r="L36" s="204">
        <v>1.098710232158211</v>
      </c>
      <c r="M36" s="204">
        <v>1.098710232158211</v>
      </c>
      <c r="N36" s="204">
        <v>1.098710232158211</v>
      </c>
      <c r="O36" s="204">
        <v>1.098710232158211</v>
      </c>
      <c r="P36" s="204">
        <v>1.098710232158211</v>
      </c>
      <c r="Q36" s="204">
        <v>1.34256233877902</v>
      </c>
      <c r="R36" s="204">
        <v>1.8348237317282889</v>
      </c>
      <c r="S36" s="204">
        <v>1.955631986242476</v>
      </c>
      <c r="T36" s="204">
        <v>1.973258813413586</v>
      </c>
      <c r="U36" s="204">
        <v>2.1984522785898539</v>
      </c>
      <c r="V36" s="204">
        <v>2.3896818572656922</v>
      </c>
      <c r="W36" s="204">
        <v>2.7511607910576088</v>
      </c>
      <c r="X36" s="204">
        <v>4.1256233877901973</v>
      </c>
      <c r="Y36" s="204">
        <v>4.6101461736887357</v>
      </c>
      <c r="DA36" s="71" t="s">
        <v>1828</v>
      </c>
    </row>
    <row r="37" spans="1:105" ht="12" customHeight="1" x14ac:dyDescent="0.25">
      <c r="A37" s="18" t="s">
        <v>71</v>
      </c>
      <c r="B37" s="204">
        <v>5.0993981083404982</v>
      </c>
      <c r="C37" s="204">
        <v>5.0993981083404982</v>
      </c>
      <c r="D37" s="204">
        <v>5.0993981083404982</v>
      </c>
      <c r="E37" s="204">
        <v>6.1192605331040406</v>
      </c>
      <c r="F37" s="204">
        <v>6.1192605331040406</v>
      </c>
      <c r="G37" s="204">
        <v>4.0794496990541704</v>
      </c>
      <c r="H37" s="204">
        <v>4.0794496990541704</v>
      </c>
      <c r="I37" s="204">
        <v>5.0993981083404982</v>
      </c>
      <c r="J37" s="204">
        <v>4.0794496990541704</v>
      </c>
      <c r="K37" s="204">
        <v>3.0595872742906272</v>
      </c>
      <c r="L37" s="204">
        <v>3.0595872742906272</v>
      </c>
      <c r="M37" s="204">
        <v>3.0595872742906272</v>
      </c>
      <c r="N37" s="204">
        <v>2.0397248495270852</v>
      </c>
      <c r="O37" s="204">
        <v>2.0397248495270852</v>
      </c>
      <c r="P37" s="204">
        <v>2.0397248495270852</v>
      </c>
      <c r="Q37" s="204">
        <v>2.1397248495270849</v>
      </c>
      <c r="R37" s="204">
        <v>0.68641444539982799</v>
      </c>
      <c r="S37" s="204">
        <v>0.60782459157351676</v>
      </c>
      <c r="T37" s="204">
        <v>0.55279449699054173</v>
      </c>
      <c r="U37" s="204">
        <v>0.52115219260533097</v>
      </c>
      <c r="V37" s="204">
        <v>0.50894239036973343</v>
      </c>
      <c r="W37" s="204">
        <v>1.015821152192605</v>
      </c>
      <c r="X37" s="204">
        <v>1.3911435941530521</v>
      </c>
      <c r="Y37" s="204">
        <v>1.036199484092863</v>
      </c>
      <c r="DA37" s="71" t="s">
        <v>1829</v>
      </c>
    </row>
    <row r="38" spans="1:105" ht="12" customHeight="1" x14ac:dyDescent="0.25">
      <c r="A38" s="18" t="s">
        <v>32</v>
      </c>
      <c r="B38" s="204">
        <v>2.9127257093723129</v>
      </c>
      <c r="C38" s="204">
        <v>2.9127257093723129</v>
      </c>
      <c r="D38" s="204">
        <v>2.9127257093723129</v>
      </c>
      <c r="E38" s="204">
        <v>1.9417884780739469</v>
      </c>
      <c r="F38" s="204">
        <v>1.9417884780739469</v>
      </c>
      <c r="G38" s="204">
        <v>0.97093723129836618</v>
      </c>
      <c r="H38" s="204">
        <v>2.9127257093723129</v>
      </c>
      <c r="I38" s="204">
        <v>3.8836629406706789</v>
      </c>
      <c r="J38" s="204">
        <v>1.9298366294067071</v>
      </c>
      <c r="K38" s="204">
        <v>0.96491831470335332</v>
      </c>
      <c r="L38" s="204">
        <v>1.9298366294067071</v>
      </c>
      <c r="M38" s="204">
        <v>0.96491831470335332</v>
      </c>
      <c r="N38" s="204">
        <v>0</v>
      </c>
      <c r="O38" s="204">
        <v>0</v>
      </c>
      <c r="P38" s="204">
        <v>0</v>
      </c>
      <c r="Q38" s="204">
        <v>4.2476354256233882E-2</v>
      </c>
      <c r="R38" s="204">
        <v>0.15821152192605331</v>
      </c>
      <c r="S38" s="204">
        <v>0.14273430782459159</v>
      </c>
      <c r="T38" s="204">
        <v>7.7386070507308681E-3</v>
      </c>
      <c r="U38" s="204">
        <v>1.066208082545142E-2</v>
      </c>
      <c r="V38" s="204">
        <v>1.16938950988822E-2</v>
      </c>
      <c r="W38" s="204">
        <v>7.7386070507308681E-3</v>
      </c>
      <c r="X38" s="204">
        <v>6.7927773000859854E-3</v>
      </c>
      <c r="Y38" s="204">
        <v>3.869303525365434E-3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7.3086844368013756E-3</v>
      </c>
      <c r="R39" s="204">
        <v>8.3404987102321578E-3</v>
      </c>
      <c r="S39" s="204">
        <v>2.089423903697334E-2</v>
      </c>
      <c r="T39" s="204">
        <v>3.6629406706792773E-2</v>
      </c>
      <c r="U39" s="204">
        <v>3.0352536543422182E-2</v>
      </c>
      <c r="V39" s="204">
        <v>2.9320722269991401E-2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54.25606190885641</v>
      </c>
      <c r="C40" s="204">
        <f t="shared" si="9"/>
        <v>61.092175408426478</v>
      </c>
      <c r="D40" s="204">
        <f t="shared" si="9"/>
        <v>55.417712811693903</v>
      </c>
      <c r="E40" s="204">
        <f t="shared" si="9"/>
        <v>59.737403267411857</v>
      </c>
      <c r="F40" s="204">
        <f t="shared" si="9"/>
        <v>58.447807394668963</v>
      </c>
      <c r="G40" s="204">
        <f t="shared" si="9"/>
        <v>61.071195184866717</v>
      </c>
      <c r="H40" s="204">
        <f t="shared" si="9"/>
        <v>57.587704213241622</v>
      </c>
      <c r="I40" s="204">
        <f t="shared" si="9"/>
        <v>44.668959587274287</v>
      </c>
      <c r="J40" s="204">
        <f t="shared" si="9"/>
        <v>42.691745485812547</v>
      </c>
      <c r="K40" s="204">
        <f t="shared" si="9"/>
        <v>39.424247635425623</v>
      </c>
      <c r="L40" s="204">
        <f t="shared" si="9"/>
        <v>43.250558899398108</v>
      </c>
      <c r="M40" s="204">
        <f t="shared" si="9"/>
        <v>42.240498710232153</v>
      </c>
      <c r="N40" s="204">
        <f t="shared" si="9"/>
        <v>39.467411865864143</v>
      </c>
      <c r="O40" s="204">
        <f t="shared" si="9"/>
        <v>37.424333619948413</v>
      </c>
      <c r="P40" s="204">
        <f t="shared" si="9"/>
        <v>36.132546126002083</v>
      </c>
      <c r="Q40" s="204">
        <f t="shared" si="9"/>
        <v>34.576479092691919</v>
      </c>
      <c r="R40" s="204">
        <f t="shared" si="9"/>
        <v>22.22636844798177</v>
      </c>
      <c r="S40" s="204">
        <f t="shared" si="9"/>
        <v>23.704385726869159</v>
      </c>
      <c r="T40" s="204">
        <f t="shared" si="9"/>
        <v>26.232169546537872</v>
      </c>
      <c r="U40" s="204">
        <f t="shared" si="9"/>
        <v>21.621725453410381</v>
      </c>
      <c r="V40" s="204">
        <f t="shared" si="9"/>
        <v>16.932803677510609</v>
      </c>
      <c r="W40" s="204">
        <f t="shared" si="9"/>
        <v>13.811705324695801</v>
      </c>
      <c r="X40" s="204">
        <f t="shared" si="9"/>
        <v>5.7923137973396948</v>
      </c>
      <c r="Y40" s="204">
        <f t="shared" si="9"/>
        <v>5.6770773410292694</v>
      </c>
      <c r="DA40" s="71"/>
    </row>
    <row r="41" spans="1:105" ht="12" customHeight="1" x14ac:dyDescent="0.25">
      <c r="A41" s="18" t="s">
        <v>73</v>
      </c>
      <c r="B41" s="204">
        <v>54.25606190885641</v>
      </c>
      <c r="C41" s="204">
        <v>61.092175408426478</v>
      </c>
      <c r="D41" s="204">
        <v>55.417712811693903</v>
      </c>
      <c r="E41" s="204">
        <v>59.737403267411857</v>
      </c>
      <c r="F41" s="204">
        <v>58.447807394668963</v>
      </c>
      <c r="G41" s="204">
        <v>61.071195184866717</v>
      </c>
      <c r="H41" s="204">
        <v>57.587704213241622</v>
      </c>
      <c r="I41" s="204">
        <v>44.668959587274287</v>
      </c>
      <c r="J41" s="204">
        <v>42.691745485812547</v>
      </c>
      <c r="K41" s="204">
        <v>39.424247635425623</v>
      </c>
      <c r="L41" s="204">
        <v>43.250558899398108</v>
      </c>
      <c r="M41" s="204">
        <v>42.240498710232153</v>
      </c>
      <c r="N41" s="204">
        <v>39.467411865864143</v>
      </c>
      <c r="O41" s="204">
        <v>37.424333619948413</v>
      </c>
      <c r="P41" s="204">
        <v>36.132546126002083</v>
      </c>
      <c r="Q41" s="204">
        <v>34.576479092691919</v>
      </c>
      <c r="R41" s="204">
        <v>22.22636844798177</v>
      </c>
      <c r="S41" s="204">
        <v>23.704385726869159</v>
      </c>
      <c r="T41" s="204">
        <v>26.232169546537872</v>
      </c>
      <c r="U41" s="204">
        <v>21.621725453410381</v>
      </c>
      <c r="V41" s="204">
        <v>16.932803677510609</v>
      </c>
      <c r="W41" s="204">
        <v>13.811705324695801</v>
      </c>
      <c r="X41" s="204">
        <v>5.7923137973396948</v>
      </c>
      <c r="Y41" s="204">
        <v>5.6770773410292694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1.9543020377278424</v>
      </c>
      <c r="C43" s="204">
        <f t="shared" si="10"/>
        <v>1.8985551968101193</v>
      </c>
      <c r="D43" s="204">
        <f t="shared" si="10"/>
        <v>1.8453539349224672</v>
      </c>
      <c r="E43" s="204">
        <f t="shared" si="10"/>
        <v>2.5754955812850371</v>
      </c>
      <c r="F43" s="204">
        <f t="shared" si="10"/>
        <v>2.8680001344238049</v>
      </c>
      <c r="G43" s="204">
        <f t="shared" si="10"/>
        <v>2.0536923955699846</v>
      </c>
      <c r="H43" s="204">
        <f t="shared" si="10"/>
        <v>2.2561944473537179</v>
      </c>
      <c r="I43" s="204">
        <f t="shared" si="10"/>
        <v>2.2118210399209248</v>
      </c>
      <c r="J43" s="204">
        <f t="shared" si="10"/>
        <v>33.230139384075102</v>
      </c>
      <c r="K43" s="204">
        <f t="shared" si="10"/>
        <v>45.910710598178284</v>
      </c>
      <c r="L43" s="204">
        <f t="shared" si="10"/>
        <v>47.993697955562681</v>
      </c>
      <c r="M43" s="204">
        <f t="shared" si="10"/>
        <v>48.225862522211116</v>
      </c>
      <c r="N43" s="204">
        <f t="shared" si="10"/>
        <v>25.670896024947535</v>
      </c>
      <c r="O43" s="204">
        <f t="shared" si="10"/>
        <v>15.385692149053572</v>
      </c>
      <c r="P43" s="204">
        <f t="shared" si="10"/>
        <v>9.1442266049622614</v>
      </c>
      <c r="Q43" s="204">
        <f t="shared" si="10"/>
        <v>6.3443758873058798</v>
      </c>
      <c r="R43" s="204">
        <f t="shared" si="10"/>
        <v>2.1908873982920074</v>
      </c>
      <c r="S43" s="204">
        <f t="shared" si="10"/>
        <v>6.886141299610971</v>
      </c>
      <c r="T43" s="204">
        <f t="shared" si="10"/>
        <v>9.5423968115630124</v>
      </c>
      <c r="U43" s="204">
        <f t="shared" si="10"/>
        <v>10.709326187722734</v>
      </c>
      <c r="V43" s="204">
        <f t="shared" si="10"/>
        <v>15.954454820583464</v>
      </c>
      <c r="W43" s="204">
        <f t="shared" si="10"/>
        <v>15.713328387369197</v>
      </c>
      <c r="X43" s="204">
        <f t="shared" si="10"/>
        <v>14.618656857530826</v>
      </c>
      <c r="Y43" s="204">
        <f t="shared" si="10"/>
        <v>14.709240765844706</v>
      </c>
      <c r="DA43" s="71"/>
    </row>
    <row r="44" spans="1:105" ht="12" customHeight="1" x14ac:dyDescent="0.25">
      <c r="A44" s="18" t="s">
        <v>38</v>
      </c>
      <c r="B44" s="204">
        <v>0.83594153052450548</v>
      </c>
      <c r="C44" s="204">
        <v>0.74041272570937222</v>
      </c>
      <c r="D44" s="204">
        <v>0.62098022355975913</v>
      </c>
      <c r="E44" s="204">
        <v>1.2896818572656921</v>
      </c>
      <c r="F44" s="204">
        <v>1.600257953568357</v>
      </c>
      <c r="G44" s="204">
        <v>1.0031814273430779</v>
      </c>
      <c r="H44" s="204">
        <v>1.098710232158211</v>
      </c>
      <c r="I44" s="204">
        <v>1.0748065348237319</v>
      </c>
      <c r="J44" s="204">
        <v>31.67093723129836</v>
      </c>
      <c r="K44" s="204">
        <v>44.019260533104038</v>
      </c>
      <c r="L44" s="204">
        <v>45.953654342218407</v>
      </c>
      <c r="M44" s="204">
        <v>46.116852966466027</v>
      </c>
      <c r="N44" s="204">
        <v>24.016852966466029</v>
      </c>
      <c r="O44" s="204">
        <v>13.675494411006021</v>
      </c>
      <c r="P44" s="204">
        <v>7.458211521926053</v>
      </c>
      <c r="Q44" s="204">
        <v>4.4084264832330176</v>
      </c>
      <c r="R44" s="204">
        <v>0.30670679277730012</v>
      </c>
      <c r="S44" s="204">
        <v>4.3298366294067057</v>
      </c>
      <c r="T44" s="204">
        <v>6.0262252794496982</v>
      </c>
      <c r="U44" s="204">
        <v>6.7321582115219263</v>
      </c>
      <c r="V44" s="204">
        <v>10.75821152192605</v>
      </c>
      <c r="W44" s="204">
        <v>10.17901977644024</v>
      </c>
      <c r="X44" s="204">
        <v>10.081255374032679</v>
      </c>
      <c r="Y44" s="204">
        <v>9.4540842648323302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0.12618130306069489</v>
      </c>
      <c r="Q45" s="204">
        <v>0.36049425210601138</v>
      </c>
      <c r="R45" s="204">
        <v>0.69418185296405965</v>
      </c>
      <c r="S45" s="204">
        <v>1.2801370590293839</v>
      </c>
      <c r="T45" s="204">
        <v>2.013746188629804</v>
      </c>
      <c r="U45" s="204">
        <v>2.442075062496762</v>
      </c>
      <c r="V45" s="204">
        <v>3.5000424101935979</v>
      </c>
      <c r="W45" s="204">
        <v>3.8271596796034202</v>
      </c>
      <c r="X45" s="204">
        <v>2.814392995437605</v>
      </c>
      <c r="Y45" s="204">
        <v>3.2752012488245561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1.1183605072033369</v>
      </c>
      <c r="C49" s="204">
        <v>1.1581424711007471</v>
      </c>
      <c r="D49" s="204">
        <v>1.224373711362708</v>
      </c>
      <c r="E49" s="204">
        <v>1.285813724019345</v>
      </c>
      <c r="F49" s="204">
        <v>1.2677421808554481</v>
      </c>
      <c r="G49" s="204">
        <v>1.0505109682269069</v>
      </c>
      <c r="H49" s="204">
        <v>1.1574842151955069</v>
      </c>
      <c r="I49" s="204">
        <v>1.1370145050971929</v>
      </c>
      <c r="J49" s="204">
        <v>1.559202152776743</v>
      </c>
      <c r="K49" s="204">
        <v>1.891450065074249</v>
      </c>
      <c r="L49" s="204">
        <v>2.0400436133442721</v>
      </c>
      <c r="M49" s="204">
        <v>2.1090095557450921</v>
      </c>
      <c r="N49" s="204">
        <v>1.6540430584815049</v>
      </c>
      <c r="O49" s="204">
        <v>1.7101977380475519</v>
      </c>
      <c r="P49" s="204">
        <v>1.559833779975514</v>
      </c>
      <c r="Q49" s="204">
        <v>1.5754551519668509</v>
      </c>
      <c r="R49" s="204">
        <v>1.1899987525506479</v>
      </c>
      <c r="S49" s="204">
        <v>1.276167611174881</v>
      </c>
      <c r="T49" s="204">
        <v>1.50242534348351</v>
      </c>
      <c r="U49" s="204">
        <v>1.5350929137040461</v>
      </c>
      <c r="V49" s="204">
        <v>1.6962008884638169</v>
      </c>
      <c r="W49" s="204">
        <v>1.7071489313255359</v>
      </c>
      <c r="X49" s="204">
        <v>1.723008488060543</v>
      </c>
      <c r="Y49" s="204">
        <v>1.979955252187819</v>
      </c>
      <c r="DA49" s="71" t="s">
        <v>1839</v>
      </c>
    </row>
    <row r="50" spans="1:105" ht="12" customHeight="1" x14ac:dyDescent="0.25">
      <c r="A50" s="14" t="s">
        <v>39</v>
      </c>
      <c r="B50" s="204">
        <v>35.826913155631978</v>
      </c>
      <c r="C50" s="204">
        <v>33.820550300945833</v>
      </c>
      <c r="D50" s="204">
        <v>34.560963026655202</v>
      </c>
      <c r="E50" s="204">
        <v>35.731384350816853</v>
      </c>
      <c r="F50" s="204">
        <v>33.844453998280308</v>
      </c>
      <c r="G50" s="204">
        <v>5.6606190885640579</v>
      </c>
      <c r="H50" s="204">
        <v>4.5858125537403263</v>
      </c>
      <c r="I50" s="204">
        <v>3.224419604471195</v>
      </c>
      <c r="J50" s="204">
        <v>4.7052450558899386</v>
      </c>
      <c r="K50" s="204">
        <v>5.0396388650042976</v>
      </c>
      <c r="L50" s="204">
        <v>5.0157351676698188</v>
      </c>
      <c r="M50" s="204">
        <v>4.1797936371453126</v>
      </c>
      <c r="N50" s="204">
        <v>3.9171109200343932</v>
      </c>
      <c r="O50" s="204">
        <v>3.463284608770421</v>
      </c>
      <c r="P50" s="204">
        <v>2.507910576096303</v>
      </c>
      <c r="Q50" s="204">
        <v>2.0941530524505589</v>
      </c>
      <c r="R50" s="204">
        <v>3.4153052450558889</v>
      </c>
      <c r="S50" s="204">
        <v>2.9792777300085982</v>
      </c>
      <c r="T50" s="204">
        <v>2.5457437661220981</v>
      </c>
      <c r="U50" s="204">
        <v>2.6457437661220982</v>
      </c>
      <c r="V50" s="204">
        <v>3.061306964746346</v>
      </c>
      <c r="W50" s="204">
        <v>3.2302665520206362</v>
      </c>
      <c r="X50" s="204">
        <v>3.4089423903697331</v>
      </c>
      <c r="Y50" s="204">
        <v>3.4089423903697331</v>
      </c>
      <c r="DA50" s="71" t="s">
        <v>1840</v>
      </c>
    </row>
    <row r="51" spans="1:105" ht="12" customHeight="1" x14ac:dyDescent="0.25">
      <c r="A51" s="21" t="s">
        <v>40</v>
      </c>
      <c r="B51" s="207">
        <v>53.138435081685287</v>
      </c>
      <c r="C51" s="207">
        <v>54.342218400687869</v>
      </c>
      <c r="D51" s="207">
        <v>55.374032674118652</v>
      </c>
      <c r="E51" s="207">
        <v>56.749785038693027</v>
      </c>
      <c r="F51" s="207">
        <v>58.985382631126392</v>
      </c>
      <c r="G51" s="207">
        <v>49.527085124677548</v>
      </c>
      <c r="H51" s="207">
        <v>51.76268271711092</v>
      </c>
      <c r="I51" s="207">
        <v>52.966466036113488</v>
      </c>
      <c r="J51" s="207">
        <v>51.934651762682712</v>
      </c>
      <c r="K51" s="207">
        <v>43.680137575236458</v>
      </c>
      <c r="L51" s="207">
        <v>43.508168529664658</v>
      </c>
      <c r="M51" s="207">
        <v>43.078245915735167</v>
      </c>
      <c r="N51" s="207">
        <v>28.37489251934652</v>
      </c>
      <c r="O51" s="207">
        <v>34.307824591573507</v>
      </c>
      <c r="P51" s="207">
        <v>29.664660361134999</v>
      </c>
      <c r="Q51" s="207">
        <v>30.52398968185727</v>
      </c>
      <c r="R51" s="207">
        <v>26.077300085984518</v>
      </c>
      <c r="S51" s="207">
        <v>26.4725709372313</v>
      </c>
      <c r="T51" s="207">
        <v>28.83258813413585</v>
      </c>
      <c r="U51" s="207">
        <v>26.859329320722271</v>
      </c>
      <c r="V51" s="207">
        <v>26.089853826311259</v>
      </c>
      <c r="W51" s="207">
        <v>27.513843508168531</v>
      </c>
      <c r="X51" s="207">
        <v>26.69888220120378</v>
      </c>
      <c r="Y51" s="207">
        <v>25.70782459157352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154.28654623377253</v>
      </c>
      <c r="C52" s="284">
        <f t="shared" si="11"/>
        <v>160.2643333567413</v>
      </c>
      <c r="D52" s="284">
        <f t="shared" si="11"/>
        <v>156.30889649726129</v>
      </c>
      <c r="E52" s="284">
        <f t="shared" si="11"/>
        <v>163.95382748154304</v>
      </c>
      <c r="F52" s="284">
        <f t="shared" si="11"/>
        <v>163.30540340183569</v>
      </c>
      <c r="G52" s="284">
        <f t="shared" si="11"/>
        <v>124.46168895618902</v>
      </c>
      <c r="H52" s="284">
        <f t="shared" si="11"/>
        <v>124.28327957203128</v>
      </c>
      <c r="I52" s="284">
        <f t="shared" si="11"/>
        <v>114.25214778110745</v>
      </c>
      <c r="J52" s="284">
        <f t="shared" si="11"/>
        <v>139.66977824907934</v>
      </c>
      <c r="K52" s="284">
        <f t="shared" si="11"/>
        <v>139.17795049499682</v>
      </c>
      <c r="L52" s="284">
        <f t="shared" si="11"/>
        <v>145.85629468815077</v>
      </c>
      <c r="M52" s="284">
        <f t="shared" si="11"/>
        <v>142.84761660647598</v>
      </c>
      <c r="N52" s="284">
        <f t="shared" si="11"/>
        <v>100.5687464118779</v>
      </c>
      <c r="O52" s="284">
        <f t="shared" si="11"/>
        <v>93.719570051031212</v>
      </c>
      <c r="P52" s="284">
        <f t="shared" si="11"/>
        <v>80.587778749880911</v>
      </c>
      <c r="Q52" s="284">
        <f t="shared" si="11"/>
        <v>77.071069941304785</v>
      </c>
      <c r="R52" s="284">
        <f t="shared" si="11"/>
        <v>56.597651375078577</v>
      </c>
      <c r="S52" s="284">
        <f t="shared" si="11"/>
        <v>62.769460818397611</v>
      </c>
      <c r="T52" s="284">
        <f t="shared" si="11"/>
        <v>69.723319582520489</v>
      </c>
      <c r="U52" s="284">
        <f t="shared" si="11"/>
        <v>64.596743816541519</v>
      </c>
      <c r="V52" s="284">
        <f t="shared" si="11"/>
        <v>64.978058154155974</v>
      </c>
      <c r="W52" s="284">
        <f t="shared" si="11"/>
        <v>64.043864322555123</v>
      </c>
      <c r="X52" s="284">
        <f t="shared" si="11"/>
        <v>56.042355005687384</v>
      </c>
      <c r="Y52" s="284">
        <f t="shared" si="11"/>
        <v>55.153300050124187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4.754046153471216</v>
      </c>
      <c r="K53" s="241">
        <f>PPA_fec!K5</f>
        <v>4.7263855242588768</v>
      </c>
      <c r="L53" s="241">
        <f>PPA_fec!L5</f>
        <v>6.4797762574713218</v>
      </c>
      <c r="M53" s="241">
        <f>PPA_fec!M5</f>
        <v>4.5465274626086014</v>
      </c>
      <c r="N53" s="241">
        <f>PPA_fec!N5</f>
        <v>2.850525374029627</v>
      </c>
      <c r="O53" s="241">
        <f>PPA_fec!O5</f>
        <v>2.4020248157765671</v>
      </c>
      <c r="P53" s="241">
        <f>PPA_fec!P5</f>
        <v>1.7784029948678921</v>
      </c>
      <c r="Q53" s="241">
        <f>PPA_fec!Q5</f>
        <v>1.840340588889803</v>
      </c>
      <c r="R53" s="241">
        <f>PPA_fec!R5</f>
        <v>4.1741862406565327</v>
      </c>
      <c r="S53" s="241">
        <f>PPA_fec!S5</f>
        <v>4.6422957225366623</v>
      </c>
      <c r="T53" s="241">
        <f>PPA_fec!T5</f>
        <v>4.999239915038955</v>
      </c>
      <c r="U53" s="241">
        <f>PPA_fec!U5</f>
        <v>4.6379029048461504</v>
      </c>
      <c r="V53" s="241">
        <f>PPA_fec!V5</f>
        <v>4.6714246340149774</v>
      </c>
      <c r="W53" s="241">
        <f>PPA_fec!W5</f>
        <v>4.6042632536682166</v>
      </c>
      <c r="X53" s="241">
        <f>PPA_fec!X5</f>
        <v>4.0290160272362048</v>
      </c>
      <c r="Y53" s="241">
        <f>PPA_fec!Y5</f>
        <v>3.9650997863021038</v>
      </c>
      <c r="DA53" s="83"/>
    </row>
    <row r="54" spans="1:105" ht="12" customHeight="1" x14ac:dyDescent="0.25">
      <c r="A54" s="99" t="s">
        <v>61</v>
      </c>
      <c r="B54" s="282">
        <f>PPA_fec!B32</f>
        <v>137.2235518847279</v>
      </c>
      <c r="C54" s="282">
        <f>PPA_fec!C32</f>
        <v>142.540238280583</v>
      </c>
      <c r="D54" s="282">
        <f>PPA_fec!D32</f>
        <v>139.0222445969911</v>
      </c>
      <c r="E54" s="282">
        <f>PPA_fec!E32</f>
        <v>145.82170060391491</v>
      </c>
      <c r="F54" s="282">
        <f>PPA_fec!F32</f>
        <v>145.24498761424039</v>
      </c>
      <c r="G54" s="282">
        <f>PPA_fec!G32</f>
        <v>110.69711163449421</v>
      </c>
      <c r="H54" s="282">
        <f>PPA_fec!H32</f>
        <v>110.53843305893911</v>
      </c>
      <c r="I54" s="282">
        <f>PPA_fec!I32</f>
        <v>101.6166730780739</v>
      </c>
      <c r="J54" s="282">
        <f>PPA_fec!J32</f>
        <v>119.46924829535899</v>
      </c>
      <c r="K54" s="282">
        <f>PPA_fec!K32</f>
        <v>119.0594738210048</v>
      </c>
      <c r="L54" s="282">
        <f>PPA_fec!L32</f>
        <v>123.24584992595059</v>
      </c>
      <c r="M54" s="282">
        <f>PPA_fec!M32</f>
        <v>122.50315902987241</v>
      </c>
      <c r="N54" s="282">
        <f>PPA_fec!N32</f>
        <v>86.596033176333037</v>
      </c>
      <c r="O54" s="282">
        <f>PPA_fec!O32</f>
        <v>83.025771087934487</v>
      </c>
      <c r="P54" s="282">
        <f>PPA_fec!P32</f>
        <v>71.215987009431672</v>
      </c>
      <c r="Q54" s="282">
        <f>PPA_fec!Q32</f>
        <v>67.36601166826479</v>
      </c>
      <c r="R54" s="282">
        <f>PPA_fec!R32</f>
        <v>45.188345233781938</v>
      </c>
      <c r="S54" s="282">
        <f>PPA_fec!S32</f>
        <v>51.168151051722234</v>
      </c>
      <c r="T54" s="282">
        <f>PPA_fec!T32</f>
        <v>58.15868366098492</v>
      </c>
      <c r="U54" s="282">
        <f>PPA_fec!U32</f>
        <v>54.162528692339301</v>
      </c>
      <c r="V54" s="282">
        <f>PPA_fec!V32</f>
        <v>55.054889945095617</v>
      </c>
      <c r="W54" s="282">
        <f>PPA_fec!W32</f>
        <v>54.448677212958749</v>
      </c>
      <c r="X54" s="282">
        <f>PPA_fec!X32</f>
        <v>47.573671451939283</v>
      </c>
      <c r="Y54" s="282">
        <f>PPA_fec!Y32</f>
        <v>46.818963546563253</v>
      </c>
      <c r="DA54" s="94"/>
    </row>
    <row r="55" spans="1:105" ht="12" customHeight="1" x14ac:dyDescent="0.25">
      <c r="A55" s="52" t="s">
        <v>62</v>
      </c>
      <c r="B55" s="242">
        <f>PPA_fec!B83</f>
        <v>17.062994349044619</v>
      </c>
      <c r="C55" s="242">
        <f>PPA_fec!C83</f>
        <v>17.724095076158321</v>
      </c>
      <c r="D55" s="242">
        <f>PPA_fec!D83</f>
        <v>17.286651900270201</v>
      </c>
      <c r="E55" s="242">
        <f>PPA_fec!E83</f>
        <v>18.132126877628149</v>
      </c>
      <c r="F55" s="242">
        <f>PPA_fec!F83</f>
        <v>18.060415787595289</v>
      </c>
      <c r="G55" s="242">
        <f>PPA_fec!G83</f>
        <v>13.76457732169481</v>
      </c>
      <c r="H55" s="242">
        <f>PPA_fec!H83</f>
        <v>13.74484651309217</v>
      </c>
      <c r="I55" s="242">
        <f>PPA_fec!I83</f>
        <v>12.63547470303355</v>
      </c>
      <c r="J55" s="242">
        <f>PPA_fec!J83</f>
        <v>15.44648380024914</v>
      </c>
      <c r="K55" s="242">
        <f>PPA_fec!K83</f>
        <v>15.39209114973314</v>
      </c>
      <c r="L55" s="242">
        <f>PPA_fec!L83</f>
        <v>16.130668504728838</v>
      </c>
      <c r="M55" s="242">
        <f>PPA_fec!M83</f>
        <v>15.797930113994971</v>
      </c>
      <c r="N55" s="242">
        <f>PPA_fec!N83</f>
        <v>11.122187861515229</v>
      </c>
      <c r="O55" s="242">
        <f>PPA_fec!O83</f>
        <v>8.2917741473201474</v>
      </c>
      <c r="P55" s="242">
        <f>PPA_fec!P83</f>
        <v>7.5933887455813514</v>
      </c>
      <c r="Q55" s="242">
        <f>PPA_fec!Q83</f>
        <v>7.864717684150186</v>
      </c>
      <c r="R55" s="242">
        <f>PPA_fec!R83</f>
        <v>7.2351199006401057</v>
      </c>
      <c r="S55" s="242">
        <f>PPA_fec!S83</f>
        <v>6.9590140441387192</v>
      </c>
      <c r="T55" s="242">
        <f>PPA_fec!T83</f>
        <v>6.5653960064966093</v>
      </c>
      <c r="U55" s="242">
        <f>PPA_fec!U83</f>
        <v>5.7963122193560714</v>
      </c>
      <c r="V55" s="242">
        <f>PPA_fec!V83</f>
        <v>5.2517435750453796</v>
      </c>
      <c r="W55" s="242">
        <f>PPA_fec!W83</f>
        <v>4.9909238559281546</v>
      </c>
      <c r="X55" s="242">
        <f>PPA_fec!X83</f>
        <v>4.4396675265118937</v>
      </c>
      <c r="Y55" s="242">
        <f>PPA_fec!Y83</f>
        <v>4.3692367172588273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156.67093946673339</v>
      </c>
      <c r="C57" s="203">
        <f t="shared" si="12"/>
        <v>172.64995956579759</v>
      </c>
      <c r="D57" s="203">
        <f t="shared" si="12"/>
        <v>159.15754426887415</v>
      </c>
      <c r="E57" s="203">
        <f t="shared" si="12"/>
        <v>170.2304368900937</v>
      </c>
      <c r="F57" s="203">
        <f t="shared" si="12"/>
        <v>167.70441762695057</v>
      </c>
      <c r="G57" s="203">
        <f t="shared" si="12"/>
        <v>163.39489106863914</v>
      </c>
      <c r="H57" s="203">
        <f t="shared" si="12"/>
        <v>161.66122548440484</v>
      </c>
      <c r="I57" s="203">
        <f t="shared" si="12"/>
        <v>140.53170028611044</v>
      </c>
      <c r="J57" s="203">
        <f t="shared" si="12"/>
        <v>122.66451707767995</v>
      </c>
      <c r="K57" s="203">
        <f t="shared" si="12"/>
        <v>108.69842735815539</v>
      </c>
      <c r="L57" s="203">
        <f t="shared" si="12"/>
        <v>120.97762337820021</v>
      </c>
      <c r="M57" s="203">
        <f t="shared" si="12"/>
        <v>115.15245209562093</v>
      </c>
      <c r="N57" s="203">
        <f t="shared" si="12"/>
        <v>102.02063113501124</v>
      </c>
      <c r="O57" s="203">
        <f t="shared" si="12"/>
        <v>97.416582509074459</v>
      </c>
      <c r="P57" s="203">
        <f t="shared" si="12"/>
        <v>94.649183169359034</v>
      </c>
      <c r="Q57" s="203">
        <f t="shared" si="12"/>
        <v>92.165416610297356</v>
      </c>
      <c r="R57" s="203">
        <f t="shared" si="12"/>
        <v>60.126269243804863</v>
      </c>
      <c r="S57" s="203">
        <f t="shared" si="12"/>
        <v>63.602630604551337</v>
      </c>
      <c r="T57" s="203">
        <f t="shared" si="12"/>
        <v>68.989772062013472</v>
      </c>
      <c r="U57" s="203">
        <f t="shared" si="12"/>
        <v>58.569266448859935</v>
      </c>
      <c r="V57" s="203">
        <f t="shared" si="12"/>
        <v>47.944598738288029</v>
      </c>
      <c r="W57" s="203">
        <f t="shared" si="12"/>
        <v>43.022425027360505</v>
      </c>
      <c r="X57" s="203">
        <f t="shared" si="12"/>
        <v>28.971514885329579</v>
      </c>
      <c r="Y57" s="203">
        <f t="shared" si="12"/>
        <v>28.873402054223764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2.950774693023102</v>
      </c>
      <c r="K58" s="241">
        <f>PPA_emi!K5</f>
        <v>2.86846073238919</v>
      </c>
      <c r="L58" s="241">
        <f>PPA_emi!L5</f>
        <v>4.3147446278381114</v>
      </c>
      <c r="M58" s="241">
        <f>PPA_emi!M5</f>
        <v>2.898782069851539</v>
      </c>
      <c r="N58" s="241">
        <f>PPA_emi!N5</f>
        <v>2.3519657232487301</v>
      </c>
      <c r="O58" s="241">
        <f>PPA_emi!O5</f>
        <v>1.6723590470676319</v>
      </c>
      <c r="P58" s="241">
        <f>PPA_emi!P5</f>
        <v>1.4041482194894219</v>
      </c>
      <c r="Q58" s="241">
        <f>PPA_emi!Q5</f>
        <v>1.4359836981486029</v>
      </c>
      <c r="R58" s="241">
        <f>PPA_emi!R5</f>
        <v>2.8876378492300518</v>
      </c>
      <c r="S58" s="241">
        <f>PPA_emi!S5</f>
        <v>3.147105403370086</v>
      </c>
      <c r="T58" s="241">
        <f>PPA_emi!T5</f>
        <v>3.2278009315063438</v>
      </c>
      <c r="U58" s="241">
        <f>PPA_emi!U5</f>
        <v>2.705899127913356</v>
      </c>
      <c r="V58" s="241">
        <f>PPA_emi!V5</f>
        <v>2.2255307793861991</v>
      </c>
      <c r="W58" s="241">
        <f>PPA_emi!W5</f>
        <v>1.9015672845959559</v>
      </c>
      <c r="X58" s="241">
        <f>PPA_emi!X5</f>
        <v>1.196542730547836</v>
      </c>
      <c r="Y58" s="241">
        <f>PPA_emi!Y5</f>
        <v>1.205212720099857</v>
      </c>
      <c r="DA58" s="83"/>
    </row>
    <row r="59" spans="1:105" ht="12" customHeight="1" x14ac:dyDescent="0.25">
      <c r="A59" s="99" t="s">
        <v>61</v>
      </c>
      <c r="B59" s="282">
        <f>PPA_emi!B32</f>
        <v>154.7705686296037</v>
      </c>
      <c r="C59" s="282">
        <f>PPA_emi!C32</f>
        <v>170.46862744907659</v>
      </c>
      <c r="D59" s="282">
        <f>PPA_emi!D32</f>
        <v>157.47239022641551</v>
      </c>
      <c r="E59" s="282">
        <f>PPA_emi!E32</f>
        <v>168.23487649886161</v>
      </c>
      <c r="F59" s="282">
        <f>PPA_emi!F32</f>
        <v>166.05816159057289</v>
      </c>
      <c r="G59" s="282">
        <f>PPA_emi!G32</f>
        <v>162.4633244365877</v>
      </c>
      <c r="H59" s="282">
        <f>PPA_emi!H32</f>
        <v>160.94729333217981</v>
      </c>
      <c r="I59" s="282">
        <f>PPA_emi!I32</f>
        <v>140.17837872778449</v>
      </c>
      <c r="J59" s="282">
        <f>PPA_emi!J32</f>
        <v>118.59424833882549</v>
      </c>
      <c r="K59" s="282">
        <f>PPA_emi!K32</f>
        <v>103.801098866841</v>
      </c>
      <c r="L59" s="282">
        <f>PPA_emi!L32</f>
        <v>113.99164414479441</v>
      </c>
      <c r="M59" s="282">
        <f>PPA_emi!M32</f>
        <v>109.87264949381</v>
      </c>
      <c r="N59" s="282">
        <f>PPA_emi!N32</f>
        <v>97.435613703181559</v>
      </c>
      <c r="O59" s="282">
        <f>PPA_emi!O32</f>
        <v>95.255290389489161</v>
      </c>
      <c r="P59" s="282">
        <f>PPA_emi!P32</f>
        <v>92.775811694672939</v>
      </c>
      <c r="Q59" s="282">
        <f>PPA_emi!Q32</f>
        <v>90.35975074932287</v>
      </c>
      <c r="R59" s="282">
        <f>PPA_emi!R32</f>
        <v>57.03950852526097</v>
      </c>
      <c r="S59" s="282">
        <f>PPA_emi!S32</f>
        <v>60.197878054934449</v>
      </c>
      <c r="T59" s="282">
        <f>PPA_emi!T32</f>
        <v>65.539355013893811</v>
      </c>
      <c r="U59" s="282">
        <f>PPA_emi!U32</f>
        <v>55.702956128649518</v>
      </c>
      <c r="V59" s="282">
        <f>PPA_emi!V32</f>
        <v>45.595830766886188</v>
      </c>
      <c r="W59" s="282">
        <f>PPA_emi!W32</f>
        <v>41.045704141439828</v>
      </c>
      <c r="X59" s="282">
        <f>PPA_emi!X32</f>
        <v>27.751153426796339</v>
      </c>
      <c r="Y59" s="282">
        <f>PPA_emi!Y32</f>
        <v>27.646679519990592</v>
      </c>
      <c r="DA59" s="94"/>
    </row>
    <row r="60" spans="1:105" ht="12" customHeight="1" x14ac:dyDescent="0.25">
      <c r="A60" s="52" t="s">
        <v>62</v>
      </c>
      <c r="B60" s="242">
        <f>PPA_emi!B83</f>
        <v>1.9003708371296959</v>
      </c>
      <c r="C60" s="242">
        <f>PPA_emi!C83</f>
        <v>2.1813321167209812</v>
      </c>
      <c r="D60" s="242">
        <f>PPA_emi!D83</f>
        <v>1.6851540424586351</v>
      </c>
      <c r="E60" s="242">
        <f>PPA_emi!E83</f>
        <v>1.995560391232102</v>
      </c>
      <c r="F60" s="242">
        <f>PPA_emi!F83</f>
        <v>1.6462560363776839</v>
      </c>
      <c r="G60" s="242">
        <f>PPA_emi!G83</f>
        <v>0.93156663205145607</v>
      </c>
      <c r="H60" s="242">
        <f>PPA_emi!H83</f>
        <v>0.7139321522250156</v>
      </c>
      <c r="I60" s="242">
        <f>PPA_emi!I83</f>
        <v>0.35332155832594658</v>
      </c>
      <c r="J60" s="242">
        <f>PPA_emi!J83</f>
        <v>1.11949404583135</v>
      </c>
      <c r="K60" s="242">
        <f>PPA_emi!K83</f>
        <v>2.0288677589251849</v>
      </c>
      <c r="L60" s="242">
        <f>PPA_emi!L83</f>
        <v>2.671234605567697</v>
      </c>
      <c r="M60" s="242">
        <f>PPA_emi!M83</f>
        <v>2.3810205319593978</v>
      </c>
      <c r="N60" s="242">
        <f>PPA_emi!N83</f>
        <v>2.2330517085809629</v>
      </c>
      <c r="O60" s="242">
        <f>PPA_emi!O83</f>
        <v>0.48893307251766671</v>
      </c>
      <c r="P60" s="242">
        <f>PPA_emi!P83</f>
        <v>0.46922325519667268</v>
      </c>
      <c r="Q60" s="242">
        <f>PPA_emi!Q83</f>
        <v>0.36968216282587479</v>
      </c>
      <c r="R60" s="242">
        <f>PPA_emi!R83</f>
        <v>0.19912286931383971</v>
      </c>
      <c r="S60" s="242">
        <f>PPA_emi!S83</f>
        <v>0.25764714624680468</v>
      </c>
      <c r="T60" s="242">
        <f>PPA_emi!T83</f>
        <v>0.22261611661331751</v>
      </c>
      <c r="U60" s="242">
        <f>PPA_emi!U83</f>
        <v>0.16041119229706369</v>
      </c>
      <c r="V60" s="242">
        <f>PPA_emi!V83</f>
        <v>0.12323719201564449</v>
      </c>
      <c r="W60" s="242">
        <f>PPA_emi!W83</f>
        <v>7.5153601324720307E-2</v>
      </c>
      <c r="X60" s="242">
        <f>PPA_emi!X83</f>
        <v>2.381872798540385E-2</v>
      </c>
      <c r="Y60" s="242">
        <f>PPA_emi!Y83</f>
        <v>2.1509814133314011E-2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>
        <f t="shared" si="13"/>
        <v>243.3540465554922</v>
      </c>
      <c r="K63" s="287">
        <f t="shared" si="13"/>
        <v>230.96785111307301</v>
      </c>
      <c r="L63" s="287">
        <f t="shared" si="13"/>
        <v>202.44421715207457</v>
      </c>
      <c r="M63" s="287">
        <f t="shared" si="13"/>
        <v>219.41490214175963</v>
      </c>
      <c r="N63" s="287">
        <f t="shared" si="13"/>
        <v>199.20203867441509</v>
      </c>
      <c r="O63" s="287">
        <f t="shared" si="13"/>
        <v>166.99297738020013</v>
      </c>
      <c r="P63" s="287">
        <f t="shared" si="13"/>
        <v>164.63632942910533</v>
      </c>
      <c r="Q63" s="287">
        <f t="shared" si="13"/>
        <v>182.94662324748745</v>
      </c>
      <c r="R63" s="287">
        <f t="shared" si="13"/>
        <v>515.80406929817332</v>
      </c>
      <c r="S63" s="287">
        <f t="shared" si="13"/>
        <v>573.52033306710439</v>
      </c>
      <c r="T63" s="287">
        <f t="shared" si="13"/>
        <v>516.0669086167062</v>
      </c>
      <c r="U63" s="287">
        <f t="shared" si="13"/>
        <v>577.48613236444407</v>
      </c>
      <c r="V63" s="287">
        <f t="shared" si="13"/>
        <v>636.47329697504313</v>
      </c>
      <c r="W63" s="287">
        <f t="shared" si="13"/>
        <v>529.59751747774919</v>
      </c>
      <c r="X63" s="287">
        <f t="shared" si="13"/>
        <v>504.44352345159314</v>
      </c>
      <c r="Y63" s="287">
        <f t="shared" si="13"/>
        <v>561.59536453566659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3442.343421417419</v>
      </c>
      <c r="C64" s="288">
        <f t="shared" si="14"/>
        <v>2293.6739020110217</v>
      </c>
      <c r="D64" s="288">
        <f t="shared" si="14"/>
        <v>2306.3670482056054</v>
      </c>
      <c r="E64" s="288">
        <f t="shared" si="14"/>
        <v>2180.3756911741834</v>
      </c>
      <c r="F64" s="288">
        <f t="shared" si="14"/>
        <v>1885.7740140438793</v>
      </c>
      <c r="G64" s="288">
        <f t="shared" si="14"/>
        <v>1562.2918848686768</v>
      </c>
      <c r="H64" s="288">
        <f t="shared" si="14"/>
        <v>1465.0175569633925</v>
      </c>
      <c r="I64" s="288">
        <f t="shared" si="14"/>
        <v>1496.7545904525505</v>
      </c>
      <c r="J64" s="288">
        <f t="shared" si="14"/>
        <v>1348.6369861952303</v>
      </c>
      <c r="K64" s="288">
        <f t="shared" si="14"/>
        <v>1279.9711913249832</v>
      </c>
      <c r="L64" s="288">
        <f t="shared" si="14"/>
        <v>1124.8470600624487</v>
      </c>
      <c r="M64" s="288">
        <f t="shared" si="14"/>
        <v>1215.5570006268656</v>
      </c>
      <c r="N64" s="288">
        <f t="shared" si="14"/>
        <v>1102.6669686096125</v>
      </c>
      <c r="O64" s="288">
        <f t="shared" si="14"/>
        <v>924.32409423749607</v>
      </c>
      <c r="P64" s="288">
        <f t="shared" si="14"/>
        <v>910.82432669430693</v>
      </c>
      <c r="Q64" s="288">
        <f t="shared" si="14"/>
        <v>1012.6292403424875</v>
      </c>
      <c r="R64" s="288">
        <f t="shared" si="14"/>
        <v>2896.2398491092436</v>
      </c>
      <c r="S64" s="288">
        <f t="shared" si="14"/>
        <v>3220.3166701717919</v>
      </c>
      <c r="T64" s="288">
        <f t="shared" si="14"/>
        <v>2895.763465090341</v>
      </c>
      <c r="U64" s="288">
        <f t="shared" si="14"/>
        <v>3240.4000639756323</v>
      </c>
      <c r="V64" s="288">
        <f t="shared" si="14"/>
        <v>3571.3898510296008</v>
      </c>
      <c r="W64" s="288">
        <f t="shared" si="14"/>
        <v>2971.6866489760509</v>
      </c>
      <c r="X64" s="288">
        <f t="shared" si="14"/>
        <v>2830.5421274307973</v>
      </c>
      <c r="Y64" s="288">
        <f t="shared" si="14"/>
        <v>3151.2335157190309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20014.942562977925</v>
      </c>
      <c r="C65" s="289">
        <f t="shared" si="15"/>
        <v>17535.725952625231</v>
      </c>
      <c r="D65" s="289">
        <f t="shared" si="15"/>
        <v>16871.31624856019</v>
      </c>
      <c r="E65" s="289">
        <f t="shared" si="15"/>
        <v>15966.323156633152</v>
      </c>
      <c r="F65" s="289">
        <f t="shared" si="15"/>
        <v>15673.18262953562</v>
      </c>
      <c r="G65" s="289">
        <f t="shared" si="15"/>
        <v>14463.775039536888</v>
      </c>
      <c r="H65" s="289">
        <f t="shared" si="15"/>
        <v>13611.845759217054</v>
      </c>
      <c r="I65" s="289">
        <f t="shared" si="15"/>
        <v>13368.124644988106</v>
      </c>
      <c r="J65" s="289">
        <f t="shared" si="15"/>
        <v>13935.815113548564</v>
      </c>
      <c r="K65" s="289">
        <f t="shared" si="15"/>
        <v>11207.364729744344</v>
      </c>
      <c r="L65" s="289">
        <f t="shared" si="15"/>
        <v>8924.0204557243633</v>
      </c>
      <c r="M65" s="289">
        <f t="shared" si="15"/>
        <v>8099.531793185015</v>
      </c>
      <c r="N65" s="289">
        <f t="shared" si="15"/>
        <v>7192.3936571641671</v>
      </c>
      <c r="O65" s="289">
        <f t="shared" si="15"/>
        <v>8350.05714514387</v>
      </c>
      <c r="P65" s="289">
        <f t="shared" si="15"/>
        <v>8775.8262605443633</v>
      </c>
      <c r="Q65" s="289">
        <f t="shared" si="15"/>
        <v>7458.3590212809659</v>
      </c>
      <c r="R65" s="289">
        <f t="shared" si="15"/>
        <v>18104.725257311762</v>
      </c>
      <c r="S65" s="289">
        <f t="shared" si="15"/>
        <v>22083.234265458283</v>
      </c>
      <c r="T65" s="289">
        <f t="shared" si="15"/>
        <v>19578.657665870589</v>
      </c>
      <c r="U65" s="289">
        <f t="shared" si="15"/>
        <v>19849.808932953907</v>
      </c>
      <c r="V65" s="289">
        <f t="shared" si="15"/>
        <v>18542.897435187955</v>
      </c>
      <c r="W65" s="289">
        <f t="shared" si="15"/>
        <v>13687.472369265673</v>
      </c>
      <c r="X65" s="289">
        <f t="shared" si="15"/>
        <v>12419.28869738407</v>
      </c>
      <c r="Y65" s="289">
        <f t="shared" si="15"/>
        <v>12882.668423700106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>
        <f t="shared" si="16"/>
        <v>0.95080923069424317</v>
      </c>
      <c r="K67" s="252">
        <f t="shared" si="16"/>
        <v>0.94527710485177541</v>
      </c>
      <c r="L67" s="252">
        <f t="shared" si="16"/>
        <v>0.9256823224959031</v>
      </c>
      <c r="M67" s="252">
        <f t="shared" si="16"/>
        <v>0.94131003366637711</v>
      </c>
      <c r="N67" s="252">
        <f t="shared" si="16"/>
        <v>0.66291287768130869</v>
      </c>
      <c r="O67" s="252">
        <f t="shared" si="16"/>
        <v>0.49731362645477578</v>
      </c>
      <c r="P67" s="252">
        <f t="shared" si="16"/>
        <v>0.36819937781943934</v>
      </c>
      <c r="Q67" s="252">
        <f t="shared" si="16"/>
        <v>0.38102289625047681</v>
      </c>
      <c r="R67" s="252">
        <f t="shared" si="16"/>
        <v>0.86422075375911644</v>
      </c>
      <c r="S67" s="252">
        <f t="shared" si="16"/>
        <v>0.96113783075293213</v>
      </c>
      <c r="T67" s="252">
        <f t="shared" si="16"/>
        <v>1.0350393198838417</v>
      </c>
      <c r="U67" s="252">
        <f t="shared" si="16"/>
        <v>0.96022834468864393</v>
      </c>
      <c r="V67" s="252">
        <f t="shared" si="16"/>
        <v>0.96716866128674484</v>
      </c>
      <c r="W67" s="252">
        <f t="shared" si="16"/>
        <v>0.95326361359590406</v>
      </c>
      <c r="X67" s="252">
        <f t="shared" si="16"/>
        <v>0.83416480895159517</v>
      </c>
      <c r="Y67" s="252">
        <f t="shared" si="16"/>
        <v>0.82093163277476267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0.52176255469478283</v>
      </c>
      <c r="C68" s="291">
        <f t="shared" si="17"/>
        <v>0.36642734776499486</v>
      </c>
      <c r="D68" s="291">
        <f t="shared" si="17"/>
        <v>0.36219744313105046</v>
      </c>
      <c r="E68" s="291">
        <f t="shared" si="17"/>
        <v>0.37582912526782192</v>
      </c>
      <c r="F68" s="291">
        <f t="shared" si="17"/>
        <v>0.36130593933890642</v>
      </c>
      <c r="G68" s="291">
        <f t="shared" si="17"/>
        <v>0.26169529937232672</v>
      </c>
      <c r="H68" s="291">
        <f t="shared" si="17"/>
        <v>0.25013222542301572</v>
      </c>
      <c r="I68" s="291">
        <f t="shared" si="17"/>
        <v>0.24372013497883124</v>
      </c>
      <c r="J68" s="291">
        <f t="shared" si="17"/>
        <v>0.28585263027075414</v>
      </c>
      <c r="K68" s="291">
        <f t="shared" si="17"/>
        <v>0.28419218461117296</v>
      </c>
      <c r="L68" s="291">
        <f t="shared" si="17"/>
        <v>0.28336939260559307</v>
      </c>
      <c r="M68" s="291">
        <f t="shared" si="17"/>
        <v>0.289811116701851</v>
      </c>
      <c r="N68" s="291">
        <f t="shared" si="17"/>
        <v>0.20380332590334913</v>
      </c>
      <c r="O68" s="291">
        <f t="shared" si="17"/>
        <v>0.1724243460041836</v>
      </c>
      <c r="P68" s="291">
        <f t="shared" si="17"/>
        <v>0.13624378146473506</v>
      </c>
      <c r="Q68" s="291">
        <f t="shared" si="17"/>
        <v>0.13990283200752782</v>
      </c>
      <c r="R68" s="291">
        <f t="shared" si="17"/>
        <v>0.30740370907334652</v>
      </c>
      <c r="S68" s="291">
        <f t="shared" si="17"/>
        <v>0.34808266021579753</v>
      </c>
      <c r="T68" s="291">
        <f t="shared" si="17"/>
        <v>0.38262291882226923</v>
      </c>
      <c r="U68" s="291">
        <f t="shared" si="17"/>
        <v>0.3563324256074954</v>
      </c>
      <c r="V68" s="291">
        <f t="shared" si="17"/>
        <v>0.36220322332299748</v>
      </c>
      <c r="W68" s="291">
        <f t="shared" si="17"/>
        <v>0.35821498166420229</v>
      </c>
      <c r="X68" s="291">
        <f t="shared" si="17"/>
        <v>0.31298468060486373</v>
      </c>
      <c r="Y68" s="291">
        <f t="shared" si="17"/>
        <v>0.30801949701686349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0.22977733201343359</v>
      </c>
      <c r="C69" s="253">
        <f t="shared" si="18"/>
        <v>0.24047258386675816</v>
      </c>
      <c r="D69" s="253">
        <f t="shared" si="18"/>
        <v>0.23769665542408375</v>
      </c>
      <c r="E69" s="253">
        <f t="shared" si="18"/>
        <v>0.24664261932627066</v>
      </c>
      <c r="F69" s="253">
        <f t="shared" si="18"/>
        <v>0.25067633132252459</v>
      </c>
      <c r="G69" s="253">
        <f t="shared" si="18"/>
        <v>0.19228401588441069</v>
      </c>
      <c r="H69" s="253">
        <f t="shared" si="18"/>
        <v>0.18378789730576309</v>
      </c>
      <c r="I69" s="253">
        <f t="shared" si="18"/>
        <v>0.17907653067526197</v>
      </c>
      <c r="J69" s="253">
        <f t="shared" si="18"/>
        <v>0.21580998960011397</v>
      </c>
      <c r="K69" s="253">
        <f t="shared" si="18"/>
        <v>0.21454277936686028</v>
      </c>
      <c r="L69" s="253">
        <f t="shared" si="18"/>
        <v>0.21568480668624498</v>
      </c>
      <c r="M69" s="253">
        <f t="shared" si="18"/>
        <v>0.19502248845818776</v>
      </c>
      <c r="N69" s="253">
        <f t="shared" si="18"/>
        <v>0.14459129646944643</v>
      </c>
      <c r="O69" s="253">
        <f t="shared" si="18"/>
        <v>0.12944600178964472</v>
      </c>
      <c r="P69" s="253">
        <f t="shared" si="18"/>
        <v>0.11712730748848556</v>
      </c>
      <c r="Q69" s="253">
        <f t="shared" si="18"/>
        <v>0.12277906287963535</v>
      </c>
      <c r="R69" s="253">
        <f t="shared" si="18"/>
        <v>0.28158454344368805</v>
      </c>
      <c r="S69" s="253">
        <f t="shared" si="18"/>
        <v>0.3055616608109385</v>
      </c>
      <c r="T69" s="253">
        <f t="shared" si="18"/>
        <v>0.27908758981047882</v>
      </c>
      <c r="U69" s="253">
        <f t="shared" si="18"/>
        <v>0.26260488212616073</v>
      </c>
      <c r="V69" s="253">
        <f t="shared" si="18"/>
        <v>0.25425205232471643</v>
      </c>
      <c r="W69" s="253">
        <f t="shared" si="18"/>
        <v>0.2416250175267089</v>
      </c>
      <c r="X69" s="253">
        <f t="shared" si="18"/>
        <v>0.21493710881443648</v>
      </c>
      <c r="Y69" s="253">
        <f t="shared" si="18"/>
        <v>0.21152735021834432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>
        <f>IF(PPA_ued!J$5=0,"",PPA_ued!J$5/J$10)</f>
        <v>0.23405427060990802</v>
      </c>
      <c r="K71" s="252">
        <f>IF(PPA_ued!K$5=0,"",PPA_ued!K$5/K$10)</f>
        <v>0.23142771284081398</v>
      </c>
      <c r="L71" s="252">
        <f>IF(PPA_ued!L$5=0,"",PPA_ued!L$5/L$10)</f>
        <v>0.22678023337462958</v>
      </c>
      <c r="M71" s="252">
        <f>IF(PPA_ued!M$5=0,"",PPA_ued!M$5/M$10)</f>
        <v>0.23049480987424636</v>
      </c>
      <c r="N71" s="252">
        <f>IF(PPA_ued!N$5=0,"",PPA_ued!N$5/N$10)</f>
        <v>0.16467087944802264</v>
      </c>
      <c r="O71" s="252">
        <f>IF(PPA_ued!O$5=0,"",PPA_ued!O$5/O$10)</f>
        <v>0.1238561595060607</v>
      </c>
      <c r="P71" s="252">
        <f>IF(PPA_ued!P$5=0,"",PPA_ued!P$5/P$10)</f>
        <v>9.2234650363964096E-2</v>
      </c>
      <c r="Q71" s="252">
        <f>IF(PPA_ued!Q$5=0,"",PPA_ued!Q$5/Q$10)</f>
        <v>9.5558308952315138E-2</v>
      </c>
      <c r="R71" s="252">
        <f>IF(PPA_ued!R$5=0,"",PPA_ued!R$5/R$10)</f>
        <v>0.21712362203855942</v>
      </c>
      <c r="S71" s="252">
        <f>IF(PPA_ued!S$5=0,"",PPA_ued!S$5/S$10)</f>
        <v>0.24058849972589028</v>
      </c>
      <c r="T71" s="252">
        <f>IF(PPA_ued!T$5=0,"",PPA_ued!T$5/T$10)</f>
        <v>0.25872496001421963</v>
      </c>
      <c r="U71" s="252">
        <f>IF(PPA_ued!U$5=0,"",PPA_ued!U$5/U$10)</f>
        <v>0.23951267804407142</v>
      </c>
      <c r="V71" s="252">
        <f>IF(PPA_ued!V$5=0,"",PPA_ued!V$5/V$10)</f>
        <v>0.23998528855572568</v>
      </c>
      <c r="W71" s="252">
        <f>IF(PPA_ued!W$5=0,"",PPA_ued!W$5/W$10)</f>
        <v>0.23608018426454142</v>
      </c>
      <c r="X71" s="252">
        <f>IF(PPA_ued!X$5=0,"",PPA_ued!X$5/X$10)</f>
        <v>0.20541527946807012</v>
      </c>
      <c r="Y71" s="252">
        <f>IF(PPA_ued!Y$5=0,"",PPA_ued!Y$5/Y$10)</f>
        <v>0.20261570528844597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0.190067675109413</v>
      </c>
      <c r="C72" s="291">
        <f>IF(PPA_ued!C$32=0,"",PPA_ued!C$32/C$11)</f>
        <v>0.13370086186225663</v>
      </c>
      <c r="D72" s="291">
        <f>IF(PPA_ued!D$32=0,"",PPA_ued!D$32/D$11)</f>
        <v>0.1317518810584408</v>
      </c>
      <c r="E72" s="291">
        <f>IF(PPA_ued!E$32=0,"",PPA_ued!E$32/E$11)</f>
        <v>0.13768982353440387</v>
      </c>
      <c r="F72" s="291">
        <f>IF(PPA_ued!F$32=0,"",PPA_ued!F$32/F$11)</f>
        <v>0.13194926827789349</v>
      </c>
      <c r="G72" s="291">
        <f>IF(PPA_ued!G$32=0,"",PPA_ued!G$32/G$11)</f>
        <v>9.5191894331719831E-2</v>
      </c>
      <c r="H72" s="291">
        <f>IF(PPA_ued!H$32=0,"",PPA_ued!H$32/H$11)</f>
        <v>9.2064264539332114E-2</v>
      </c>
      <c r="I72" s="291">
        <f>IF(PPA_ued!I$32=0,"",PPA_ued!I$32/I$11)</f>
        <v>8.8550311053661845E-2</v>
      </c>
      <c r="J72" s="291">
        <f>IF(PPA_ued!J$32=0,"",PPA_ued!J$32/J$11)</f>
        <v>0.10215038448116598</v>
      </c>
      <c r="K72" s="291">
        <f>IF(PPA_ued!K$32=0,"",PPA_ued!K$32/K$11)</f>
        <v>0.10111113475698702</v>
      </c>
      <c r="L72" s="291">
        <f>IF(PPA_ued!L$32=0,"",PPA_ued!L$32/L$11)</f>
        <v>0.10248936079311843</v>
      </c>
      <c r="M72" s="291">
        <f>IF(PPA_ued!M$32=0,"",PPA_ued!M$32/M$11)</f>
        <v>0.10469206627669142</v>
      </c>
      <c r="N72" s="291">
        <f>IF(PPA_ued!N$32=0,"",PPA_ued!N$32/N$11)</f>
        <v>7.5186787995426677E-2</v>
      </c>
      <c r="O72" s="291">
        <f>IF(PPA_ued!O$32=0,"",PPA_ued!O$32/O$11)</f>
        <v>6.5658291545537942E-2</v>
      </c>
      <c r="P72" s="291">
        <f>IF(PPA_ued!P$32=0,"",PPA_ued!P$32/P$11)</f>
        <v>5.3148291259912495E-2</v>
      </c>
      <c r="Q72" s="291">
        <f>IF(PPA_ued!Q$32=0,"",PPA_ued!Q$32/Q$11)</f>
        <v>5.4662080073319179E-2</v>
      </c>
      <c r="R72" s="291">
        <f>IF(PPA_ued!R$32=0,"",PPA_ued!R$32/R$11)</f>
        <v>0.12034092843710341</v>
      </c>
      <c r="S72" s="291">
        <f>IF(PPA_ued!S$32=0,"",PPA_ued!S$32/S$11)</f>
        <v>0.13546348054516585</v>
      </c>
      <c r="T72" s="291">
        <f>IF(PPA_ued!T$32=0,"",PPA_ued!T$32/T$11)</f>
        <v>0.14850492085340197</v>
      </c>
      <c r="U72" s="291">
        <f>IF(PPA_ued!U$32=0,"",PPA_ued!U$32/U$11)</f>
        <v>0.1376711284301908</v>
      </c>
      <c r="V72" s="291">
        <f>IF(PPA_ued!V$32=0,"",PPA_ued!V$32/V$11)</f>
        <v>0.13857436823497593</v>
      </c>
      <c r="W72" s="291">
        <f>IF(PPA_ued!W$32=0,"",PPA_ued!W$32/W$11)</f>
        <v>0.13630537711628821</v>
      </c>
      <c r="X72" s="291">
        <f>IF(PPA_ued!X$32=0,"",PPA_ued!X$32/X$11)</f>
        <v>0.11724295158047171</v>
      </c>
      <c r="Y72" s="291">
        <f>IF(PPA_ued!Y$32=0,"",PPA_ued!Y$32/Y$11)</f>
        <v>0.11586382476187607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8.2483988313199433E-2</v>
      </c>
      <c r="C73" s="253">
        <f>IF(PPA_ued!C$83=0,"",PPA_ued!C$83/C$12)</f>
        <v>8.6369637800727081E-2</v>
      </c>
      <c r="D73" s="253">
        <f>IF(PPA_ued!D$83=0,"",PPA_ued!D$83/D$12)</f>
        <v>8.5593112254036555E-2</v>
      </c>
      <c r="E73" s="253">
        <f>IF(PPA_ued!E$83=0,"",PPA_ued!E$83/E$12)</f>
        <v>8.8743778572688781E-2</v>
      </c>
      <c r="F73" s="253">
        <f>IF(PPA_ued!F$83=0,"",PPA_ued!F$83/F$12)</f>
        <v>9.0841221327274388E-2</v>
      </c>
      <c r="G73" s="253">
        <f>IF(PPA_ued!G$83=0,"",PPA_ued!G$83/G$12)</f>
        <v>6.9634178843339362E-2</v>
      </c>
      <c r="H73" s="253">
        <f>IF(PPA_ued!H$83=0,"",PPA_ued!H$83/H$12)</f>
        <v>6.7334970578611694E-2</v>
      </c>
      <c r="I73" s="253">
        <f>IF(PPA_ued!I$83=0,"",PPA_ued!I$83/I$12)</f>
        <v>6.5799527178059869E-2</v>
      </c>
      <c r="J73" s="253">
        <f>IF(PPA_ued!J$83=0,"",PPA_ued!J$83/J$12)</f>
        <v>8.0511872689089811E-2</v>
      </c>
      <c r="K73" s="253">
        <f>IF(PPA_ued!K$83=0,"",PPA_ued!K$83/K$12)</f>
        <v>8.0417672428302084E-2</v>
      </c>
      <c r="L73" s="253">
        <f>IF(PPA_ued!L$83=0,"",PPA_ued!L$83/L$12)</f>
        <v>8.2003914687971621E-2</v>
      </c>
      <c r="M73" s="253">
        <f>IF(PPA_ued!M$83=0,"",PPA_ued!M$83/M$12)</f>
        <v>7.5213825888547844E-2</v>
      </c>
      <c r="N73" s="253">
        <f>IF(PPA_ued!N$83=0,"",PPA_ued!N$83/N$12)</f>
        <v>5.5855280257873806E-2</v>
      </c>
      <c r="O73" s="253">
        <f>IF(PPA_ued!O$83=0,"",PPA_ued!O$83/O$12)</f>
        <v>5.022832573246655E-2</v>
      </c>
      <c r="P73" s="253">
        <f>IF(PPA_ued!P$83=0,"",PPA_ued!P$83/P$12)</f>
        <v>4.5450938918809108E-2</v>
      </c>
      <c r="Q73" s="253">
        <f>IF(PPA_ued!Q$83=0,"",PPA_ued!Q$83/Q$12)</f>
        <v>4.7640056192855836E-2</v>
      </c>
      <c r="R73" s="253">
        <f>IF(PPA_ued!R$83=0,"",PPA_ued!R$83/R$12)</f>
        <v>0.1091501632391019</v>
      </c>
      <c r="S73" s="253">
        <f>IF(PPA_ued!S$83=0,"",PPA_ued!S$83/S$12)</f>
        <v>0.11863758516249301</v>
      </c>
      <c r="T73" s="253">
        <f>IF(PPA_ued!T$83=0,"",PPA_ued!T$83/T$12)</f>
        <v>0.10877499280530714</v>
      </c>
      <c r="U73" s="253">
        <f>IF(PPA_ued!U$83=0,"",PPA_ued!U$83/U$12)</f>
        <v>0.10282816887441402</v>
      </c>
      <c r="V73" s="253">
        <f>IF(PPA_ued!V$83=0,"",PPA_ued!V$83/V$12)</f>
        <v>0.10026737599426809</v>
      </c>
      <c r="W73" s="253">
        <f>IF(PPA_ued!W$83=0,"",PPA_ued!W$83/W$12)</f>
        <v>9.5277848820316452E-2</v>
      </c>
      <c r="X73" s="253">
        <f>IF(PPA_ued!X$83=0,"",PPA_ued!X$83/X$12)</f>
        <v>8.5176456805689527E-2</v>
      </c>
      <c r="Y73" s="253">
        <f>IF(PPA_ued!Y$83=0,"",PPA_ued!Y$83/Y$12)</f>
        <v>8.445827431532521E-2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1.0154543172503716</v>
      </c>
      <c r="C74" s="254">
        <f t="shared" si="19"/>
        <v>1.0772824866870812</v>
      </c>
      <c r="D74" s="254">
        <f t="shared" si="19"/>
        <v>1.0182244762483035</v>
      </c>
      <c r="E74" s="254">
        <f t="shared" si="19"/>
        <v>1.0382827867147977</v>
      </c>
      <c r="F74" s="254">
        <f t="shared" si="19"/>
        <v>1.0269373464287064</v>
      </c>
      <c r="G74" s="254">
        <f t="shared" si="19"/>
        <v>1.3128127413260056</v>
      </c>
      <c r="H74" s="254">
        <f t="shared" si="19"/>
        <v>1.3007479850956967</v>
      </c>
      <c r="I74" s="254">
        <f t="shared" si="19"/>
        <v>1.2300136410157581</v>
      </c>
      <c r="J74" s="254">
        <f t="shared" si="19"/>
        <v>0.87824666592458422</v>
      </c>
      <c r="K74" s="254">
        <f t="shared" si="19"/>
        <v>0.78100321905561387</v>
      </c>
      <c r="L74" s="254">
        <f t="shared" si="19"/>
        <v>0.82943025281738714</v>
      </c>
      <c r="M74" s="254">
        <f t="shared" si="19"/>
        <v>0.80612091983899792</v>
      </c>
      <c r="N74" s="254">
        <f t="shared" si="19"/>
        <v>1.0144367387974309</v>
      </c>
      <c r="O74" s="254">
        <f t="shared" si="19"/>
        <v>1.0394476036971807</v>
      </c>
      <c r="P74" s="254">
        <f t="shared" si="19"/>
        <v>1.1744855688741627</v>
      </c>
      <c r="Q74" s="254">
        <f t="shared" si="19"/>
        <v>1.1958497096314871</v>
      </c>
      <c r="R74" s="254">
        <f t="shared" si="19"/>
        <v>1.0623456589274662</v>
      </c>
      <c r="S74" s="254">
        <f t="shared" si="19"/>
        <v>1.013273489612476</v>
      </c>
      <c r="T74" s="254">
        <f t="shared" si="19"/>
        <v>0.98947916529363134</v>
      </c>
      <c r="U74" s="254">
        <f t="shared" si="19"/>
        <v>0.90669069349997011</v>
      </c>
      <c r="V74" s="254">
        <f t="shared" si="19"/>
        <v>0.73785828786300089</v>
      </c>
      <c r="W74" s="254">
        <f t="shared" si="19"/>
        <v>0.67176497674592639</v>
      </c>
      <c r="X74" s="254">
        <f t="shared" si="19"/>
        <v>0.51695748478787951</v>
      </c>
      <c r="Y74" s="254">
        <f t="shared" si="19"/>
        <v>0.52351177586804709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>
        <f t="shared" si="20"/>
        <v>0.6206870101310572</v>
      </c>
      <c r="K75" s="255">
        <f t="shared" si="20"/>
        <v>0.60690367251388799</v>
      </c>
      <c r="L75" s="255">
        <f t="shared" si="20"/>
        <v>0.665878644013845</v>
      </c>
      <c r="M75" s="255">
        <f t="shared" si="20"/>
        <v>0.6375815594850367</v>
      </c>
      <c r="N75" s="255">
        <f t="shared" si="20"/>
        <v>0.82509903075301827</v>
      </c>
      <c r="O75" s="255">
        <f t="shared" si="20"/>
        <v>0.69622887993643123</v>
      </c>
      <c r="P75" s="255">
        <f t="shared" si="20"/>
        <v>0.78955569887225052</v>
      </c>
      <c r="Q75" s="255">
        <f t="shared" si="20"/>
        <v>0.78028149072931607</v>
      </c>
      <c r="R75" s="255">
        <f t="shared" si="20"/>
        <v>0.69178462165978316</v>
      </c>
      <c r="S75" s="255">
        <f t="shared" si="20"/>
        <v>0.67792006185474796</v>
      </c>
      <c r="T75" s="255">
        <f t="shared" si="20"/>
        <v>0.64565833733970579</v>
      </c>
      <c r="U75" s="255">
        <f t="shared" si="20"/>
        <v>0.58343160334080268</v>
      </c>
      <c r="V75" s="255">
        <f t="shared" si="20"/>
        <v>0.4764137182436804</v>
      </c>
      <c r="W75" s="255">
        <f t="shared" si="20"/>
        <v>0.41300142494697217</v>
      </c>
      <c r="X75" s="255">
        <f t="shared" si="20"/>
        <v>0.29698137770095484</v>
      </c>
      <c r="Y75" s="255">
        <f t="shared" si="20"/>
        <v>0.30395520543099669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1.1278717574634407</v>
      </c>
      <c r="C76" s="293">
        <f t="shared" si="21"/>
        <v>1.1959333694498113</v>
      </c>
      <c r="D76" s="293">
        <f t="shared" si="21"/>
        <v>1.1327136220747203</v>
      </c>
      <c r="E76" s="293">
        <f t="shared" si="21"/>
        <v>1.1537026094341474</v>
      </c>
      <c r="F76" s="293">
        <f t="shared" si="21"/>
        <v>1.1432970205595714</v>
      </c>
      <c r="G76" s="293">
        <f t="shared" si="21"/>
        <v>1.4676383334464771</v>
      </c>
      <c r="H76" s="293">
        <f t="shared" si="21"/>
        <v>1.4560301686777366</v>
      </c>
      <c r="I76" s="293">
        <f t="shared" si="21"/>
        <v>1.3794820720029177</v>
      </c>
      <c r="J76" s="293">
        <f t="shared" si="21"/>
        <v>0.99267593988395852</v>
      </c>
      <c r="K76" s="293">
        <f t="shared" si="21"/>
        <v>0.87184241232996385</v>
      </c>
      <c r="L76" s="293">
        <f t="shared" si="21"/>
        <v>0.92491263773411958</v>
      </c>
      <c r="M76" s="293">
        <f t="shared" si="21"/>
        <v>0.89689645853963285</v>
      </c>
      <c r="N76" s="293">
        <f t="shared" si="21"/>
        <v>1.1251741001204547</v>
      </c>
      <c r="O76" s="293">
        <f t="shared" si="21"/>
        <v>1.1472978707852302</v>
      </c>
      <c r="P76" s="293">
        <f t="shared" si="21"/>
        <v>1.3027385505783404</v>
      </c>
      <c r="Q76" s="293">
        <f t="shared" si="21"/>
        <v>1.3413255217525386</v>
      </c>
      <c r="R76" s="293">
        <f t="shared" si="21"/>
        <v>1.2622615019462879</v>
      </c>
      <c r="S76" s="293">
        <f t="shared" si="21"/>
        <v>1.1764716296683206</v>
      </c>
      <c r="T76" s="293">
        <f t="shared" si="21"/>
        <v>1.1269057497231514</v>
      </c>
      <c r="U76" s="293">
        <f t="shared" si="21"/>
        <v>1.0284408330537953</v>
      </c>
      <c r="V76" s="293">
        <f t="shared" si="21"/>
        <v>0.82818857348288899</v>
      </c>
      <c r="W76" s="293">
        <f t="shared" si="21"/>
        <v>0.75384208106475314</v>
      </c>
      <c r="X76" s="293">
        <f t="shared" si="21"/>
        <v>0.58333007690675298</v>
      </c>
      <c r="Y76" s="293">
        <f t="shared" si="21"/>
        <v>0.59050174172469472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0.11137381858396386</v>
      </c>
      <c r="C77" s="256">
        <f t="shared" si="22"/>
        <v>0.12307156485835002</v>
      </c>
      <c r="D77" s="256">
        <f t="shared" si="22"/>
        <v>9.7482962703280621E-2</v>
      </c>
      <c r="E77" s="256">
        <f t="shared" si="22"/>
        <v>0.11005660862070583</v>
      </c>
      <c r="F77" s="256">
        <f t="shared" si="22"/>
        <v>9.1152720720217698E-2</v>
      </c>
      <c r="G77" s="256">
        <f t="shared" si="22"/>
        <v>6.7678549822462242E-2</v>
      </c>
      <c r="H77" s="256">
        <f t="shared" si="22"/>
        <v>5.1941806083100645E-2</v>
      </c>
      <c r="I77" s="256">
        <f t="shared" si="22"/>
        <v>2.7962665956754316E-2</v>
      </c>
      <c r="J77" s="256">
        <f t="shared" si="22"/>
        <v>7.2475655968596134E-2</v>
      </c>
      <c r="K77" s="256">
        <f t="shared" si="22"/>
        <v>0.13181235344752751</v>
      </c>
      <c r="L77" s="256">
        <f t="shared" si="22"/>
        <v>0.16559974589922313</v>
      </c>
      <c r="M77" s="256">
        <f t="shared" si="22"/>
        <v>0.15071724680248549</v>
      </c>
      <c r="N77" s="256">
        <f t="shared" si="22"/>
        <v>0.20077450015996615</v>
      </c>
      <c r="O77" s="256">
        <f t="shared" si="22"/>
        <v>5.8966038368964378E-2</v>
      </c>
      <c r="P77" s="256">
        <f t="shared" si="22"/>
        <v>6.179365641851501E-2</v>
      </c>
      <c r="Q77" s="256">
        <f t="shared" si="22"/>
        <v>4.7005140892838089E-2</v>
      </c>
      <c r="R77" s="256">
        <f t="shared" si="22"/>
        <v>2.7521709667343994E-2</v>
      </c>
      <c r="S77" s="256">
        <f t="shared" si="22"/>
        <v>3.7023512901775198E-2</v>
      </c>
      <c r="T77" s="256">
        <f t="shared" si="22"/>
        <v>3.3907492616292112E-2</v>
      </c>
      <c r="U77" s="256">
        <f t="shared" si="22"/>
        <v>2.7674698364486001E-2</v>
      </c>
      <c r="V77" s="256">
        <f t="shared" si="22"/>
        <v>2.346595759191834E-2</v>
      </c>
      <c r="W77" s="256">
        <f t="shared" si="22"/>
        <v>1.5058054078595857E-2</v>
      </c>
      <c r="X77" s="256">
        <f t="shared" si="22"/>
        <v>5.3649801123998742E-3</v>
      </c>
      <c r="Y77" s="256">
        <f t="shared" si="22"/>
        <v>4.9230141384531906E-3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DK: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4.754046153471216</v>
      </c>
      <c r="K5" s="223">
        <v>4.7263855242588768</v>
      </c>
      <c r="L5" s="223">
        <v>6.4797762574713218</v>
      </c>
      <c r="M5" s="223">
        <v>4.5465274626086014</v>
      </c>
      <c r="N5" s="223">
        <v>2.850525374029627</v>
      </c>
      <c r="O5" s="223">
        <v>2.4020248157765671</v>
      </c>
      <c r="P5" s="223">
        <v>1.7784029948678921</v>
      </c>
      <c r="Q5" s="223">
        <v>1.840340588889803</v>
      </c>
      <c r="R5" s="223">
        <v>4.1741862406565327</v>
      </c>
      <c r="S5" s="223">
        <v>4.6422957225366623</v>
      </c>
      <c r="T5" s="223">
        <v>4.999239915038955</v>
      </c>
      <c r="U5" s="223">
        <v>4.6379029048461504</v>
      </c>
      <c r="V5" s="223">
        <v>4.6714246340149774</v>
      </c>
      <c r="W5" s="223">
        <v>4.6042632536682166</v>
      </c>
      <c r="X5" s="223">
        <v>4.0290160272362048</v>
      </c>
      <c r="Y5" s="223">
        <v>3.9650997863021038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2.377023076729572E-2</v>
      </c>
      <c r="K6" s="259">
        <v>2.3631927621250819E-2</v>
      </c>
      <c r="L6" s="259">
        <v>3.2398881287411703E-2</v>
      </c>
      <c r="M6" s="259">
        <v>2.2732637313003779E-2</v>
      </c>
      <c r="N6" s="259">
        <v>1.4252626870187159E-2</v>
      </c>
      <c r="O6" s="259">
        <v>1.201012407881342E-2</v>
      </c>
      <c r="P6" s="259">
        <v>8.892014974279305E-3</v>
      </c>
      <c r="Q6" s="259">
        <v>9.2017029444039673E-3</v>
      </c>
      <c r="R6" s="259">
        <v>2.0870931203141239E-2</v>
      </c>
      <c r="S6" s="259">
        <v>2.3211478612557571E-2</v>
      </c>
      <c r="T6" s="259">
        <v>2.4996199575016569E-2</v>
      </c>
      <c r="U6" s="259">
        <v>2.3189514524030019E-2</v>
      </c>
      <c r="V6" s="259">
        <v>2.3357123169889731E-2</v>
      </c>
      <c r="W6" s="259">
        <v>2.3021316268117702E-2</v>
      </c>
      <c r="X6" s="259">
        <v>2.0145080135973749E-2</v>
      </c>
      <c r="Y6" s="259">
        <v>1.9825498931284751E-2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3.3278323074214022E-2</v>
      </c>
      <c r="K7" s="224">
        <v>3.3084698669751153E-2</v>
      </c>
      <c r="L7" s="224">
        <v>4.535843380237637E-2</v>
      </c>
      <c r="M7" s="224">
        <v>3.1825692238205312E-2</v>
      </c>
      <c r="N7" s="224">
        <v>1.9953677618262031E-2</v>
      </c>
      <c r="O7" s="224">
        <v>1.6814173710338779E-2</v>
      </c>
      <c r="P7" s="224">
        <v>1.244882096399103E-2</v>
      </c>
      <c r="Q7" s="224">
        <v>1.2882384122165561E-2</v>
      </c>
      <c r="R7" s="224">
        <v>2.9219303684397731E-2</v>
      </c>
      <c r="S7" s="224">
        <v>3.2496070057580588E-2</v>
      </c>
      <c r="T7" s="224">
        <v>3.4994679405023189E-2</v>
      </c>
      <c r="U7" s="224">
        <v>3.2465320333642023E-2</v>
      </c>
      <c r="V7" s="224">
        <v>3.2699972437845642E-2</v>
      </c>
      <c r="W7" s="224">
        <v>3.2229842775364788E-2</v>
      </c>
      <c r="X7" s="224">
        <v>2.8203112190363241E-2</v>
      </c>
      <c r="Y7" s="224">
        <v>2.7755698503798651E-2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0.19016184613836579</v>
      </c>
      <c r="K8" s="224">
        <v>0.1890554209700066</v>
      </c>
      <c r="L8" s="224">
        <v>0.25919105029929362</v>
      </c>
      <c r="M8" s="224">
        <v>0.18186109850403021</v>
      </c>
      <c r="N8" s="224">
        <v>0.1140210149614973</v>
      </c>
      <c r="O8" s="224">
        <v>9.6080992630507331E-2</v>
      </c>
      <c r="P8" s="224">
        <v>7.113611979423444E-2</v>
      </c>
      <c r="Q8" s="224">
        <v>7.3613623555231739E-2</v>
      </c>
      <c r="R8" s="224">
        <v>0.16696744962512991</v>
      </c>
      <c r="S8" s="224">
        <v>0.1856918289004606</v>
      </c>
      <c r="T8" s="224">
        <v>0.1999695966001325</v>
      </c>
      <c r="U8" s="224">
        <v>0.18551611619224009</v>
      </c>
      <c r="V8" s="224">
        <v>0.18685698535911791</v>
      </c>
      <c r="W8" s="224">
        <v>0.18417053014494161</v>
      </c>
      <c r="X8" s="224">
        <v>0.16116064108778999</v>
      </c>
      <c r="Y8" s="224">
        <v>0.15860399145027801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9.5080923069182879E-2</v>
      </c>
      <c r="K9" s="224">
        <v>9.4527710485003288E-2</v>
      </c>
      <c r="L9" s="224">
        <v>0.12959552514964681</v>
      </c>
      <c r="M9" s="224">
        <v>9.0930549252015103E-2</v>
      </c>
      <c r="N9" s="224">
        <v>5.7010507480748637E-2</v>
      </c>
      <c r="O9" s="224">
        <v>4.8040496315253672E-2</v>
      </c>
      <c r="P9" s="224">
        <v>3.556805989711722E-2</v>
      </c>
      <c r="Q9" s="224">
        <v>3.6806811777615869E-2</v>
      </c>
      <c r="R9" s="224">
        <v>8.3483724812564955E-2</v>
      </c>
      <c r="S9" s="224">
        <v>9.2845914450230285E-2</v>
      </c>
      <c r="T9" s="224">
        <v>9.9984798300066263E-2</v>
      </c>
      <c r="U9" s="224">
        <v>9.2758058096120075E-2</v>
      </c>
      <c r="V9" s="224">
        <v>9.3428492679558939E-2</v>
      </c>
      <c r="W9" s="224">
        <v>9.2085265072470807E-2</v>
      </c>
      <c r="X9" s="224">
        <v>8.0580320543894982E-2</v>
      </c>
      <c r="Y9" s="224">
        <v>7.9301995725139005E-2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7.5177240373028531E-2</v>
      </c>
      <c r="K10" s="260">
        <v>7.1225852035617918E-2</v>
      </c>
      <c r="L10" s="260">
        <v>9.5983923285998501E-2</v>
      </c>
      <c r="M10" s="260">
        <v>6.8705273655776375E-2</v>
      </c>
      <c r="N10" s="260">
        <v>4.3604017473799481E-2</v>
      </c>
      <c r="O10" s="260">
        <v>4.3345864196482113E-2</v>
      </c>
      <c r="P10" s="260">
        <v>3.2051861182002872E-2</v>
      </c>
      <c r="Q10" s="260">
        <v>3.4317810994998671E-2</v>
      </c>
      <c r="R10" s="260">
        <v>8.2116905685673425E-2</v>
      </c>
      <c r="S10" s="260">
        <v>8.8508192812854117E-2</v>
      </c>
      <c r="T10" s="260">
        <v>9.9183594497103483E-2</v>
      </c>
      <c r="U10" s="260">
        <v>9.7339811015343766E-2</v>
      </c>
      <c r="V10" s="260">
        <v>0.1038934682544556</v>
      </c>
      <c r="W10" s="260">
        <v>0.10802255709448171</v>
      </c>
      <c r="X10" s="260">
        <v>0.1086143244267383</v>
      </c>
      <c r="Y10" s="260">
        <v>0.1133108393089878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1.0381447582762369E-3</v>
      </c>
      <c r="K11" s="226">
        <v>1.3248191134426241E-3</v>
      </c>
      <c r="L11" s="226">
        <v>1.972869459988182E-3</v>
      </c>
      <c r="M11" s="226">
        <v>1.323168839827837E-3</v>
      </c>
      <c r="N11" s="226">
        <v>7.6791833538702732E-4</v>
      </c>
      <c r="O11" s="226">
        <v>2.7353401225308589E-4</v>
      </c>
      <c r="P11" s="226">
        <v>2.1949821658692051E-4</v>
      </c>
      <c r="Q11" s="226">
        <v>1.982090988634213E-4</v>
      </c>
      <c r="R11" s="226">
        <v>1.464148461917785E-4</v>
      </c>
      <c r="S11" s="226">
        <v>1.733192292726229E-4</v>
      </c>
      <c r="T11" s="226">
        <v>1.4355276145898441E-4</v>
      </c>
      <c r="U11" s="226">
        <v>1.2687794776177399E-4</v>
      </c>
      <c r="V11" s="226">
        <v>1.3448084043677559E-4</v>
      </c>
      <c r="W11" s="226">
        <v>2.0917795891502411E-4</v>
      </c>
      <c r="X11" s="226">
        <v>1.9547173405188049E-4</v>
      </c>
      <c r="Y11" s="226">
        <v>1.4375119679056999E-4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1.086426235578667E-2</v>
      </c>
      <c r="K12" s="226">
        <v>1.707092889272678E-2</v>
      </c>
      <c r="L12" s="226">
        <v>2.788863305094837E-2</v>
      </c>
      <c r="M12" s="226">
        <v>1.8267598424733831E-2</v>
      </c>
      <c r="N12" s="226">
        <v>1.485874392768982E-2</v>
      </c>
      <c r="O12" s="226">
        <v>5.0187299200360174E-3</v>
      </c>
      <c r="P12" s="226">
        <v>3.9018625518220189E-3</v>
      </c>
      <c r="Q12" s="226">
        <v>3.236316111026271E-3</v>
      </c>
      <c r="R12" s="226">
        <v>4.8890416998568966E-3</v>
      </c>
      <c r="S12" s="226">
        <v>7.1242563940792239E-3</v>
      </c>
      <c r="T12" s="226">
        <v>7.335057106746987E-3</v>
      </c>
      <c r="U12" s="226">
        <v>5.8584913737841334E-3</v>
      </c>
      <c r="V12" s="226">
        <v>5.3990910688212091E-3</v>
      </c>
      <c r="W12" s="226">
        <v>3.6321962495198951E-3</v>
      </c>
      <c r="X12" s="226">
        <v>1.2093416584249359E-3</v>
      </c>
      <c r="Y12" s="226">
        <v>1.241943063135855E-3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2.2032392369340899E-2</v>
      </c>
      <c r="K14" s="226">
        <v>2.5328335928625809E-2</v>
      </c>
      <c r="L14" s="226">
        <v>3.4823211073853402E-2</v>
      </c>
      <c r="M14" s="226">
        <v>2.6117142876051429E-2</v>
      </c>
      <c r="N14" s="226">
        <v>1.784229197063289E-2</v>
      </c>
      <c r="O14" s="226">
        <v>2.0520821921981409E-2</v>
      </c>
      <c r="P14" s="226">
        <v>1.5686504673731661E-2</v>
      </c>
      <c r="Q14" s="226">
        <v>1.6649343922254489E-2</v>
      </c>
      <c r="R14" s="226">
        <v>3.5730232251236879E-2</v>
      </c>
      <c r="S14" s="226">
        <v>4.0711161785543522E-2</v>
      </c>
      <c r="T14" s="226">
        <v>4.9935928881439461E-2</v>
      </c>
      <c r="U14" s="226">
        <v>5.2323955659583157E-2</v>
      </c>
      <c r="V14" s="226">
        <v>6.0645871006237029E-2</v>
      </c>
      <c r="W14" s="226">
        <v>6.1451363691904098E-2</v>
      </c>
      <c r="X14" s="226">
        <v>6.1080015274805222E-2</v>
      </c>
      <c r="Y14" s="226">
        <v>7.0904632796078282E-2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4.1242440889624733E-2</v>
      </c>
      <c r="K15" s="226">
        <v>2.7501768100822711E-2</v>
      </c>
      <c r="L15" s="226">
        <v>3.1299209701208537E-2</v>
      </c>
      <c r="M15" s="226">
        <v>2.299736351516328E-2</v>
      </c>
      <c r="N15" s="226">
        <v>1.0135063240089739E-2</v>
      </c>
      <c r="O15" s="226">
        <v>1.7532778342211602E-2</v>
      </c>
      <c r="P15" s="226">
        <v>1.2243995739862269E-2</v>
      </c>
      <c r="Q15" s="226">
        <v>1.4233941862854489E-2</v>
      </c>
      <c r="R15" s="226">
        <v>4.1351216888387873E-2</v>
      </c>
      <c r="S15" s="226">
        <v>4.0499455403958752E-2</v>
      </c>
      <c r="T15" s="226">
        <v>4.176905574745806E-2</v>
      </c>
      <c r="U15" s="226">
        <v>3.9030486034214697E-2</v>
      </c>
      <c r="V15" s="226">
        <v>3.771402533896058E-2</v>
      </c>
      <c r="W15" s="226">
        <v>4.2729819194142711E-2</v>
      </c>
      <c r="X15" s="226">
        <v>4.6129495759456268E-2</v>
      </c>
      <c r="Y15" s="226">
        <v>4.1020512252983109E-2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0.19640275767186899</v>
      </c>
      <c r="K16" s="261">
        <v>0.15952223519420661</v>
      </c>
      <c r="L16" s="261">
        <v>0.20217428282860911</v>
      </c>
      <c r="M16" s="261">
        <v>0.1462463408265578</v>
      </c>
      <c r="N16" s="261">
        <v>8.4734048099480472E-2</v>
      </c>
      <c r="O16" s="261">
        <v>0.103803162104599</v>
      </c>
      <c r="P16" s="261">
        <v>7.6987221118805974E-2</v>
      </c>
      <c r="Q16" s="261">
        <v>8.4462891240785223E-2</v>
      </c>
      <c r="R16" s="261">
        <v>0.20661613280695831</v>
      </c>
      <c r="S16" s="261">
        <v>0.21574226415836939</v>
      </c>
      <c r="T16" s="261">
        <v>0.23399635270460711</v>
      </c>
      <c r="U16" s="261">
        <v>0.2197551693982337</v>
      </c>
      <c r="V16" s="261">
        <v>0.2171622715974017</v>
      </c>
      <c r="W16" s="261">
        <v>0.22750483573275679</v>
      </c>
      <c r="X16" s="261">
        <v>0.21555079125641399</v>
      </c>
      <c r="Y16" s="261">
        <v>0.20951905298164181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3.703724259773109</v>
      </c>
      <c r="K17" s="294">
        <f t="shared" si="0"/>
        <v>3.8008438232959163</v>
      </c>
      <c r="L17" s="294">
        <f t="shared" si="0"/>
        <v>5.2657979767544116</v>
      </c>
      <c r="M17" s="294">
        <f t="shared" si="0"/>
        <v>3.6792340023155519</v>
      </c>
      <c r="N17" s="294">
        <f t="shared" si="0"/>
        <v>2.3286515968601416</v>
      </c>
      <c r="O17" s="294">
        <f t="shared" si="0"/>
        <v>1.851256309174798</v>
      </c>
      <c r="P17" s="294">
        <f t="shared" si="0"/>
        <v>1.3702361833401147</v>
      </c>
      <c r="Q17" s="294">
        <f t="shared" si="0"/>
        <v>1.4013600503861914</v>
      </c>
      <c r="R17" s="294">
        <f t="shared" si="0"/>
        <v>3.1257648310454282</v>
      </c>
      <c r="S17" s="294">
        <f t="shared" si="0"/>
        <v>3.5243727198593469</v>
      </c>
      <c r="T17" s="294">
        <f t="shared" si="0"/>
        <v>3.786122799057881</v>
      </c>
      <c r="U17" s="294">
        <f t="shared" si="0"/>
        <v>3.498534094401577</v>
      </c>
      <c r="V17" s="294">
        <f t="shared" si="0"/>
        <v>3.5314434947447051</v>
      </c>
      <c r="W17" s="294">
        <f t="shared" si="0"/>
        <v>3.431662604951736</v>
      </c>
      <c r="X17" s="294">
        <f t="shared" si="0"/>
        <v>2.9357599992474448</v>
      </c>
      <c r="Y17" s="294">
        <f t="shared" si="0"/>
        <v>2.8911848138862162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2.0670346125075412</v>
      </c>
      <c r="K18" s="329">
        <v>2.4714918633442</v>
      </c>
      <c r="L18" s="329">
        <v>3.581012286516009</v>
      </c>
      <c r="M18" s="329">
        <v>2.4605144954275748</v>
      </c>
      <c r="N18" s="329">
        <v>1.622534529364474</v>
      </c>
      <c r="O18" s="329">
        <v>0.98622995830314353</v>
      </c>
      <c r="P18" s="329">
        <v>0.72867600735006754</v>
      </c>
      <c r="Q18" s="329">
        <v>0.69750262337965085</v>
      </c>
      <c r="R18" s="329">
        <v>1.403963724320783</v>
      </c>
      <c r="S18" s="329">
        <v>1.72652051853961</v>
      </c>
      <c r="T18" s="329">
        <v>1.8361531931861641</v>
      </c>
      <c r="U18" s="329">
        <v>1.66724101608297</v>
      </c>
      <c r="V18" s="329">
        <v>1.721757898099699</v>
      </c>
      <c r="W18" s="329">
        <v>1.5357889738454371</v>
      </c>
      <c r="X18" s="329">
        <v>1.139503405444003</v>
      </c>
      <c r="Y18" s="329">
        <v>1.1451927057058751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2.661404047167466E-2</v>
      </c>
      <c r="K21" s="229">
        <v>2.944135621624553E-2</v>
      </c>
      <c r="L21" s="229">
        <v>3.9920315906090319E-2</v>
      </c>
      <c r="M21" s="229">
        <v>2.8137368290509938E-2</v>
      </c>
      <c r="N21" s="229">
        <v>2.580207330926753E-2</v>
      </c>
      <c r="O21" s="229">
        <v>1.8923709893538629E-2</v>
      </c>
      <c r="P21" s="229">
        <v>1.6354384429463142E-2</v>
      </c>
      <c r="Q21" s="229">
        <v>2.0974499858159301E-2</v>
      </c>
      <c r="R21" s="229">
        <v>8.8333066341740263E-2</v>
      </c>
      <c r="S21" s="229">
        <v>9.7046506131421878E-2</v>
      </c>
      <c r="T21" s="229">
        <v>9.2515333880075004E-2</v>
      </c>
      <c r="U21" s="229">
        <v>0.10173975515957701</v>
      </c>
      <c r="V21" s="229">
        <v>0.1110896528897614</v>
      </c>
      <c r="W21" s="229">
        <v>0.1217070902550566</v>
      </c>
      <c r="X21" s="229">
        <v>0.17045030542706949</v>
      </c>
      <c r="Y21" s="229">
        <v>0.19249423206019731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9.7036829043515474E-2</v>
      </c>
      <c r="K22" s="229">
        <v>7.9334523544958915E-2</v>
      </c>
      <c r="L22" s="229">
        <v>0.106967098841884</v>
      </c>
      <c r="M22" s="229">
        <v>7.5618027283223158E-2</v>
      </c>
      <c r="N22" s="229">
        <v>4.6229034685892623E-2</v>
      </c>
      <c r="O22" s="229">
        <v>3.4738706414259912E-2</v>
      </c>
      <c r="P22" s="229">
        <v>3.0036569402581859E-2</v>
      </c>
      <c r="Q22" s="229">
        <v>3.3135346150167777E-2</v>
      </c>
      <c r="R22" s="229">
        <v>3.2810971347712048E-2</v>
      </c>
      <c r="S22" s="229">
        <v>2.989314869020572E-2</v>
      </c>
      <c r="T22" s="229">
        <v>2.5715018180936619E-2</v>
      </c>
      <c r="U22" s="229">
        <v>2.3945565415716241E-2</v>
      </c>
      <c r="V22" s="229">
        <v>2.3484462276300491E-2</v>
      </c>
      <c r="W22" s="229">
        <v>4.4681281123468072E-2</v>
      </c>
      <c r="X22" s="229">
        <v>5.7247342635170673E-2</v>
      </c>
      <c r="Y22" s="229">
        <v>4.3098357009325808E-2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4.6746401967934441E-2</v>
      </c>
      <c r="K23" s="229">
        <v>2.585622941451772E-2</v>
      </c>
      <c r="L23" s="229">
        <v>7.0118294740670828E-2</v>
      </c>
      <c r="M23" s="229">
        <v>2.4711030439513431E-2</v>
      </c>
      <c r="N23" s="229">
        <v>0</v>
      </c>
      <c r="O23" s="229">
        <v>0</v>
      </c>
      <c r="P23" s="229">
        <v>0</v>
      </c>
      <c r="Q23" s="229">
        <v>6.6359695977524628E-4</v>
      </c>
      <c r="R23" s="229">
        <v>7.6167037850321997E-3</v>
      </c>
      <c r="S23" s="229">
        <v>7.0830636729757443E-3</v>
      </c>
      <c r="T23" s="229">
        <v>3.6282104009790171E-4</v>
      </c>
      <c r="U23" s="229">
        <v>4.9341871244475708E-4</v>
      </c>
      <c r="V23" s="229">
        <v>5.4361660884454338E-4</v>
      </c>
      <c r="W23" s="229">
        <v>3.423439843403892E-4</v>
      </c>
      <c r="X23" s="229">
        <v>2.8064388255222891E-4</v>
      </c>
      <c r="Y23" s="229">
        <v>1.6156073639788269E-4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1.1418166311922251E-4</v>
      </c>
      <c r="R24" s="229">
        <v>4.0153275388484958E-4</v>
      </c>
      <c r="S24" s="229">
        <v>1.036858115983799E-3</v>
      </c>
      <c r="T24" s="229">
        <v>1.7173529231300679E-3</v>
      </c>
      <c r="U24" s="229">
        <v>1.4046516572016061E-3</v>
      </c>
      <c r="V24" s="229">
        <v>1.363038703058744E-3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1.0154976562737259</v>
      </c>
      <c r="K25" s="229">
        <v>1.022263338770139</v>
      </c>
      <c r="L25" s="229">
        <v>1.512095061851531</v>
      </c>
      <c r="M25" s="229">
        <v>1.043978451200696</v>
      </c>
      <c r="N25" s="229">
        <v>0.89450317405922075</v>
      </c>
      <c r="O25" s="229">
        <v>0.6373766239471611</v>
      </c>
      <c r="P25" s="229">
        <v>0.53393857662951449</v>
      </c>
      <c r="Q25" s="229">
        <v>0.54102690141441512</v>
      </c>
      <c r="R25" s="229">
        <v>1.0956143540366039</v>
      </c>
      <c r="S25" s="229">
        <v>1.228752612096913</v>
      </c>
      <c r="T25" s="229">
        <v>1.3139498323903691</v>
      </c>
      <c r="U25" s="229">
        <v>1.1056680132607131</v>
      </c>
      <c r="V25" s="229">
        <v>0.9428462085768522</v>
      </c>
      <c r="W25" s="229">
        <v>0.77585221006164207</v>
      </c>
      <c r="X25" s="229">
        <v>0.35417702011311247</v>
      </c>
      <c r="Y25" s="229">
        <v>0.37234963405741922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0.76716460862837277</v>
      </c>
      <c r="K27" s="229">
        <v>1.179552799089812</v>
      </c>
      <c r="L27" s="229">
        <v>1.669670805538177</v>
      </c>
      <c r="M27" s="229">
        <v>1.1810273886025839</v>
      </c>
      <c r="N27" s="229">
        <v>0.56401094916664363</v>
      </c>
      <c r="O27" s="229">
        <v>0.2355408016690988</v>
      </c>
      <c r="P27" s="229">
        <v>0.1110160393666618</v>
      </c>
      <c r="Q27" s="229">
        <v>6.887169256614753E-2</v>
      </c>
      <c r="R27" s="229">
        <v>1.476564260935319E-2</v>
      </c>
      <c r="S27" s="229">
        <v>0.2148643098291364</v>
      </c>
      <c r="T27" s="229">
        <v>0.28253680661401592</v>
      </c>
      <c r="U27" s="229">
        <v>0.31155014589405039</v>
      </c>
      <c r="V27" s="229">
        <v>0.50011928577508502</v>
      </c>
      <c r="W27" s="229">
        <v>0.45030406171315518</v>
      </c>
      <c r="X27" s="229">
        <v>0.41650749379539359</v>
      </c>
      <c r="Y27" s="229">
        <v>0.3947503228374134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0.11397507612231809</v>
      </c>
      <c r="K28" s="229">
        <v>0.13504361630852771</v>
      </c>
      <c r="L28" s="229">
        <v>0.1822407096376559</v>
      </c>
      <c r="M28" s="229">
        <v>0.1070422296110486</v>
      </c>
      <c r="N28" s="229">
        <v>9.1989298143449069E-2</v>
      </c>
      <c r="O28" s="229">
        <v>5.9650116379085072E-2</v>
      </c>
      <c r="P28" s="229">
        <v>3.7330437521846283E-2</v>
      </c>
      <c r="Q28" s="229">
        <v>3.2716404767866643E-2</v>
      </c>
      <c r="R28" s="229">
        <v>0.16442145344645601</v>
      </c>
      <c r="S28" s="229">
        <v>0.14784402000297381</v>
      </c>
      <c r="T28" s="229">
        <v>0.11935602815753971</v>
      </c>
      <c r="U28" s="229">
        <v>0.12243946598326751</v>
      </c>
      <c r="V28" s="229">
        <v>0.14231163326979621</v>
      </c>
      <c r="W28" s="229">
        <v>0.1429019867077749</v>
      </c>
      <c r="X28" s="229">
        <v>0.14084059959070461</v>
      </c>
      <c r="Y28" s="229">
        <v>0.1423385990051213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1.6366896472655681</v>
      </c>
      <c r="K29" s="262">
        <v>1.3293519599517161</v>
      </c>
      <c r="L29" s="262">
        <v>1.6847856902384031</v>
      </c>
      <c r="M29" s="262">
        <v>1.218719506887977</v>
      </c>
      <c r="N29" s="262">
        <v>0.70611706749566761</v>
      </c>
      <c r="O29" s="262">
        <v>0.86502635087165458</v>
      </c>
      <c r="P29" s="262">
        <v>0.64156017599004711</v>
      </c>
      <c r="Q29" s="262">
        <v>0.70385742700654053</v>
      </c>
      <c r="R29" s="262">
        <v>1.721801106724645</v>
      </c>
      <c r="S29" s="262">
        <v>1.7978522013197371</v>
      </c>
      <c r="T29" s="262">
        <v>1.9499696058717171</v>
      </c>
      <c r="U29" s="262">
        <v>1.831293078318607</v>
      </c>
      <c r="V29" s="262">
        <v>1.8096855966450061</v>
      </c>
      <c r="W29" s="262">
        <v>1.8958736311062989</v>
      </c>
      <c r="X29" s="262">
        <v>1.796256593803442</v>
      </c>
      <c r="Y29" s="262">
        <v>1.7459921081803409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0.43645057260415171</v>
      </c>
      <c r="K30" s="316">
        <v>0.35449385598712441</v>
      </c>
      <c r="L30" s="316">
        <v>0.44927618406357428</v>
      </c>
      <c r="M30" s="316">
        <v>0.32499186850346068</v>
      </c>
      <c r="N30" s="316">
        <v>0.18829788466551151</v>
      </c>
      <c r="O30" s="316">
        <v>0.23067369356577469</v>
      </c>
      <c r="P30" s="316">
        <v>0.171082713597346</v>
      </c>
      <c r="Q30" s="316">
        <v>0.18769531386841101</v>
      </c>
      <c r="R30" s="316">
        <v>0.45914696179323888</v>
      </c>
      <c r="S30" s="316">
        <v>0.4794272536852634</v>
      </c>
      <c r="T30" s="316">
        <v>0.5199918948991249</v>
      </c>
      <c r="U30" s="316">
        <v>0.48834482088496201</v>
      </c>
      <c r="V30" s="316">
        <v>0.48258282577200212</v>
      </c>
      <c r="W30" s="316">
        <v>0.5055663016283467</v>
      </c>
      <c r="X30" s="316">
        <v>0.47900175834758502</v>
      </c>
      <c r="Y30" s="316">
        <v>0.46559789551475778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137.2235518847279</v>
      </c>
      <c r="C32" s="223">
        <v>142.540238280583</v>
      </c>
      <c r="D32" s="223">
        <v>139.0222445969911</v>
      </c>
      <c r="E32" s="223">
        <v>145.82170060391491</v>
      </c>
      <c r="F32" s="223">
        <v>145.24498761424039</v>
      </c>
      <c r="G32" s="223">
        <v>110.69711163449421</v>
      </c>
      <c r="H32" s="223">
        <v>110.53843305893911</v>
      </c>
      <c r="I32" s="223">
        <v>101.6166730780739</v>
      </c>
      <c r="J32" s="223">
        <v>119.46924829535899</v>
      </c>
      <c r="K32" s="223">
        <v>119.0594738210048</v>
      </c>
      <c r="L32" s="223">
        <v>123.24584992595059</v>
      </c>
      <c r="M32" s="223">
        <v>122.50315902987241</v>
      </c>
      <c r="N32" s="223">
        <v>86.596033176333037</v>
      </c>
      <c r="O32" s="223">
        <v>83.025771087934487</v>
      </c>
      <c r="P32" s="223">
        <v>71.215987009431672</v>
      </c>
      <c r="Q32" s="223">
        <v>67.36601166826479</v>
      </c>
      <c r="R32" s="223">
        <v>45.188345233781938</v>
      </c>
      <c r="S32" s="223">
        <v>51.168151051722234</v>
      </c>
      <c r="T32" s="223">
        <v>58.15868366098492</v>
      </c>
      <c r="U32" s="223">
        <v>54.162528692339301</v>
      </c>
      <c r="V32" s="223">
        <v>55.054889945095617</v>
      </c>
      <c r="W32" s="223">
        <v>54.448677212958749</v>
      </c>
      <c r="X32" s="223">
        <v>47.573671451939283</v>
      </c>
      <c r="Y32" s="223">
        <v>46.818963546563253</v>
      </c>
      <c r="DA32" s="89" t="s">
        <v>1872</v>
      </c>
    </row>
    <row r="33" spans="1:105" ht="12" customHeight="1" x14ac:dyDescent="0.25">
      <c r="A33" s="55" t="s">
        <v>91</v>
      </c>
      <c r="B33" s="259">
        <v>0.72428266455593593</v>
      </c>
      <c r="C33" s="259">
        <v>0.75234478462521726</v>
      </c>
      <c r="D33" s="259">
        <v>0.73377638434670456</v>
      </c>
      <c r="E33" s="259">
        <v>0.76966474349955227</v>
      </c>
      <c r="F33" s="259">
        <v>0.76662078191194316</v>
      </c>
      <c r="G33" s="259">
        <v>0.58427287351279344</v>
      </c>
      <c r="H33" s="259">
        <v>0.58343534861306456</v>
      </c>
      <c r="I33" s="259">
        <v>0.53634520991091683</v>
      </c>
      <c r="J33" s="259">
        <v>0.63057328205967356</v>
      </c>
      <c r="K33" s="259">
        <v>0.62841044234254151</v>
      </c>
      <c r="L33" s="259">
        <v>0.65050664666013569</v>
      </c>
      <c r="M33" s="259">
        <v>0.64658663341701417</v>
      </c>
      <c r="N33" s="259">
        <v>0.45706443818876907</v>
      </c>
      <c r="O33" s="259">
        <v>0.43822015889066701</v>
      </c>
      <c r="P33" s="259">
        <v>0.37588667631647349</v>
      </c>
      <c r="Q33" s="259">
        <v>0.35556603630714773</v>
      </c>
      <c r="R33" s="259">
        <v>0.23850960453508399</v>
      </c>
      <c r="S33" s="259">
        <v>0.27007174989437932</v>
      </c>
      <c r="T33" s="259">
        <v>0.30696863468856528</v>
      </c>
      <c r="U33" s="259">
        <v>0.2858764407547193</v>
      </c>
      <c r="V33" s="259">
        <v>0.29058643242149129</v>
      </c>
      <c r="W33" s="259">
        <v>0.287386767590873</v>
      </c>
      <c r="X33" s="259">
        <v>0.25109964760992382</v>
      </c>
      <c r="Y33" s="259">
        <v>0.2471162071207694</v>
      </c>
      <c r="DA33" s="67" t="s">
        <v>1873</v>
      </c>
    </row>
    <row r="34" spans="1:105" ht="12" customHeight="1" x14ac:dyDescent="0.25">
      <c r="A34" s="173" t="s">
        <v>92</v>
      </c>
      <c r="B34" s="224">
        <v>1.0278115264645</v>
      </c>
      <c r="C34" s="224">
        <v>1.0676337835413301</v>
      </c>
      <c r="D34" s="224">
        <v>1.0412838282431971</v>
      </c>
      <c r="E34" s="224">
        <v>1.0922121066741179</v>
      </c>
      <c r="F34" s="224">
        <v>1.0878924964460071</v>
      </c>
      <c r="G34" s="224">
        <v>0.82912711208567913</v>
      </c>
      <c r="H34" s="224">
        <v>0.82793860131803543</v>
      </c>
      <c r="I34" s="224">
        <v>0.76111415596070542</v>
      </c>
      <c r="J34" s="224">
        <v>0.89483087100924197</v>
      </c>
      <c r="K34" s="224">
        <v>0.89176163892631388</v>
      </c>
      <c r="L34" s="224">
        <v>0.92311781324903097</v>
      </c>
      <c r="M34" s="224">
        <v>0.91755501989176624</v>
      </c>
      <c r="N34" s="224">
        <v>0.6486087834167088</v>
      </c>
      <c r="O34" s="224">
        <v>0.62186733505913894</v>
      </c>
      <c r="P34" s="224">
        <v>0.53341143930232093</v>
      </c>
      <c r="Q34" s="224">
        <v>0.50457492415595062</v>
      </c>
      <c r="R34" s="224">
        <v>0.33846305138884991</v>
      </c>
      <c r="S34" s="224">
        <v>0.38325210735793203</v>
      </c>
      <c r="T34" s="224">
        <v>0.43561155945851221</v>
      </c>
      <c r="U34" s="224">
        <v>0.40568015131563873</v>
      </c>
      <c r="V34" s="224">
        <v>0.41236398341816211</v>
      </c>
      <c r="W34" s="224">
        <v>0.40782341858806359</v>
      </c>
      <c r="X34" s="224">
        <v>0.35632926857760261</v>
      </c>
      <c r="Y34" s="224">
        <v>0.35067646719204337</v>
      </c>
      <c r="DA34" s="177" t="s">
        <v>1874</v>
      </c>
    </row>
    <row r="35" spans="1:105" ht="12" customHeight="1" x14ac:dyDescent="0.25">
      <c r="A35" s="173" t="s">
        <v>93</v>
      </c>
      <c r="B35" s="224">
        <v>3.6573617897577302</v>
      </c>
      <c r="C35" s="224">
        <v>3.7990652029464309</v>
      </c>
      <c r="D35" s="224">
        <v>3.7053015924129711</v>
      </c>
      <c r="E35" s="224">
        <v>3.8865246423160111</v>
      </c>
      <c r="F35" s="224">
        <v>3.8711537528210411</v>
      </c>
      <c r="G35" s="224">
        <v>2.9503637004591199</v>
      </c>
      <c r="H35" s="224">
        <v>2.9461345069188911</v>
      </c>
      <c r="I35" s="224">
        <v>2.7083465790948562</v>
      </c>
      <c r="J35" s="224">
        <v>3.1841637806713869</v>
      </c>
      <c r="K35" s="224">
        <v>3.1732422334275898</v>
      </c>
      <c r="L35" s="224">
        <v>3.2848199603629671</v>
      </c>
      <c r="M35" s="224">
        <v>3.2650253313426418</v>
      </c>
      <c r="N35" s="224">
        <v>2.3080077620159409</v>
      </c>
      <c r="O35" s="224">
        <v>2.212851063625739</v>
      </c>
      <c r="P35" s="224">
        <v>1.898089840493111</v>
      </c>
      <c r="Q35" s="224">
        <v>1.7954780620390509</v>
      </c>
      <c r="R35" s="224">
        <v>1.2043860177872241</v>
      </c>
      <c r="S35" s="224">
        <v>1.363763274884271</v>
      </c>
      <c r="T35" s="224">
        <v>1.5500790093497441</v>
      </c>
      <c r="U35" s="224">
        <v>1.4435711665821629</v>
      </c>
      <c r="V35" s="224">
        <v>1.4673548968785251</v>
      </c>
      <c r="W35" s="224">
        <v>1.4511977631181729</v>
      </c>
      <c r="X35" s="224">
        <v>1.2679611172983429</v>
      </c>
      <c r="Y35" s="224">
        <v>1.247846203950612</v>
      </c>
      <c r="DA35" s="177" t="s">
        <v>1875</v>
      </c>
    </row>
    <row r="36" spans="1:105" ht="12" customHeight="1" x14ac:dyDescent="0.25">
      <c r="A36" s="173" t="s">
        <v>94</v>
      </c>
      <c r="B36" s="224">
        <v>2.8971306582237428</v>
      </c>
      <c r="C36" s="224">
        <v>3.009379138500869</v>
      </c>
      <c r="D36" s="224">
        <v>2.9351055373868178</v>
      </c>
      <c r="E36" s="224">
        <v>3.0786589739982069</v>
      </c>
      <c r="F36" s="224">
        <v>3.0664831276477722</v>
      </c>
      <c r="G36" s="224">
        <v>2.3370914940511738</v>
      </c>
      <c r="H36" s="224">
        <v>2.3337413944522578</v>
      </c>
      <c r="I36" s="224">
        <v>2.145380839643666</v>
      </c>
      <c r="J36" s="224">
        <v>2.5222931282386938</v>
      </c>
      <c r="K36" s="224">
        <v>2.5136417693701651</v>
      </c>
      <c r="L36" s="224">
        <v>2.6020265866405432</v>
      </c>
      <c r="M36" s="224">
        <v>2.5863465336680558</v>
      </c>
      <c r="N36" s="224">
        <v>1.8282577527550761</v>
      </c>
      <c r="O36" s="224">
        <v>1.7528806355626669</v>
      </c>
      <c r="P36" s="224">
        <v>1.503546705265894</v>
      </c>
      <c r="Q36" s="224">
        <v>1.4222641452285909</v>
      </c>
      <c r="R36" s="224">
        <v>0.95403841814033574</v>
      </c>
      <c r="S36" s="224">
        <v>1.0802869995775171</v>
      </c>
      <c r="T36" s="224">
        <v>1.2278745387542609</v>
      </c>
      <c r="U36" s="224">
        <v>1.143505763018877</v>
      </c>
      <c r="V36" s="224">
        <v>1.1623457296859649</v>
      </c>
      <c r="W36" s="224">
        <v>1.149547070363492</v>
      </c>
      <c r="X36" s="224">
        <v>1.004398590439695</v>
      </c>
      <c r="Y36" s="224">
        <v>0.98846482848307726</v>
      </c>
      <c r="DA36" s="177" t="s">
        <v>1876</v>
      </c>
    </row>
    <row r="37" spans="1:105" ht="12" customHeight="1" x14ac:dyDescent="0.25">
      <c r="A37" s="56" t="s">
        <v>95</v>
      </c>
      <c r="B37" s="260">
        <v>2.301855484275757</v>
      </c>
      <c r="C37" s="260">
        <v>2.337488035093048</v>
      </c>
      <c r="D37" s="260">
        <v>2.4344856129075119</v>
      </c>
      <c r="E37" s="260">
        <v>2.478141645840751</v>
      </c>
      <c r="F37" s="260">
        <v>2.5965195262305931</v>
      </c>
      <c r="G37" s="260">
        <v>2.1899514750628568</v>
      </c>
      <c r="H37" s="260">
        <v>2.3718244439393188</v>
      </c>
      <c r="I37" s="260">
        <v>2.6036307634213149</v>
      </c>
      <c r="J37" s="260">
        <v>2.3165392516776562</v>
      </c>
      <c r="K37" s="260">
        <v>1.978778169484557</v>
      </c>
      <c r="L37" s="260">
        <v>1.947352928989649</v>
      </c>
      <c r="M37" s="260">
        <v>1.9996462506771171</v>
      </c>
      <c r="N37" s="260">
        <v>1.386962731759827</v>
      </c>
      <c r="O37" s="260">
        <v>1.8919498935252519</v>
      </c>
      <c r="P37" s="260">
        <v>1.6226298551065339</v>
      </c>
      <c r="Q37" s="260">
        <v>1.6540717389620321</v>
      </c>
      <c r="R37" s="260">
        <v>1.241955061533274</v>
      </c>
      <c r="S37" s="260">
        <v>1.296631154356124</v>
      </c>
      <c r="T37" s="260">
        <v>1.5423609862161629</v>
      </c>
      <c r="U37" s="260">
        <v>1.5345075985494729</v>
      </c>
      <c r="V37" s="260">
        <v>1.630090008473976</v>
      </c>
      <c r="W37" s="260">
        <v>1.7852311076661109</v>
      </c>
      <c r="X37" s="260">
        <v>1.9279029081337511</v>
      </c>
      <c r="Y37" s="260">
        <v>1.989186828571132</v>
      </c>
      <c r="DA37" s="68" t="s">
        <v>1877</v>
      </c>
    </row>
    <row r="38" spans="1:105" ht="12" customHeight="1" x14ac:dyDescent="0.25">
      <c r="A38" s="37" t="s">
        <v>159</v>
      </c>
      <c r="B38" s="226">
        <v>4.9803778859048291E-2</v>
      </c>
      <c r="C38" s="226">
        <v>5.0138796202109211E-2</v>
      </c>
      <c r="D38" s="226">
        <v>4.5566450948616277E-2</v>
      </c>
      <c r="E38" s="226">
        <v>5.7148816742307082E-2</v>
      </c>
      <c r="F38" s="226">
        <v>5.1490399451350762E-2</v>
      </c>
      <c r="G38" s="226">
        <v>2.277312374872794E-2</v>
      </c>
      <c r="H38" s="226">
        <v>1.9884957101634421E-2</v>
      </c>
      <c r="I38" s="226">
        <v>1.7859153073386941E-2</v>
      </c>
      <c r="J38" s="226">
        <v>3.1989776021801468E-2</v>
      </c>
      <c r="K38" s="226">
        <v>3.680578140202808E-2</v>
      </c>
      <c r="L38" s="226">
        <v>4.0026214702380707E-2</v>
      </c>
      <c r="M38" s="226">
        <v>3.8510429677214068E-2</v>
      </c>
      <c r="N38" s="226">
        <v>2.4426054614275529E-2</v>
      </c>
      <c r="O38" s="226">
        <v>1.193914702016164E-2</v>
      </c>
      <c r="P38" s="226">
        <v>1.1112127228872559E-2</v>
      </c>
      <c r="Q38" s="226">
        <v>9.5534085458683898E-3</v>
      </c>
      <c r="R38" s="226">
        <v>2.214411975136321E-3</v>
      </c>
      <c r="S38" s="226">
        <v>2.5390995475306649E-3</v>
      </c>
      <c r="T38" s="226">
        <v>2.23232662478671E-3</v>
      </c>
      <c r="U38" s="226">
        <v>2.000159779415592E-3</v>
      </c>
      <c r="V38" s="226">
        <v>2.1100063171466E-3</v>
      </c>
      <c r="W38" s="226">
        <v>3.456972407777609E-3</v>
      </c>
      <c r="X38" s="226">
        <v>3.4696208490506962E-3</v>
      </c>
      <c r="Y38" s="226">
        <v>2.523571345786132E-3</v>
      </c>
      <c r="DA38" s="69" t="s">
        <v>1878</v>
      </c>
    </row>
    <row r="39" spans="1:105" ht="12" customHeight="1" x14ac:dyDescent="0.25">
      <c r="A39" s="37" t="s">
        <v>35</v>
      </c>
      <c r="B39" s="226">
        <v>0.52989722544939388</v>
      </c>
      <c r="C39" s="226">
        <v>0.60067640675801781</v>
      </c>
      <c r="D39" s="226">
        <v>0.49519344025884049</v>
      </c>
      <c r="E39" s="226">
        <v>0.55789778740779972</v>
      </c>
      <c r="F39" s="226">
        <v>0.49180794534344269</v>
      </c>
      <c r="G39" s="226">
        <v>0.34092389612014168</v>
      </c>
      <c r="H39" s="226">
        <v>0.28070674045262078</v>
      </c>
      <c r="I39" s="226">
        <v>0.1564399895731379</v>
      </c>
      <c r="J39" s="226">
        <v>0.33477539296232489</v>
      </c>
      <c r="K39" s="226">
        <v>0.47426012410295598</v>
      </c>
      <c r="L39" s="226">
        <v>0.56581362167766369</v>
      </c>
      <c r="M39" s="226">
        <v>0.53167293797428983</v>
      </c>
      <c r="N39" s="226">
        <v>0.4726290204991212</v>
      </c>
      <c r="O39" s="226">
        <v>0.21905632091688121</v>
      </c>
      <c r="P39" s="226">
        <v>0.1975323252262052</v>
      </c>
      <c r="Q39" s="226">
        <v>0.15598602773283529</v>
      </c>
      <c r="R39" s="226">
        <v>7.3942996688486598E-2</v>
      </c>
      <c r="S39" s="226">
        <v>0.1043692397122627</v>
      </c>
      <c r="T39" s="226">
        <v>0.11406428624085151</v>
      </c>
      <c r="U39" s="226">
        <v>9.2355835041545417E-2</v>
      </c>
      <c r="V39" s="226">
        <v>8.4711816382634753E-2</v>
      </c>
      <c r="W39" s="226">
        <v>6.0027367507321717E-2</v>
      </c>
      <c r="X39" s="226">
        <v>2.1465799400863999E-2</v>
      </c>
      <c r="Y39" s="226">
        <v>2.1802475368560559E-2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0.47423326122244103</v>
      </c>
      <c r="C41" s="226">
        <v>0.48405966077395651</v>
      </c>
      <c r="D41" s="226">
        <v>0.53423490956798225</v>
      </c>
      <c r="E41" s="226">
        <v>0.54916809977974856</v>
      </c>
      <c r="F41" s="226">
        <v>0.56294051584285698</v>
      </c>
      <c r="G41" s="226">
        <v>0.50773085724070621</v>
      </c>
      <c r="H41" s="226">
        <v>0.58159835540003491</v>
      </c>
      <c r="I41" s="226">
        <v>0.61943473284699813</v>
      </c>
      <c r="J41" s="226">
        <v>0.67891427616506084</v>
      </c>
      <c r="K41" s="226">
        <v>0.70366526721046474</v>
      </c>
      <c r="L41" s="226">
        <v>0.70650458701749419</v>
      </c>
      <c r="M41" s="226">
        <v>0.76013155980063563</v>
      </c>
      <c r="N41" s="226">
        <v>0.56753013704104227</v>
      </c>
      <c r="O41" s="226">
        <v>0.89568791786816693</v>
      </c>
      <c r="P41" s="226">
        <v>0.79413144407842573</v>
      </c>
      <c r="Q41" s="226">
        <v>0.80247569572761679</v>
      </c>
      <c r="R41" s="226">
        <v>0.54039229101060793</v>
      </c>
      <c r="S41" s="226">
        <v>0.5964121402047412</v>
      </c>
      <c r="T41" s="226">
        <v>0.77653193461794101</v>
      </c>
      <c r="U41" s="226">
        <v>0.82485785320807381</v>
      </c>
      <c r="V41" s="226">
        <v>0.95153458675905689</v>
      </c>
      <c r="W41" s="226">
        <v>1.015573867366774</v>
      </c>
      <c r="X41" s="226">
        <v>1.0841695116980541</v>
      </c>
      <c r="Y41" s="226">
        <v>1.24474024288199</v>
      </c>
      <c r="DA41" s="69" t="s">
        <v>1881</v>
      </c>
    </row>
    <row r="42" spans="1:105" ht="12" customHeight="1" x14ac:dyDescent="0.25">
      <c r="A42" s="37" t="s">
        <v>40</v>
      </c>
      <c r="B42" s="226">
        <v>1.2479212187448741</v>
      </c>
      <c r="C42" s="226">
        <v>1.2026131713589649</v>
      </c>
      <c r="D42" s="226">
        <v>1.359490812132073</v>
      </c>
      <c r="E42" s="226">
        <v>1.3139269419108961</v>
      </c>
      <c r="F42" s="226">
        <v>1.490280665592943</v>
      </c>
      <c r="G42" s="226">
        <v>1.318523597953281</v>
      </c>
      <c r="H42" s="226">
        <v>1.4896343909850289</v>
      </c>
      <c r="I42" s="226">
        <v>1.8098968879277919</v>
      </c>
      <c r="J42" s="226">
        <v>1.2708598065284691</v>
      </c>
      <c r="K42" s="226">
        <v>0.76404699676910837</v>
      </c>
      <c r="L42" s="226">
        <v>0.63500850559211075</v>
      </c>
      <c r="M42" s="226">
        <v>0.66933132322497735</v>
      </c>
      <c r="N42" s="226">
        <v>0.32237751960538791</v>
      </c>
      <c r="O42" s="226">
        <v>0.76526650772004201</v>
      </c>
      <c r="P42" s="226">
        <v>0.61985395857303083</v>
      </c>
      <c r="Q42" s="226">
        <v>0.68605660695571102</v>
      </c>
      <c r="R42" s="226">
        <v>0.62540536185904327</v>
      </c>
      <c r="S42" s="226">
        <v>0.59331067489158928</v>
      </c>
      <c r="T42" s="226">
        <v>0.64953243873258382</v>
      </c>
      <c r="U42" s="226">
        <v>0.61529375052043833</v>
      </c>
      <c r="V42" s="226">
        <v>0.59173359901513822</v>
      </c>
      <c r="W42" s="226">
        <v>0.70617290038423741</v>
      </c>
      <c r="X42" s="226">
        <v>0.81879797618578187</v>
      </c>
      <c r="Y42" s="226">
        <v>0.72012053897479522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11.447632393470455</v>
      </c>
      <c r="C43" s="261">
        <f t="shared" si="1"/>
        <v>11.685976004314451</v>
      </c>
      <c r="D43" s="261">
        <f t="shared" si="1"/>
        <v>12.022545865448169</v>
      </c>
      <c r="E43" s="261">
        <f t="shared" si="1"/>
        <v>12.267502740329826</v>
      </c>
      <c r="F43" s="261">
        <f t="shared" si="1"/>
        <v>12.867716161266047</v>
      </c>
      <c r="G43" s="261">
        <f t="shared" si="1"/>
        <v>11.121006993678591</v>
      </c>
      <c r="H43" s="261">
        <f t="shared" si="1"/>
        <v>11.74250817400736</v>
      </c>
      <c r="I43" s="261">
        <f t="shared" si="1"/>
        <v>12.268531750966684</v>
      </c>
      <c r="J43" s="261">
        <f t="shared" si="1"/>
        <v>10.675010273337014</v>
      </c>
      <c r="K43" s="261">
        <f t="shared" si="1"/>
        <v>8.6515299404479258</v>
      </c>
      <c r="L43" s="261">
        <f t="shared" si="1"/>
        <v>8.3522209656768105</v>
      </c>
      <c r="M43" s="261">
        <f t="shared" si="1"/>
        <v>8.5239530422405672</v>
      </c>
      <c r="N43" s="261">
        <f t="shared" si="1"/>
        <v>5.6348139293568762</v>
      </c>
      <c r="O43" s="261">
        <f t="shared" si="1"/>
        <v>7.8159980808567653</v>
      </c>
      <c r="P43" s="261">
        <f t="shared" si="1"/>
        <v>6.7181942041766405</v>
      </c>
      <c r="Q43" s="261">
        <f t="shared" si="1"/>
        <v>6.8311134758785048</v>
      </c>
      <c r="R43" s="261">
        <f t="shared" si="1"/>
        <v>5.0703442210571428</v>
      </c>
      <c r="S43" s="261">
        <f t="shared" si="1"/>
        <v>5.2728696986815979</v>
      </c>
      <c r="T43" s="261">
        <f t="shared" si="1"/>
        <v>6.0491571409049749</v>
      </c>
      <c r="U43" s="261">
        <f t="shared" si="1"/>
        <v>5.7249885868661412</v>
      </c>
      <c r="V43" s="261">
        <f t="shared" si="1"/>
        <v>5.6748373561202889</v>
      </c>
      <c r="W43" s="261">
        <f t="shared" si="1"/>
        <v>6.094237907847508</v>
      </c>
      <c r="X43" s="261">
        <f t="shared" si="1"/>
        <v>5.9892347668430519</v>
      </c>
      <c r="Y43" s="261">
        <f t="shared" si="1"/>
        <v>5.7827257460682091</v>
      </c>
      <c r="DA43" s="70"/>
    </row>
    <row r="44" spans="1:105" ht="12" customHeight="1" x14ac:dyDescent="0.25">
      <c r="A44" s="60" t="s">
        <v>1884</v>
      </c>
      <c r="B44" s="262">
        <v>2.8597875609147541</v>
      </c>
      <c r="C44" s="262">
        <v>2.9915031054254482</v>
      </c>
      <c r="D44" s="262">
        <v>2.8542365876951061</v>
      </c>
      <c r="E44" s="262">
        <v>3.028352698002184</v>
      </c>
      <c r="F44" s="262">
        <v>2.951558567652111</v>
      </c>
      <c r="G44" s="262">
        <v>2.1197563012971292</v>
      </c>
      <c r="H44" s="262">
        <v>2.0511559906123669</v>
      </c>
      <c r="I44" s="262">
        <v>1.7341660675810739</v>
      </c>
      <c r="J44" s="262">
        <v>2.4135238468116231</v>
      </c>
      <c r="K44" s="262">
        <v>2.6017718091735289</v>
      </c>
      <c r="L44" s="262">
        <v>2.7529767468775672</v>
      </c>
      <c r="M44" s="262">
        <v>2.7135609993269298</v>
      </c>
      <c r="N44" s="262">
        <v>1.9556124606310541</v>
      </c>
      <c r="O44" s="262">
        <v>1.631138041679062</v>
      </c>
      <c r="P44" s="262">
        <v>1.397819969837548</v>
      </c>
      <c r="Q44" s="262">
        <v>1.273887775974154</v>
      </c>
      <c r="R44" s="262">
        <v>0.80459949154208343</v>
      </c>
      <c r="S44" s="262">
        <v>0.95841871238110665</v>
      </c>
      <c r="T44" s="262">
        <v>1.081946189002754</v>
      </c>
      <c r="U44" s="262">
        <v>0.99592696663359481</v>
      </c>
      <c r="V44" s="262">
        <v>1.02363702570449</v>
      </c>
      <c r="W44" s="262">
        <v>0.96174978714323456</v>
      </c>
      <c r="X44" s="262">
        <v>0.76641543412108226</v>
      </c>
      <c r="Y44" s="262">
        <v>0.76178646655035087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3.1846673396206601E-2</v>
      </c>
      <c r="C47" s="229">
        <v>3.1846673396117367E-2</v>
      </c>
      <c r="D47" s="229">
        <v>3.1846673396134527E-2</v>
      </c>
      <c r="E47" s="229">
        <v>3.1846673396181038E-2</v>
      </c>
      <c r="F47" s="229">
        <v>3.1846673396185098E-2</v>
      </c>
      <c r="G47" s="229">
        <v>3.1846673396337073E-2</v>
      </c>
      <c r="H47" s="229">
        <v>3.1846673396323327E-2</v>
      </c>
      <c r="I47" s="229">
        <v>6.3693346792861122E-2</v>
      </c>
      <c r="J47" s="229">
        <v>3.107525193323878E-2</v>
      </c>
      <c r="K47" s="229">
        <v>3.099330075220871E-2</v>
      </c>
      <c r="L47" s="229">
        <v>3.0689562789631041E-2</v>
      </c>
      <c r="M47" s="229">
        <v>3.103109750367794E-2</v>
      </c>
      <c r="N47" s="229">
        <v>3.1098787212549269E-2</v>
      </c>
      <c r="O47" s="229">
        <v>3.1298160066195693E-2</v>
      </c>
      <c r="P47" s="229">
        <v>3.1372633268164259E-2</v>
      </c>
      <c r="Q47" s="229">
        <v>3.8306893882372559E-2</v>
      </c>
      <c r="R47" s="229">
        <v>5.062291783877914E-2</v>
      </c>
      <c r="S47" s="229">
        <v>5.3872042902934431E-2</v>
      </c>
      <c r="T47" s="229">
        <v>5.4514303755980723E-2</v>
      </c>
      <c r="U47" s="229">
        <v>6.0774276043290221E-2</v>
      </c>
      <c r="V47" s="229">
        <v>6.6046150853222269E-2</v>
      </c>
      <c r="W47" s="229">
        <v>7.6216049301056688E-2</v>
      </c>
      <c r="X47" s="229">
        <v>0.1146426980435893</v>
      </c>
      <c r="Y47" s="229">
        <v>0.12804788237109421</v>
      </c>
      <c r="DA47" s="73" t="s">
        <v>1888</v>
      </c>
    </row>
    <row r="48" spans="1:105" ht="12" customHeight="1" x14ac:dyDescent="0.25">
      <c r="A48" s="64" t="s">
        <v>159</v>
      </c>
      <c r="B48" s="229">
        <v>0.14440430015681319</v>
      </c>
      <c r="C48" s="229">
        <v>0.14433153503640181</v>
      </c>
      <c r="D48" s="229">
        <v>0.14478167274127859</v>
      </c>
      <c r="E48" s="229">
        <v>0.17349139636297459</v>
      </c>
      <c r="F48" s="229">
        <v>0.17400881567724871</v>
      </c>
      <c r="G48" s="229">
        <v>0.11687917090718961</v>
      </c>
      <c r="H48" s="229">
        <v>0.1170978288754904</v>
      </c>
      <c r="I48" s="229">
        <v>0.14685844697147371</v>
      </c>
      <c r="J48" s="229">
        <v>0.1133027475681193</v>
      </c>
      <c r="K48" s="229">
        <v>8.3516490551658912E-2</v>
      </c>
      <c r="L48" s="229">
        <v>8.2233154267996225E-2</v>
      </c>
      <c r="M48" s="229">
        <v>8.3394806274505004E-2</v>
      </c>
      <c r="N48" s="229">
        <v>5.5719046121063293E-2</v>
      </c>
      <c r="O48" s="229">
        <v>5.7454780271035663E-2</v>
      </c>
      <c r="P48" s="229">
        <v>5.7619183440700002E-2</v>
      </c>
      <c r="Q48" s="229">
        <v>6.0516922802160811E-2</v>
      </c>
      <c r="R48" s="229">
        <v>1.8803684458544519E-2</v>
      </c>
      <c r="S48" s="229">
        <v>1.659415730600055E-2</v>
      </c>
      <c r="T48" s="229">
        <v>1.5152475307750671E-2</v>
      </c>
      <c r="U48" s="229">
        <v>1.430389133829574E-2</v>
      </c>
      <c r="V48" s="229">
        <v>1.396222148381835E-2</v>
      </c>
      <c r="W48" s="229">
        <v>2.7980545075919509E-2</v>
      </c>
      <c r="X48" s="229">
        <v>3.8503831360571367E-2</v>
      </c>
      <c r="Y48" s="229">
        <v>2.8669188108409231E-2</v>
      </c>
      <c r="DA48" s="73" t="s">
        <v>1889</v>
      </c>
    </row>
    <row r="49" spans="1:105" ht="12" customHeight="1" x14ac:dyDescent="0.25">
      <c r="A49" s="64" t="s">
        <v>32</v>
      </c>
      <c r="B49" s="229">
        <v>8.4426832156558065E-2</v>
      </c>
      <c r="C49" s="229">
        <v>8.4426832156321574E-2</v>
      </c>
      <c r="D49" s="229">
        <v>8.4426832156366996E-2</v>
      </c>
      <c r="E49" s="229">
        <v>5.6283724002657451E-2</v>
      </c>
      <c r="F49" s="229">
        <v>5.6283724002664619E-2</v>
      </c>
      <c r="G49" s="229">
        <v>2.814310815397077E-2</v>
      </c>
      <c r="H49" s="229">
        <v>8.442683215686754E-2</v>
      </c>
      <c r="I49" s="229">
        <v>0.1125699403112051</v>
      </c>
      <c r="J49" s="229">
        <v>5.4582325433527278E-2</v>
      </c>
      <c r="K49" s="229">
        <v>2.7219190878172352E-2</v>
      </c>
      <c r="L49" s="229">
        <v>5.3904879265180748E-2</v>
      </c>
      <c r="M49" s="229">
        <v>2.725238505135967E-2</v>
      </c>
      <c r="N49" s="229">
        <v>0</v>
      </c>
      <c r="O49" s="229">
        <v>0</v>
      </c>
      <c r="P49" s="229">
        <v>0</v>
      </c>
      <c r="Q49" s="229">
        <v>1.2119639796267479E-3</v>
      </c>
      <c r="R49" s="229">
        <v>4.3650671926216619E-3</v>
      </c>
      <c r="S49" s="229">
        <v>3.9319201204217023E-3</v>
      </c>
      <c r="T49" s="229">
        <v>2.137908988643628E-4</v>
      </c>
      <c r="U49" s="229">
        <v>2.9474382937140118E-4</v>
      </c>
      <c r="V49" s="229">
        <v>3.2319647798065011E-4</v>
      </c>
      <c r="W49" s="229">
        <v>2.1438443671381111E-4</v>
      </c>
      <c r="X49" s="229">
        <v>1.8875749037001221E-4</v>
      </c>
      <c r="Y49" s="229">
        <v>1.074708054815585E-4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2.0853631228395461E-4</v>
      </c>
      <c r="R50" s="229">
        <v>2.3011495526320709E-4</v>
      </c>
      <c r="S50" s="229">
        <v>5.7557625859185155E-4</v>
      </c>
      <c r="T50" s="229">
        <v>1.0119435879579839E-3</v>
      </c>
      <c r="U50" s="229">
        <v>8.3906912716213392E-4</v>
      </c>
      <c r="V50" s="229">
        <v>8.1036763964265925E-4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1.5364183150161681</v>
      </c>
      <c r="C51" s="229">
        <v>1.729131020578585</v>
      </c>
      <c r="D51" s="229">
        <v>1.573414938372778</v>
      </c>
      <c r="E51" s="229">
        <v>1.693656521387598</v>
      </c>
      <c r="F51" s="229">
        <v>1.662036399440449</v>
      </c>
      <c r="G51" s="229">
        <v>1.7497337106946851</v>
      </c>
      <c r="H51" s="229">
        <v>1.653015879778589</v>
      </c>
      <c r="I51" s="229">
        <v>1.286429083089073</v>
      </c>
      <c r="J51" s="229">
        <v>1.185721707303538</v>
      </c>
      <c r="K51" s="229">
        <v>1.076149986900987</v>
      </c>
      <c r="L51" s="229">
        <v>1.162454136228513</v>
      </c>
      <c r="M51" s="229">
        <v>1.1513442471403339</v>
      </c>
      <c r="N51" s="229">
        <v>1.0781290145790741</v>
      </c>
      <c r="O51" s="229">
        <v>1.0541651563555741</v>
      </c>
      <c r="P51" s="229">
        <v>1.0242549467129809</v>
      </c>
      <c r="Q51" s="229">
        <v>0.9881074752744855</v>
      </c>
      <c r="R51" s="229">
        <v>0.62788712907132394</v>
      </c>
      <c r="S51" s="229">
        <v>0.68209991348204557</v>
      </c>
      <c r="T51" s="229">
        <v>0.77423987223457713</v>
      </c>
      <c r="U51" s="229">
        <v>0.66047114959876663</v>
      </c>
      <c r="V51" s="229">
        <v>0.56055052206211997</v>
      </c>
      <c r="W51" s="229">
        <v>0.48585822049044602</v>
      </c>
      <c r="X51" s="229">
        <v>0.2382149393576706</v>
      </c>
      <c r="Y51" s="229">
        <v>0.24768836776259459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2.4230189290806121E-2</v>
      </c>
      <c r="C53" s="229">
        <v>2.1461238426511729E-2</v>
      </c>
      <c r="D53" s="229">
        <v>1.7999426769986188E-2</v>
      </c>
      <c r="E53" s="229">
        <v>3.7382082819636842E-2</v>
      </c>
      <c r="F53" s="229">
        <v>4.6384288509657312E-2</v>
      </c>
      <c r="G53" s="229">
        <v>2.9077722532091468E-2</v>
      </c>
      <c r="H53" s="229">
        <v>3.1846673396323348E-2</v>
      </c>
      <c r="I53" s="229">
        <v>3.1153812604115049E-2</v>
      </c>
      <c r="J53" s="229">
        <v>0.89576152530330644</v>
      </c>
      <c r="K53" s="229">
        <v>1.2417306589676591</v>
      </c>
      <c r="L53" s="229">
        <v>1.283593725688936</v>
      </c>
      <c r="M53" s="229">
        <v>1.302487697920264</v>
      </c>
      <c r="N53" s="229">
        <v>0.6797925222304283</v>
      </c>
      <c r="O53" s="229">
        <v>0.38956387274128651</v>
      </c>
      <c r="P53" s="229">
        <v>0.2129621879047818</v>
      </c>
      <c r="Q53" s="229">
        <v>0.1257841968329218</v>
      </c>
      <c r="R53" s="229">
        <v>8.4620623239573187E-3</v>
      </c>
      <c r="S53" s="229">
        <v>0.1192745599903344</v>
      </c>
      <c r="T53" s="229">
        <v>0.16648372385454299</v>
      </c>
      <c r="U53" s="229">
        <v>0.18610458161801499</v>
      </c>
      <c r="V53" s="229">
        <v>0.29733600685281592</v>
      </c>
      <c r="W53" s="229">
        <v>0.28199175985615998</v>
      </c>
      <c r="X53" s="229">
        <v>0.28013761972698847</v>
      </c>
      <c r="Y53" s="229">
        <v>0.2625893896333964</v>
      </c>
      <c r="DA53" s="73" t="s">
        <v>1894</v>
      </c>
    </row>
    <row r="54" spans="1:105" ht="12" customHeight="1" x14ac:dyDescent="0.25">
      <c r="A54" s="64" t="s">
        <v>39</v>
      </c>
      <c r="B54" s="229">
        <v>1.0384612508982021</v>
      </c>
      <c r="C54" s="229">
        <v>0.9803058058315105</v>
      </c>
      <c r="D54" s="229">
        <v>1.0017670442585609</v>
      </c>
      <c r="E54" s="229">
        <v>1.0356923000331359</v>
      </c>
      <c r="F54" s="229">
        <v>0.98099866662590518</v>
      </c>
      <c r="G54" s="229">
        <v>0.16407591561285489</v>
      </c>
      <c r="H54" s="229">
        <v>0.13292210300877391</v>
      </c>
      <c r="I54" s="229">
        <v>9.346143781234513E-2</v>
      </c>
      <c r="J54" s="229">
        <v>0.13308028926989299</v>
      </c>
      <c r="K54" s="229">
        <v>0.14216218112284429</v>
      </c>
      <c r="L54" s="229">
        <v>0.14010128863731011</v>
      </c>
      <c r="M54" s="229">
        <v>0.1180507654367889</v>
      </c>
      <c r="N54" s="229">
        <v>0.11087309048793979</v>
      </c>
      <c r="O54" s="229">
        <v>9.8656072244970278E-2</v>
      </c>
      <c r="P54" s="229">
        <v>7.1611018510920929E-2</v>
      </c>
      <c r="Q54" s="229">
        <v>5.9751786890302541E-2</v>
      </c>
      <c r="R54" s="229">
        <v>9.4228515701593657E-2</v>
      </c>
      <c r="S54" s="229">
        <v>8.2070542320778025E-2</v>
      </c>
      <c r="T54" s="229">
        <v>7.0330079363079903E-2</v>
      </c>
      <c r="U54" s="229">
        <v>7.3139255078693677E-2</v>
      </c>
      <c r="V54" s="229">
        <v>8.4608560334890337E-2</v>
      </c>
      <c r="W54" s="229">
        <v>8.9488827982938418E-2</v>
      </c>
      <c r="X54" s="229">
        <v>9.472758814189243E-2</v>
      </c>
      <c r="Y54" s="229">
        <v>9.468416786937485E-2</v>
      </c>
      <c r="DA54" s="73" t="s">
        <v>1895</v>
      </c>
    </row>
    <row r="55" spans="1:105" ht="12" customHeight="1" x14ac:dyDescent="0.25">
      <c r="A55" s="60" t="s">
        <v>1896</v>
      </c>
      <c r="B55" s="262">
        <v>8.5878448325557013</v>
      </c>
      <c r="C55" s="262">
        <v>8.6944728988890034</v>
      </c>
      <c r="D55" s="262">
        <v>9.1683092777530621</v>
      </c>
      <c r="E55" s="262">
        <v>9.2391500423276423</v>
      </c>
      <c r="F55" s="262">
        <v>9.9161575936139368</v>
      </c>
      <c r="G55" s="262">
        <v>9.001250692381463</v>
      </c>
      <c r="H55" s="262">
        <v>9.6913521833949936</v>
      </c>
      <c r="I55" s="262">
        <v>10.534365683385611</v>
      </c>
      <c r="J55" s="262">
        <v>8.2614864265253907</v>
      </c>
      <c r="K55" s="262">
        <v>6.0497581312743973</v>
      </c>
      <c r="L55" s="262">
        <v>5.5992442187992433</v>
      </c>
      <c r="M55" s="262">
        <v>5.8103920429136364</v>
      </c>
      <c r="N55" s="262">
        <v>3.6792014687258221</v>
      </c>
      <c r="O55" s="262">
        <v>6.1848600391777033</v>
      </c>
      <c r="P55" s="262">
        <v>5.3203742343390923</v>
      </c>
      <c r="Q55" s="262">
        <v>5.5572256999043503</v>
      </c>
      <c r="R55" s="262">
        <v>4.2657447295150597</v>
      </c>
      <c r="S55" s="262">
        <v>4.314450986300491</v>
      </c>
      <c r="T55" s="262">
        <v>4.9672109519022207</v>
      </c>
      <c r="U55" s="262">
        <v>4.7290616202325468</v>
      </c>
      <c r="V55" s="262">
        <v>4.6512003304157989</v>
      </c>
      <c r="W55" s="262">
        <v>5.1324881207042736</v>
      </c>
      <c r="X55" s="262">
        <v>5.2228193327219694</v>
      </c>
      <c r="Y55" s="262">
        <v>5.020939279517858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102.57663896991774</v>
      </c>
      <c r="C56" s="261">
        <f t="shared" si="2"/>
        <v>106.7364858904602</v>
      </c>
      <c r="D56" s="261">
        <f t="shared" si="2"/>
        <v>103.54449704067758</v>
      </c>
      <c r="E56" s="261">
        <f t="shared" si="2"/>
        <v>108.9064226989564</v>
      </c>
      <c r="F56" s="261">
        <f t="shared" si="2"/>
        <v>107.92565785336791</v>
      </c>
      <c r="G56" s="261">
        <f t="shared" si="2"/>
        <v>81.18360999908495</v>
      </c>
      <c r="H56" s="261">
        <f t="shared" si="2"/>
        <v>80.474248905081311</v>
      </c>
      <c r="I56" s="261">
        <f t="shared" si="2"/>
        <v>72.612031586980407</v>
      </c>
      <c r="J56" s="261">
        <f t="shared" si="2"/>
        <v>88.550933408946335</v>
      </c>
      <c r="K56" s="261">
        <f t="shared" si="2"/>
        <v>89.876046532331145</v>
      </c>
      <c r="L56" s="261">
        <f t="shared" si="2"/>
        <v>93.531766498895578</v>
      </c>
      <c r="M56" s="261">
        <f t="shared" si="2"/>
        <v>92.761935027710848</v>
      </c>
      <c r="N56" s="261">
        <f t="shared" si="2"/>
        <v>65.858545989970025</v>
      </c>
      <c r="O56" s="261">
        <f t="shared" si="2"/>
        <v>61.021059815030902</v>
      </c>
      <c r="P56" s="261">
        <f t="shared" si="2"/>
        <v>52.332074494184383</v>
      </c>
      <c r="Q56" s="261">
        <f t="shared" si="2"/>
        <v>49.076981622548573</v>
      </c>
      <c r="R56" s="261">
        <f t="shared" si="2"/>
        <v>32.474423863181798</v>
      </c>
      <c r="S56" s="261">
        <f t="shared" si="2"/>
        <v>37.184185917873243</v>
      </c>
      <c r="T56" s="261">
        <f t="shared" si="2"/>
        <v>42.165682826172642</v>
      </c>
      <c r="U56" s="261">
        <f t="shared" si="2"/>
        <v>39.119696823296401</v>
      </c>
      <c r="V56" s="261">
        <f t="shared" si="2"/>
        <v>39.798836208013867</v>
      </c>
      <c r="W56" s="261">
        <f t="shared" si="2"/>
        <v>38.882787841824992</v>
      </c>
      <c r="X56" s="261">
        <f t="shared" si="2"/>
        <v>33.199289298221913</v>
      </c>
      <c r="Y56" s="261">
        <f t="shared" si="2"/>
        <v>32.665891090576828</v>
      </c>
      <c r="DA56" s="70"/>
    </row>
    <row r="57" spans="1:105" ht="12" customHeight="1" x14ac:dyDescent="0.25">
      <c r="A57" s="60" t="s">
        <v>1899</v>
      </c>
      <c r="B57" s="262">
        <v>85.793626827442594</v>
      </c>
      <c r="C57" s="262">
        <v>89.745093162763453</v>
      </c>
      <c r="D57" s="262">
        <v>85.627097630853186</v>
      </c>
      <c r="E57" s="262">
        <v>90.850580940065527</v>
      </c>
      <c r="F57" s="262">
        <v>88.546757029563324</v>
      </c>
      <c r="G57" s="262">
        <v>63.592689038913903</v>
      </c>
      <c r="H57" s="262">
        <v>61.534679718371038</v>
      </c>
      <c r="I57" s="262">
        <v>52.024982027432223</v>
      </c>
      <c r="J57" s="262">
        <v>72.405715404348697</v>
      </c>
      <c r="K57" s="262">
        <v>78.053154275205898</v>
      </c>
      <c r="L57" s="262">
        <v>82.589302406326993</v>
      </c>
      <c r="M57" s="262">
        <v>81.406829979807895</v>
      </c>
      <c r="N57" s="262">
        <v>58.668373818931641</v>
      </c>
      <c r="O57" s="262">
        <v>48.934141250371873</v>
      </c>
      <c r="P57" s="262">
        <v>41.934599095126437</v>
      </c>
      <c r="Q57" s="262">
        <v>38.216633279224617</v>
      </c>
      <c r="R57" s="262">
        <v>24.137984746262511</v>
      </c>
      <c r="S57" s="262">
        <v>28.752561371433199</v>
      </c>
      <c r="T57" s="262">
        <v>32.458385670082613</v>
      </c>
      <c r="U57" s="262">
        <v>29.87780899900784</v>
      </c>
      <c r="V57" s="262">
        <v>30.709110771134721</v>
      </c>
      <c r="W57" s="262">
        <v>28.852493614297039</v>
      </c>
      <c r="X57" s="262">
        <v>22.992463023632471</v>
      </c>
      <c r="Y57" s="262">
        <v>22.853593996510529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0.9554002018861979</v>
      </c>
      <c r="C60" s="229">
        <v>0.95540020188352093</v>
      </c>
      <c r="D60" s="229">
        <v>0.95540020188403596</v>
      </c>
      <c r="E60" s="229">
        <v>0.9554002018854314</v>
      </c>
      <c r="F60" s="229">
        <v>0.95540020188555319</v>
      </c>
      <c r="G60" s="229">
        <v>0.95540020189011277</v>
      </c>
      <c r="H60" s="229">
        <v>0.95540020188970043</v>
      </c>
      <c r="I60" s="229">
        <v>1.9108004037858339</v>
      </c>
      <c r="J60" s="229">
        <v>0.9322575579971637</v>
      </c>
      <c r="K60" s="229">
        <v>0.92979902256626112</v>
      </c>
      <c r="L60" s="229">
        <v>0.92068688368893148</v>
      </c>
      <c r="M60" s="229">
        <v>0.93093292511033821</v>
      </c>
      <c r="N60" s="229">
        <v>0.93296361637647807</v>
      </c>
      <c r="O60" s="229">
        <v>0.93894480198587082</v>
      </c>
      <c r="P60" s="229">
        <v>0.94117899804492755</v>
      </c>
      <c r="Q60" s="229">
        <v>1.1492068164711771</v>
      </c>
      <c r="R60" s="229">
        <v>1.5186875351633751</v>
      </c>
      <c r="S60" s="229">
        <v>1.6161612870880331</v>
      </c>
      <c r="T60" s="229">
        <v>1.6354291126794209</v>
      </c>
      <c r="U60" s="229">
        <v>1.8232282812987071</v>
      </c>
      <c r="V60" s="229">
        <v>1.981384525596668</v>
      </c>
      <c r="W60" s="229">
        <v>2.2864814790316998</v>
      </c>
      <c r="X60" s="229">
        <v>3.439280941307679</v>
      </c>
      <c r="Y60" s="229">
        <v>3.8414364711328268</v>
      </c>
      <c r="DA60" s="73" t="s">
        <v>1903</v>
      </c>
    </row>
    <row r="61" spans="1:105" ht="12" customHeight="1" x14ac:dyDescent="0.25">
      <c r="A61" s="64" t="s">
        <v>159</v>
      </c>
      <c r="B61" s="229">
        <v>4.3321290047043961</v>
      </c>
      <c r="C61" s="229">
        <v>4.3299460510920547</v>
      </c>
      <c r="D61" s="229">
        <v>4.3434501822383584</v>
      </c>
      <c r="E61" s="229">
        <v>5.2047418908892391</v>
      </c>
      <c r="F61" s="229">
        <v>5.2202644703174617</v>
      </c>
      <c r="G61" s="229">
        <v>3.5063751272156889</v>
      </c>
      <c r="H61" s="229">
        <v>3.5129348662647151</v>
      </c>
      <c r="I61" s="229">
        <v>4.4057534091442134</v>
      </c>
      <c r="J61" s="229">
        <v>3.39908242704358</v>
      </c>
      <c r="K61" s="229">
        <v>2.5054947165497672</v>
      </c>
      <c r="L61" s="229">
        <v>2.466994628039886</v>
      </c>
      <c r="M61" s="229">
        <v>2.5018441882351512</v>
      </c>
      <c r="N61" s="229">
        <v>1.6715713836318991</v>
      </c>
      <c r="O61" s="229">
        <v>1.7236434081310701</v>
      </c>
      <c r="P61" s="229">
        <v>1.728575503221</v>
      </c>
      <c r="Q61" s="229">
        <v>1.815507684064825</v>
      </c>
      <c r="R61" s="229">
        <v>0.5641105337563358</v>
      </c>
      <c r="S61" s="229">
        <v>0.49782471918001642</v>
      </c>
      <c r="T61" s="229">
        <v>0.45457425923251998</v>
      </c>
      <c r="U61" s="229">
        <v>0.42911674014887208</v>
      </c>
      <c r="V61" s="229">
        <v>0.41886664451455058</v>
      </c>
      <c r="W61" s="229">
        <v>0.83941635227758549</v>
      </c>
      <c r="X61" s="229">
        <v>1.1551149408171419</v>
      </c>
      <c r="Y61" s="229">
        <v>0.86007564325227692</v>
      </c>
      <c r="DA61" s="73" t="s">
        <v>1904</v>
      </c>
    </row>
    <row r="62" spans="1:105" ht="12" customHeight="1" x14ac:dyDescent="0.25">
      <c r="A62" s="64" t="s">
        <v>32</v>
      </c>
      <c r="B62" s="229">
        <v>2.5328049646967421</v>
      </c>
      <c r="C62" s="229">
        <v>2.532804964689646</v>
      </c>
      <c r="D62" s="229">
        <v>2.5328049646910098</v>
      </c>
      <c r="E62" s="229">
        <v>1.6885117200797239</v>
      </c>
      <c r="F62" s="229">
        <v>1.6885117200799391</v>
      </c>
      <c r="G62" s="229">
        <v>0.84429324461912336</v>
      </c>
      <c r="H62" s="229">
        <v>2.5328049647060271</v>
      </c>
      <c r="I62" s="229">
        <v>3.3770982093361539</v>
      </c>
      <c r="J62" s="229">
        <v>1.637469763005819</v>
      </c>
      <c r="K62" s="229">
        <v>0.81657572634517028</v>
      </c>
      <c r="L62" s="229">
        <v>1.6171463779554229</v>
      </c>
      <c r="M62" s="229">
        <v>0.81757155154079031</v>
      </c>
      <c r="N62" s="229">
        <v>0</v>
      </c>
      <c r="O62" s="229">
        <v>0</v>
      </c>
      <c r="P62" s="229">
        <v>0</v>
      </c>
      <c r="Q62" s="229">
        <v>3.6358919388802452E-2</v>
      </c>
      <c r="R62" s="229">
        <v>0.1309520157786499</v>
      </c>
      <c r="S62" s="229">
        <v>0.1179576036126511</v>
      </c>
      <c r="T62" s="229">
        <v>6.4137269659308854E-3</v>
      </c>
      <c r="U62" s="229">
        <v>8.8423148811420382E-3</v>
      </c>
      <c r="V62" s="229">
        <v>9.6958943394195047E-3</v>
      </c>
      <c r="W62" s="229">
        <v>6.431533101414335E-3</v>
      </c>
      <c r="X62" s="229">
        <v>5.6627247111003661E-3</v>
      </c>
      <c r="Y62" s="229">
        <v>3.224124164446754E-3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6.2560893685186386E-3</v>
      </c>
      <c r="R63" s="229">
        <v>6.9034486578962127E-3</v>
      </c>
      <c r="S63" s="229">
        <v>1.7267287757755542E-2</v>
      </c>
      <c r="T63" s="229">
        <v>3.0358307638739521E-2</v>
      </c>
      <c r="U63" s="229">
        <v>2.517207381486402E-2</v>
      </c>
      <c r="V63" s="229">
        <v>2.4311029189279781E-2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46.092549450485038</v>
      </c>
      <c r="C64" s="229">
        <v>51.873930617357551</v>
      </c>
      <c r="D64" s="229">
        <v>47.202448151183347</v>
      </c>
      <c r="E64" s="229">
        <v>50.809695641627947</v>
      </c>
      <c r="F64" s="229">
        <v>49.861091983213491</v>
      </c>
      <c r="G64" s="229">
        <v>52.492011320840582</v>
      </c>
      <c r="H64" s="229">
        <v>49.590476393357683</v>
      </c>
      <c r="I64" s="229">
        <v>38.592872492672207</v>
      </c>
      <c r="J64" s="229">
        <v>35.571651219106158</v>
      </c>
      <c r="K64" s="229">
        <v>32.284499607029609</v>
      </c>
      <c r="L64" s="229">
        <v>34.873624086855401</v>
      </c>
      <c r="M64" s="229">
        <v>34.540327414210033</v>
      </c>
      <c r="N64" s="229">
        <v>32.343870437372217</v>
      </c>
      <c r="O64" s="229">
        <v>31.62495469066722</v>
      </c>
      <c r="P64" s="229">
        <v>30.72764840138943</v>
      </c>
      <c r="Q64" s="229">
        <v>29.643224258234561</v>
      </c>
      <c r="R64" s="229">
        <v>18.836613872139718</v>
      </c>
      <c r="S64" s="229">
        <v>20.462997404461369</v>
      </c>
      <c r="T64" s="229">
        <v>23.227196167037309</v>
      </c>
      <c r="U64" s="229">
        <v>19.814134487962999</v>
      </c>
      <c r="V64" s="229">
        <v>16.816515661863608</v>
      </c>
      <c r="W64" s="229">
        <v>14.575746614713379</v>
      </c>
      <c r="X64" s="229">
        <v>7.146448180730121</v>
      </c>
      <c r="Y64" s="229">
        <v>7.4306510328778383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0.72690567872418366</v>
      </c>
      <c r="C66" s="229">
        <v>0.64383715279535192</v>
      </c>
      <c r="D66" s="229">
        <v>0.5399828030995858</v>
      </c>
      <c r="E66" s="229">
        <v>1.121462484589105</v>
      </c>
      <c r="F66" s="229">
        <v>1.391528655289719</v>
      </c>
      <c r="G66" s="229">
        <v>0.87233167596274463</v>
      </c>
      <c r="H66" s="229">
        <v>0.95540020188970076</v>
      </c>
      <c r="I66" s="229">
        <v>0.93461437812345149</v>
      </c>
      <c r="J66" s="229">
        <v>26.872845759099189</v>
      </c>
      <c r="K66" s="229">
        <v>37.251919769029762</v>
      </c>
      <c r="L66" s="229">
        <v>38.507811770668063</v>
      </c>
      <c r="M66" s="229">
        <v>39.074630937607907</v>
      </c>
      <c r="N66" s="229">
        <v>20.393775666912848</v>
      </c>
      <c r="O66" s="229">
        <v>11.686916182238599</v>
      </c>
      <c r="P66" s="229">
        <v>6.3888656371434518</v>
      </c>
      <c r="Q66" s="229">
        <v>3.7735259049876548</v>
      </c>
      <c r="R66" s="229">
        <v>0.25386186971871971</v>
      </c>
      <c r="S66" s="229">
        <v>3.5782367997100328</v>
      </c>
      <c r="T66" s="229">
        <v>4.9945117156362882</v>
      </c>
      <c r="U66" s="229">
        <v>5.5831374485404499</v>
      </c>
      <c r="V66" s="229">
        <v>8.9200802055844797</v>
      </c>
      <c r="W66" s="229">
        <v>8.4597527956848015</v>
      </c>
      <c r="X66" s="229">
        <v>8.4041285918096591</v>
      </c>
      <c r="Y66" s="229">
        <v>7.8776816890018937</v>
      </c>
      <c r="DA66" s="73" t="s">
        <v>1909</v>
      </c>
    </row>
    <row r="67" spans="1:105" ht="12" customHeight="1" x14ac:dyDescent="0.25">
      <c r="A67" s="64" t="s">
        <v>39</v>
      </c>
      <c r="B67" s="229">
        <v>31.153837526946042</v>
      </c>
      <c r="C67" s="229">
        <v>29.409174174945321</v>
      </c>
      <c r="D67" s="229">
        <v>30.053011327756849</v>
      </c>
      <c r="E67" s="229">
        <v>31.07076900099409</v>
      </c>
      <c r="F67" s="229">
        <v>29.429959998777161</v>
      </c>
      <c r="G67" s="229">
        <v>4.9222774683856496</v>
      </c>
      <c r="H67" s="229">
        <v>3.9876630902632191</v>
      </c>
      <c r="I67" s="229">
        <v>2.803843134370354</v>
      </c>
      <c r="J67" s="229">
        <v>3.9924086780967909</v>
      </c>
      <c r="K67" s="229">
        <v>4.2648654336853298</v>
      </c>
      <c r="L67" s="229">
        <v>4.2030386591193034</v>
      </c>
      <c r="M67" s="229">
        <v>3.541522963103668</v>
      </c>
      <c r="N67" s="229">
        <v>3.3261927146381951</v>
      </c>
      <c r="O67" s="229">
        <v>2.9596821673491092</v>
      </c>
      <c r="P67" s="229">
        <v>2.148330555327628</v>
      </c>
      <c r="Q67" s="229">
        <v>1.7925536067090759</v>
      </c>
      <c r="R67" s="229">
        <v>2.8268554710478111</v>
      </c>
      <c r="S67" s="229">
        <v>2.462116269623341</v>
      </c>
      <c r="T67" s="229">
        <v>2.1099023808923971</v>
      </c>
      <c r="U67" s="229">
        <v>2.194177652360811</v>
      </c>
      <c r="V67" s="229">
        <v>2.538256810046712</v>
      </c>
      <c r="W67" s="229">
        <v>2.684664839488152</v>
      </c>
      <c r="X67" s="229">
        <v>2.8418276442567731</v>
      </c>
      <c r="Y67" s="229">
        <v>2.8405250360812451</v>
      </c>
      <c r="DA67" s="73" t="s">
        <v>1910</v>
      </c>
    </row>
    <row r="68" spans="1:105" ht="12" customHeight="1" x14ac:dyDescent="0.25">
      <c r="A68" s="60" t="s">
        <v>1911</v>
      </c>
      <c r="B68" s="262">
        <v>16.78301214247514</v>
      </c>
      <c r="C68" s="262">
        <v>16.991392727696748</v>
      </c>
      <c r="D68" s="262">
        <v>17.917399409824402</v>
      </c>
      <c r="E68" s="262">
        <v>18.055841758890882</v>
      </c>
      <c r="F68" s="262">
        <v>19.378900823804589</v>
      </c>
      <c r="G68" s="262">
        <v>17.590920960171051</v>
      </c>
      <c r="H68" s="262">
        <v>18.93956918671028</v>
      </c>
      <c r="I68" s="262">
        <v>20.587049559548191</v>
      </c>
      <c r="J68" s="262">
        <v>16.145218004597641</v>
      </c>
      <c r="K68" s="262">
        <v>11.82289225712525</v>
      </c>
      <c r="L68" s="262">
        <v>10.94246409256858</v>
      </c>
      <c r="M68" s="262">
        <v>11.355105047902949</v>
      </c>
      <c r="N68" s="262">
        <v>7.1901721710383857</v>
      </c>
      <c r="O68" s="262">
        <v>12.08691856465903</v>
      </c>
      <c r="P68" s="262">
        <v>10.397475399057949</v>
      </c>
      <c r="Q68" s="262">
        <v>10.86034834332396</v>
      </c>
      <c r="R68" s="262">
        <v>8.3364391169192906</v>
      </c>
      <c r="S68" s="262">
        <v>8.4316245464400428</v>
      </c>
      <c r="T68" s="262">
        <v>9.7072971560900285</v>
      </c>
      <c r="U68" s="262">
        <v>9.2418878242885611</v>
      </c>
      <c r="V68" s="262">
        <v>9.0897254368791458</v>
      </c>
      <c r="W68" s="262">
        <v>10.03029422752795</v>
      </c>
      <c r="X68" s="262">
        <v>10.20682627458944</v>
      </c>
      <c r="Y68" s="262">
        <v>9.812297094066297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12.590838398062061</v>
      </c>
      <c r="C69" s="261">
        <f t="shared" si="3"/>
        <v>13.151865441101426</v>
      </c>
      <c r="D69" s="261">
        <f t="shared" si="3"/>
        <v>12.605248735568154</v>
      </c>
      <c r="E69" s="261">
        <f t="shared" si="3"/>
        <v>13.342573052299983</v>
      </c>
      <c r="F69" s="261">
        <f t="shared" si="3"/>
        <v>13.062943914549075</v>
      </c>
      <c r="G69" s="261">
        <f t="shared" si="3"/>
        <v>9.5016879865590873</v>
      </c>
      <c r="H69" s="261">
        <f t="shared" si="3"/>
        <v>9.2586016846088448</v>
      </c>
      <c r="I69" s="261">
        <f t="shared" si="3"/>
        <v>7.9812921920953865</v>
      </c>
      <c r="J69" s="261">
        <f t="shared" si="3"/>
        <v>10.694904299419036</v>
      </c>
      <c r="K69" s="261">
        <f t="shared" si="3"/>
        <v>11.346063094674594</v>
      </c>
      <c r="L69" s="261">
        <f t="shared" si="3"/>
        <v>11.954038525475907</v>
      </c>
      <c r="M69" s="261">
        <f t="shared" si="3"/>
        <v>11.802111190924329</v>
      </c>
      <c r="N69" s="261">
        <f t="shared" si="3"/>
        <v>8.4737717888697919</v>
      </c>
      <c r="O69" s="261">
        <f t="shared" si="3"/>
        <v>7.2709441053833554</v>
      </c>
      <c r="P69" s="261">
        <f t="shared" si="3"/>
        <v>6.2321537945863241</v>
      </c>
      <c r="Q69" s="261">
        <f t="shared" si="3"/>
        <v>5.7259616631449255</v>
      </c>
      <c r="R69" s="261">
        <f t="shared" si="3"/>
        <v>3.6662249961582312</v>
      </c>
      <c r="S69" s="261">
        <f t="shared" si="3"/>
        <v>4.3170901490971607</v>
      </c>
      <c r="T69" s="261">
        <f t="shared" si="3"/>
        <v>4.8809489654400569</v>
      </c>
      <c r="U69" s="261">
        <f t="shared" si="3"/>
        <v>4.5047021619558922</v>
      </c>
      <c r="V69" s="261">
        <f t="shared" si="3"/>
        <v>4.6184753300833563</v>
      </c>
      <c r="W69" s="261">
        <f t="shared" si="3"/>
        <v>4.3904653359595454</v>
      </c>
      <c r="X69" s="261">
        <f t="shared" si="3"/>
        <v>3.5774558548150006</v>
      </c>
      <c r="Y69" s="261">
        <f t="shared" si="3"/>
        <v>3.5470561746005833</v>
      </c>
      <c r="DA69" s="70"/>
    </row>
    <row r="70" spans="1:105" ht="12" customHeight="1" x14ac:dyDescent="0.25">
      <c r="A70" s="60" t="s">
        <v>1914</v>
      </c>
      <c r="B70" s="262">
        <v>10.009256463201609</v>
      </c>
      <c r="C70" s="262">
        <v>10.47026086898904</v>
      </c>
      <c r="D70" s="262">
        <v>9.989828056932847</v>
      </c>
      <c r="E70" s="262">
        <v>10.599234443007621</v>
      </c>
      <c r="F70" s="262">
        <v>10.33045498678236</v>
      </c>
      <c r="G70" s="262">
        <v>7.4191470545399349</v>
      </c>
      <c r="H70" s="262">
        <v>7.1790459671432698</v>
      </c>
      <c r="I70" s="262">
        <v>6.069581236533744</v>
      </c>
      <c r="J70" s="262">
        <v>8.4473334638406588</v>
      </c>
      <c r="K70" s="262">
        <v>9.1062013321073323</v>
      </c>
      <c r="L70" s="262">
        <v>9.6354186140714635</v>
      </c>
      <c r="M70" s="262">
        <v>9.4974634976442296</v>
      </c>
      <c r="N70" s="262">
        <v>6.8446436122086736</v>
      </c>
      <c r="O70" s="262">
        <v>5.7089831458767044</v>
      </c>
      <c r="P70" s="262">
        <v>4.8923698944314076</v>
      </c>
      <c r="Q70" s="262">
        <v>4.4586072159095282</v>
      </c>
      <c r="R70" s="262">
        <v>2.816098220397286</v>
      </c>
      <c r="S70" s="262">
        <v>3.3544654933338651</v>
      </c>
      <c r="T70" s="262">
        <v>3.786811661509629</v>
      </c>
      <c r="U70" s="262">
        <v>3.4857443832175732</v>
      </c>
      <c r="V70" s="262">
        <v>3.5827295899657079</v>
      </c>
      <c r="W70" s="262">
        <v>3.3661242550013108</v>
      </c>
      <c r="X70" s="262">
        <v>2.682454019423782</v>
      </c>
      <c r="Y70" s="262">
        <v>2.6662526329262208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0.11146335688672281</v>
      </c>
      <c r="C73" s="229">
        <v>0.1114633568864106</v>
      </c>
      <c r="D73" s="229">
        <v>0.1114633568864706</v>
      </c>
      <c r="E73" s="229">
        <v>0.11146335688663341</v>
      </c>
      <c r="F73" s="229">
        <v>0.1114633568866475</v>
      </c>
      <c r="G73" s="229">
        <v>0.11146335688717959</v>
      </c>
      <c r="H73" s="229">
        <v>0.1114633568871314</v>
      </c>
      <c r="I73" s="229">
        <v>0.22292671377501341</v>
      </c>
      <c r="J73" s="229">
        <v>0.1087633817663355</v>
      </c>
      <c r="K73" s="229">
        <v>0.10847655263273021</v>
      </c>
      <c r="L73" s="229">
        <v>0.1074134697637084</v>
      </c>
      <c r="M73" s="229">
        <v>0.1086088412628726</v>
      </c>
      <c r="N73" s="229">
        <v>0.1088457552439222</v>
      </c>
      <c r="O73" s="229">
        <v>0.1095435602316847</v>
      </c>
      <c r="P73" s="229">
        <v>0.1098042164385746</v>
      </c>
      <c r="Q73" s="229">
        <v>0.13407412858830359</v>
      </c>
      <c r="R73" s="229">
        <v>0.17718021243572649</v>
      </c>
      <c r="S73" s="229">
        <v>0.18855215016026999</v>
      </c>
      <c r="T73" s="229">
        <v>0.19080006314593201</v>
      </c>
      <c r="U73" s="229">
        <v>0.21270996615151519</v>
      </c>
      <c r="V73" s="229">
        <v>0.2311615279862774</v>
      </c>
      <c r="W73" s="229">
        <v>0.2667561725536976</v>
      </c>
      <c r="X73" s="229">
        <v>0.40124944315256172</v>
      </c>
      <c r="Y73" s="229">
        <v>0.44816758829882858</v>
      </c>
      <c r="DA73" s="73" t="s">
        <v>1918</v>
      </c>
    </row>
    <row r="74" spans="1:105" ht="12" customHeight="1" x14ac:dyDescent="0.25">
      <c r="A74" s="64" t="s">
        <v>159</v>
      </c>
      <c r="B74" s="229">
        <v>0.50541505054884517</v>
      </c>
      <c r="C74" s="229">
        <v>0.5051603726274051</v>
      </c>
      <c r="D74" s="229">
        <v>0.5067358545944739</v>
      </c>
      <c r="E74" s="229">
        <v>0.60721988727040965</v>
      </c>
      <c r="F74" s="229">
        <v>0.60903085487036868</v>
      </c>
      <c r="G74" s="229">
        <v>0.40907709817516269</v>
      </c>
      <c r="H74" s="229">
        <v>0.40984240106421582</v>
      </c>
      <c r="I74" s="229">
        <v>0.51400456440015685</v>
      </c>
      <c r="J74" s="229">
        <v>0.3965596164884167</v>
      </c>
      <c r="K74" s="229">
        <v>0.29230771693080537</v>
      </c>
      <c r="L74" s="229">
        <v>0.28781603993798621</v>
      </c>
      <c r="M74" s="229">
        <v>0.2918818219607669</v>
      </c>
      <c r="N74" s="229">
        <v>0.19501666142372109</v>
      </c>
      <c r="O74" s="229">
        <v>0.20109173094862429</v>
      </c>
      <c r="P74" s="229">
        <v>0.20166714204244951</v>
      </c>
      <c r="Q74" s="229">
        <v>0.21180922980756239</v>
      </c>
      <c r="R74" s="229">
        <v>6.5812895604905663E-2</v>
      </c>
      <c r="S74" s="229">
        <v>5.8079550571001767E-2</v>
      </c>
      <c r="T74" s="229">
        <v>5.303366357712723E-2</v>
      </c>
      <c r="U74" s="229">
        <v>5.0063619684034971E-2</v>
      </c>
      <c r="V74" s="229">
        <v>4.8867775193364098E-2</v>
      </c>
      <c r="W74" s="229">
        <v>9.7931907765718015E-2</v>
      </c>
      <c r="X74" s="229">
        <v>0.13476340976199949</v>
      </c>
      <c r="Y74" s="229">
        <v>0.100342158379432</v>
      </c>
      <c r="DA74" s="73" t="s">
        <v>1919</v>
      </c>
    </row>
    <row r="75" spans="1:105" ht="12" customHeight="1" x14ac:dyDescent="0.25">
      <c r="A75" s="64" t="s">
        <v>32</v>
      </c>
      <c r="B75" s="229">
        <v>0.29549391254795249</v>
      </c>
      <c r="C75" s="229">
        <v>0.2954939125471247</v>
      </c>
      <c r="D75" s="229">
        <v>0.2954939125472838</v>
      </c>
      <c r="E75" s="229">
        <v>0.1969930340093006</v>
      </c>
      <c r="F75" s="229">
        <v>0.19699303400932561</v>
      </c>
      <c r="G75" s="229">
        <v>9.8500878538897482E-2</v>
      </c>
      <c r="H75" s="229">
        <v>0.29549391254903579</v>
      </c>
      <c r="I75" s="229">
        <v>0.39399479108921692</v>
      </c>
      <c r="J75" s="229">
        <v>0.19103813901734501</v>
      </c>
      <c r="K75" s="229">
        <v>9.5267168073602984E-2</v>
      </c>
      <c r="L75" s="229">
        <v>0.18866707742813221</v>
      </c>
      <c r="M75" s="229">
        <v>9.5383347679758645E-2</v>
      </c>
      <c r="N75" s="229">
        <v>0</v>
      </c>
      <c r="O75" s="229">
        <v>0</v>
      </c>
      <c r="P75" s="229">
        <v>0</v>
      </c>
      <c r="Q75" s="229">
        <v>4.2418739286936083E-3</v>
      </c>
      <c r="R75" s="229">
        <v>1.527773517417578E-2</v>
      </c>
      <c r="S75" s="229">
        <v>1.376172042147592E-2</v>
      </c>
      <c r="T75" s="229">
        <v>7.4826814602526822E-4</v>
      </c>
      <c r="U75" s="229">
        <v>1.031603402799902E-3</v>
      </c>
      <c r="V75" s="229">
        <v>1.1311876729322729E-3</v>
      </c>
      <c r="W75" s="229">
        <v>7.503455284983367E-4</v>
      </c>
      <c r="X75" s="229">
        <v>6.6065121629504129E-4</v>
      </c>
      <c r="Y75" s="229">
        <v>3.761478191854537E-4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7.2987709299383939E-4</v>
      </c>
      <c r="R76" s="229">
        <v>8.0540234342122276E-4</v>
      </c>
      <c r="S76" s="229">
        <v>2.0145169050714748E-3</v>
      </c>
      <c r="T76" s="229">
        <v>3.5418025578529359E-3</v>
      </c>
      <c r="U76" s="229">
        <v>2.9367419450674619E-3</v>
      </c>
      <c r="V76" s="229">
        <v>2.8362867387493008E-3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5.3774641025565746</v>
      </c>
      <c r="C77" s="229">
        <v>6.0519585720250344</v>
      </c>
      <c r="D77" s="229">
        <v>5.5069522843047114</v>
      </c>
      <c r="E77" s="229">
        <v>5.9277978248565777</v>
      </c>
      <c r="F77" s="229">
        <v>5.8171273980415572</v>
      </c>
      <c r="G77" s="229">
        <v>6.1240679874313848</v>
      </c>
      <c r="H77" s="229">
        <v>5.7855555792250479</v>
      </c>
      <c r="I77" s="229">
        <v>4.5025017908117473</v>
      </c>
      <c r="J77" s="229">
        <v>4.1500259755623734</v>
      </c>
      <c r="K77" s="229">
        <v>3.7665249541534451</v>
      </c>
      <c r="L77" s="229">
        <v>4.0685894767997874</v>
      </c>
      <c r="M77" s="229">
        <v>4.0297048649911611</v>
      </c>
      <c r="N77" s="229">
        <v>3.7734515510267488</v>
      </c>
      <c r="O77" s="229">
        <v>3.6895780472444999</v>
      </c>
      <c r="P77" s="229">
        <v>3.584892313495426</v>
      </c>
      <c r="Q77" s="229">
        <v>3.4583761634606911</v>
      </c>
      <c r="R77" s="229">
        <v>2.197604951749629</v>
      </c>
      <c r="S77" s="229">
        <v>2.3873496971871528</v>
      </c>
      <c r="T77" s="229">
        <v>2.709839552821014</v>
      </c>
      <c r="U77" s="229">
        <v>2.311649023595677</v>
      </c>
      <c r="V77" s="229">
        <v>1.961926827217416</v>
      </c>
      <c r="W77" s="229">
        <v>1.7005037717165561</v>
      </c>
      <c r="X77" s="229">
        <v>0.8337522877518454</v>
      </c>
      <c r="Y77" s="229">
        <v>0.86690928716907889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8.4805662517821234E-2</v>
      </c>
      <c r="C79" s="229">
        <v>7.5114334492790882E-2</v>
      </c>
      <c r="D79" s="229">
        <v>6.2997993694951529E-2</v>
      </c>
      <c r="E79" s="229">
        <v>0.13083728986872861</v>
      </c>
      <c r="F79" s="229">
        <v>0.16234500978380009</v>
      </c>
      <c r="G79" s="229">
        <v>0.10177202886231999</v>
      </c>
      <c r="H79" s="229">
        <v>0.11146335688713151</v>
      </c>
      <c r="I79" s="229">
        <v>0.1090383441144024</v>
      </c>
      <c r="J79" s="229">
        <v>3.1351653385615639</v>
      </c>
      <c r="K79" s="229">
        <v>4.3460573063867942</v>
      </c>
      <c r="L79" s="229">
        <v>4.4925780399112654</v>
      </c>
      <c r="M79" s="229">
        <v>4.5587069427209119</v>
      </c>
      <c r="N79" s="229">
        <v>2.379273827806494</v>
      </c>
      <c r="O79" s="229">
        <v>1.3634735545945</v>
      </c>
      <c r="P79" s="229">
        <v>0.74536765766673441</v>
      </c>
      <c r="Q79" s="229">
        <v>0.44024468891522528</v>
      </c>
      <c r="R79" s="229">
        <v>2.9617218133850549E-2</v>
      </c>
      <c r="S79" s="229">
        <v>0.41746095996616939</v>
      </c>
      <c r="T79" s="229">
        <v>0.58269303349089896</v>
      </c>
      <c r="U79" s="229">
        <v>0.65136603566305085</v>
      </c>
      <c r="V79" s="229">
        <v>1.0406760239848529</v>
      </c>
      <c r="W79" s="229">
        <v>0.98697115949655734</v>
      </c>
      <c r="X79" s="229">
        <v>0.98048166904445777</v>
      </c>
      <c r="Y79" s="229">
        <v>0.91906286371688495</v>
      </c>
      <c r="DA79" s="73" t="s">
        <v>1924</v>
      </c>
    </row>
    <row r="80" spans="1:105" ht="12" customHeight="1" x14ac:dyDescent="0.25">
      <c r="A80" s="64" t="s">
        <v>39</v>
      </c>
      <c r="B80" s="229">
        <v>3.6346143781436968</v>
      </c>
      <c r="C80" s="229">
        <v>3.4310703204102788</v>
      </c>
      <c r="D80" s="229">
        <v>3.506184654904958</v>
      </c>
      <c r="E80" s="229">
        <v>3.6249230501159668</v>
      </c>
      <c r="F80" s="229">
        <v>3.4334953331906588</v>
      </c>
      <c r="G80" s="229">
        <v>0.57426570464499105</v>
      </c>
      <c r="H80" s="229">
        <v>0.46522736053070768</v>
      </c>
      <c r="I80" s="229">
        <v>0.3271150323432071</v>
      </c>
      <c r="J80" s="229">
        <v>0.46578101244462439</v>
      </c>
      <c r="K80" s="229">
        <v>0.4975676339299539</v>
      </c>
      <c r="L80" s="229">
        <v>0.49035451023058441</v>
      </c>
      <c r="M80" s="229">
        <v>0.41317767902876018</v>
      </c>
      <c r="N80" s="229">
        <v>0.38805581670778838</v>
      </c>
      <c r="O80" s="229">
        <v>0.34529625285739518</v>
      </c>
      <c r="P80" s="229">
        <v>0.25063856478822261</v>
      </c>
      <c r="Q80" s="229">
        <v>0.2091312541160584</v>
      </c>
      <c r="R80" s="229">
        <v>0.32979980495557698</v>
      </c>
      <c r="S80" s="229">
        <v>0.28724689812272242</v>
      </c>
      <c r="T80" s="229">
        <v>0.24615527777077911</v>
      </c>
      <c r="U80" s="229">
        <v>0.25598739277542731</v>
      </c>
      <c r="V80" s="229">
        <v>0.29612996117211549</v>
      </c>
      <c r="W80" s="229">
        <v>0.31321089794028362</v>
      </c>
      <c r="X80" s="229">
        <v>0.33154655849662279</v>
      </c>
      <c r="Y80" s="229">
        <v>0.33139458754281109</v>
      </c>
      <c r="DA80" s="73" t="s">
        <v>1925</v>
      </c>
    </row>
    <row r="81" spans="1:105" ht="12" customHeight="1" x14ac:dyDescent="0.25">
      <c r="A81" s="61" t="s">
        <v>1926</v>
      </c>
      <c r="B81" s="263">
        <v>2.581581934860453</v>
      </c>
      <c r="C81" s="263">
        <v>2.681604572112386</v>
      </c>
      <c r="D81" s="263">
        <v>2.615420678635306</v>
      </c>
      <c r="E81" s="263">
        <v>2.7433386092923628</v>
      </c>
      <c r="F81" s="263">
        <v>2.732488927766715</v>
      </c>
      <c r="G81" s="263">
        <v>2.0825409320191528</v>
      </c>
      <c r="H81" s="263">
        <v>2.079555717465575</v>
      </c>
      <c r="I81" s="263">
        <v>1.9117109555616421</v>
      </c>
      <c r="J81" s="263">
        <v>2.2475708355783781</v>
      </c>
      <c r="K81" s="263">
        <v>2.2398617625672621</v>
      </c>
      <c r="L81" s="263">
        <v>2.3186199114044439</v>
      </c>
      <c r="M81" s="263">
        <v>2.3046476932801001</v>
      </c>
      <c r="N81" s="263">
        <v>1.629128176661119</v>
      </c>
      <c r="O81" s="263">
        <v>1.561960959506651</v>
      </c>
      <c r="P81" s="263">
        <v>1.3397839001549161</v>
      </c>
      <c r="Q81" s="263">
        <v>1.267354447235397</v>
      </c>
      <c r="R81" s="263">
        <v>0.85012677576094509</v>
      </c>
      <c r="S81" s="263">
        <v>0.96262465576329526</v>
      </c>
      <c r="T81" s="263">
        <v>1.0941373039304281</v>
      </c>
      <c r="U81" s="263">
        <v>1.0189577787383191</v>
      </c>
      <c r="V81" s="263">
        <v>1.035745740117648</v>
      </c>
      <c r="W81" s="263">
        <v>1.0243410809582341</v>
      </c>
      <c r="X81" s="263">
        <v>0.89500183539121847</v>
      </c>
      <c r="Y81" s="263">
        <v>0.88080354167436237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17.062994349044619</v>
      </c>
      <c r="C83" s="223">
        <v>17.724095076158321</v>
      </c>
      <c r="D83" s="223">
        <v>17.286651900270201</v>
      </c>
      <c r="E83" s="223">
        <v>18.132126877628149</v>
      </c>
      <c r="F83" s="223">
        <v>18.060415787595289</v>
      </c>
      <c r="G83" s="223">
        <v>13.76457732169481</v>
      </c>
      <c r="H83" s="223">
        <v>13.74484651309217</v>
      </c>
      <c r="I83" s="223">
        <v>12.63547470303355</v>
      </c>
      <c r="J83" s="223">
        <v>15.44648380024914</v>
      </c>
      <c r="K83" s="223">
        <v>15.39209114973314</v>
      </c>
      <c r="L83" s="223">
        <v>16.130668504728838</v>
      </c>
      <c r="M83" s="223">
        <v>15.797930113994971</v>
      </c>
      <c r="N83" s="223">
        <v>11.122187861515229</v>
      </c>
      <c r="O83" s="223">
        <v>8.2917741473201474</v>
      </c>
      <c r="P83" s="223">
        <v>7.5933887455813514</v>
      </c>
      <c r="Q83" s="223">
        <v>7.864717684150186</v>
      </c>
      <c r="R83" s="223">
        <v>7.2351199006401057</v>
      </c>
      <c r="S83" s="223">
        <v>6.9590140441387192</v>
      </c>
      <c r="T83" s="223">
        <v>6.5653960064966093</v>
      </c>
      <c r="U83" s="223">
        <v>5.7963122193560714</v>
      </c>
      <c r="V83" s="223">
        <v>5.2517435750453796</v>
      </c>
      <c r="W83" s="223">
        <v>4.9909238559281546</v>
      </c>
      <c r="X83" s="223">
        <v>4.4396675265118937</v>
      </c>
      <c r="Y83" s="223">
        <v>4.3692367172588273</v>
      </c>
      <c r="DA83" s="89" t="s">
        <v>1928</v>
      </c>
    </row>
    <row r="84" spans="1:105" ht="12" customHeight="1" x14ac:dyDescent="0.25">
      <c r="A84" s="55" t="s">
        <v>91</v>
      </c>
      <c r="B84" s="259">
        <v>0.6318044256364459</v>
      </c>
      <c r="C84" s="259">
        <v>0.65628350338044328</v>
      </c>
      <c r="D84" s="259">
        <v>0.64008596332142509</v>
      </c>
      <c r="E84" s="259">
        <v>0.67139200618320716</v>
      </c>
      <c r="F84" s="259">
        <v>0.66873670529512885</v>
      </c>
      <c r="G84" s="259">
        <v>0.50967143813923088</v>
      </c>
      <c r="H84" s="259">
        <v>0.50894085053350446</v>
      </c>
      <c r="I84" s="259">
        <v>0.46786329960998557</v>
      </c>
      <c r="J84" s="259">
        <v>0.57194866422020341</v>
      </c>
      <c r="K84" s="259">
        <v>0.56993462631943581</v>
      </c>
      <c r="L84" s="259">
        <v>0.59728248990183108</v>
      </c>
      <c r="M84" s="259">
        <v>0.58496193327801882</v>
      </c>
      <c r="N84" s="259">
        <v>0.41182968065939368</v>
      </c>
      <c r="O84" s="259">
        <v>0.30702580657587769</v>
      </c>
      <c r="P84" s="259">
        <v>0.28116616092374858</v>
      </c>
      <c r="Q84" s="259">
        <v>0.29121286320331369</v>
      </c>
      <c r="R84" s="259">
        <v>0.26790026883197321</v>
      </c>
      <c r="S84" s="259">
        <v>0.25767668799402421</v>
      </c>
      <c r="T84" s="259">
        <v>0.24310189454797371</v>
      </c>
      <c r="U84" s="259">
        <v>0.2146244461898319</v>
      </c>
      <c r="V84" s="259">
        <v>0.19446029021062311</v>
      </c>
      <c r="W84" s="259">
        <v>0.18480272076720219</v>
      </c>
      <c r="X84" s="259">
        <v>0.16439093480207481</v>
      </c>
      <c r="Y84" s="259">
        <v>0.16178303984029091</v>
      </c>
      <c r="DA84" s="67" t="s">
        <v>1929</v>
      </c>
    </row>
    <row r="85" spans="1:105" ht="12" customHeight="1" x14ac:dyDescent="0.25">
      <c r="A85" s="173" t="s">
        <v>92</v>
      </c>
      <c r="B85" s="224">
        <v>0.27858598695611231</v>
      </c>
      <c r="C85" s="224">
        <v>0.28937971956761982</v>
      </c>
      <c r="D85" s="224">
        <v>0.28223762384858903</v>
      </c>
      <c r="E85" s="224">
        <v>0.29604161839888732</v>
      </c>
      <c r="F85" s="224">
        <v>0.29487079782759168</v>
      </c>
      <c r="G85" s="224">
        <v>0.22473302632270789</v>
      </c>
      <c r="H85" s="224">
        <v>0.2244108831705858</v>
      </c>
      <c r="I85" s="224">
        <v>0.2062982685679883</v>
      </c>
      <c r="J85" s="224">
        <v>0.25219336339644649</v>
      </c>
      <c r="K85" s="224">
        <v>0.25130529944249891</v>
      </c>
      <c r="L85" s="224">
        <v>0.26336398605199512</v>
      </c>
      <c r="M85" s="224">
        <v>0.25793139601681803</v>
      </c>
      <c r="N85" s="224">
        <v>0.1815909692762043</v>
      </c>
      <c r="O85" s="224">
        <v>0.1353790569918466</v>
      </c>
      <c r="P85" s="224">
        <v>0.12397658082356609</v>
      </c>
      <c r="Q85" s="224">
        <v>0.12840654420564809</v>
      </c>
      <c r="R85" s="224">
        <v>0.11812715734490389</v>
      </c>
      <c r="S85" s="224">
        <v>0.1136192016510251</v>
      </c>
      <c r="T85" s="224">
        <v>0.10719263505526359</v>
      </c>
      <c r="U85" s="224">
        <v>9.4635872653903455E-2</v>
      </c>
      <c r="V85" s="224">
        <v>8.5744748966464612E-2</v>
      </c>
      <c r="W85" s="224">
        <v>8.1486368673730311E-2</v>
      </c>
      <c r="X85" s="224">
        <v>7.2486055747932543E-2</v>
      </c>
      <c r="Y85" s="224">
        <v>7.1336138206480382E-2</v>
      </c>
      <c r="DA85" s="177" t="s">
        <v>1930</v>
      </c>
    </row>
    <row r="86" spans="1:105" ht="12" customHeight="1" x14ac:dyDescent="0.25">
      <c r="A86" s="173" t="s">
        <v>93</v>
      </c>
      <c r="B86" s="224">
        <v>2.1608911948886518</v>
      </c>
      <c r="C86" s="224">
        <v>2.244614292432189</v>
      </c>
      <c r="D86" s="224">
        <v>2.189215627478029</v>
      </c>
      <c r="E86" s="224">
        <v>2.2962882430246609</v>
      </c>
      <c r="F86" s="224">
        <v>2.2872066094114611</v>
      </c>
      <c r="G86" s="224">
        <v>1.7431731692158769</v>
      </c>
      <c r="H86" s="224">
        <v>1.740674420773717</v>
      </c>
      <c r="I86" s="224">
        <v>1.600181390816217</v>
      </c>
      <c r="J86" s="224">
        <v>1.956173116699468</v>
      </c>
      <c r="K86" s="224">
        <v>1.9492847243594551</v>
      </c>
      <c r="L86" s="224">
        <v>2.0428196146139568</v>
      </c>
      <c r="M86" s="224">
        <v>2.0006809697355141</v>
      </c>
      <c r="N86" s="224">
        <v>1.408535766165665</v>
      </c>
      <c r="O86" s="224">
        <v>1.050086601348317</v>
      </c>
      <c r="P86" s="224">
        <v>0.96164169921529319</v>
      </c>
      <c r="Q86" s="224">
        <v>0.99600333014516618</v>
      </c>
      <c r="R86" s="224">
        <v>0.91626982739818197</v>
      </c>
      <c r="S86" s="224">
        <v>0.88130323818712641</v>
      </c>
      <c r="T86" s="224">
        <v>0.83145467501322101</v>
      </c>
      <c r="U86" s="224">
        <v>0.73405639017528845</v>
      </c>
      <c r="V86" s="224">
        <v>0.66509114501427036</v>
      </c>
      <c r="W86" s="224">
        <v>0.63206042232933268</v>
      </c>
      <c r="X86" s="224">
        <v>0.5622482355603593</v>
      </c>
      <c r="Y86" s="224">
        <v>0.5533287392234405</v>
      </c>
      <c r="DA86" s="177" t="s">
        <v>1931</v>
      </c>
    </row>
    <row r="87" spans="1:105" ht="12" customHeight="1" x14ac:dyDescent="0.25">
      <c r="A87" s="173" t="s">
        <v>94</v>
      </c>
      <c r="B87" s="224">
        <v>0.95415441413460544</v>
      </c>
      <c r="C87" s="224">
        <v>0.99112284793411676</v>
      </c>
      <c r="D87" s="224">
        <v>0.96666123652665314</v>
      </c>
      <c r="E87" s="224">
        <v>1.0139397894674089</v>
      </c>
      <c r="F87" s="224">
        <v>1.0099297399007829</v>
      </c>
      <c r="G87" s="224">
        <v>0.7697085248635317</v>
      </c>
      <c r="H87" s="224">
        <v>0.76860518756383833</v>
      </c>
      <c r="I87" s="224">
        <v>0.70656965101938896</v>
      </c>
      <c r="J87" s="224">
        <v>0.86375992392639811</v>
      </c>
      <c r="K87" s="224">
        <v>0.8607183131442071</v>
      </c>
      <c r="L87" s="224">
        <v>0.90201920262121216</v>
      </c>
      <c r="M87" s="224">
        <v>0.88341263228045597</v>
      </c>
      <c r="N87" s="224">
        <v>0.62194738075310196</v>
      </c>
      <c r="O87" s="224">
        <v>0.4636720110064268</v>
      </c>
      <c r="P87" s="224">
        <v>0.42461863618702678</v>
      </c>
      <c r="Q87" s="224">
        <v>0.43979121956658568</v>
      </c>
      <c r="R87" s="224">
        <v>0.40458441517939442</v>
      </c>
      <c r="S87" s="224">
        <v>0.38914470885735591</v>
      </c>
      <c r="T87" s="224">
        <v>0.36713377804179459</v>
      </c>
      <c r="U87" s="224">
        <v>0.32412698361036951</v>
      </c>
      <c r="V87" s="224">
        <v>0.2936749676792057</v>
      </c>
      <c r="W87" s="224">
        <v>0.27909005478473048</v>
      </c>
      <c r="X87" s="224">
        <v>0.24826406672778081</v>
      </c>
      <c r="Y87" s="224">
        <v>0.2443256098439453</v>
      </c>
      <c r="DA87" s="177" t="s">
        <v>1932</v>
      </c>
    </row>
    <row r="88" spans="1:105" ht="12" customHeight="1" x14ac:dyDescent="0.25">
      <c r="A88" s="56" t="s">
        <v>95</v>
      </c>
      <c r="B88" s="260">
        <v>3.1264948179188639</v>
      </c>
      <c r="C88" s="260">
        <v>3.2550956658008792</v>
      </c>
      <c r="D88" s="260">
        <v>3.1449329756550708</v>
      </c>
      <c r="E88" s="260">
        <v>3.3241410059074101</v>
      </c>
      <c r="F88" s="260">
        <v>3.2508430887101998</v>
      </c>
      <c r="G88" s="260">
        <v>2.3411263816192709</v>
      </c>
      <c r="H88" s="260">
        <v>2.3485282350843919</v>
      </c>
      <c r="I88" s="260">
        <v>2.175510261274483</v>
      </c>
      <c r="J88" s="260">
        <v>2.9284735745994421</v>
      </c>
      <c r="K88" s="260">
        <v>3.2689455867636248</v>
      </c>
      <c r="L88" s="260">
        <v>3.5796767540966821</v>
      </c>
      <c r="M88" s="260">
        <v>3.4797315625500538</v>
      </c>
      <c r="N88" s="260">
        <v>2.6116786385521711</v>
      </c>
      <c r="O88" s="260">
        <v>1.677132593471456</v>
      </c>
      <c r="P88" s="260">
        <v>1.532489474567817</v>
      </c>
      <c r="Q88" s="260">
        <v>1.5589559543257341</v>
      </c>
      <c r="R88" s="260">
        <v>1.410839315726711</v>
      </c>
      <c r="S88" s="260">
        <v>1.3893157171080059</v>
      </c>
      <c r="T88" s="260">
        <v>1.342598287231233</v>
      </c>
      <c r="U88" s="260">
        <v>1.2239315968571269</v>
      </c>
      <c r="V88" s="260">
        <v>1.171806979062413</v>
      </c>
      <c r="W88" s="260">
        <v>1.1076657911655681</v>
      </c>
      <c r="X88" s="260">
        <v>1.027388401119363</v>
      </c>
      <c r="Y88" s="260">
        <v>1.061617038926508</v>
      </c>
      <c r="DA88" s="68" t="s">
        <v>1933</v>
      </c>
    </row>
    <row r="89" spans="1:105" ht="12" customHeight="1" x14ac:dyDescent="0.25">
      <c r="A89" s="37" t="s">
        <v>159</v>
      </c>
      <c r="B89" s="226">
        <v>6.7645974119258712E-2</v>
      </c>
      <c r="C89" s="226">
        <v>6.9821353416879645E-2</v>
      </c>
      <c r="D89" s="226">
        <v>5.8863947854974188E-2</v>
      </c>
      <c r="E89" s="226">
        <v>7.6658541892079823E-2</v>
      </c>
      <c r="F89" s="226">
        <v>6.4465992841713643E-2</v>
      </c>
      <c r="G89" s="226">
        <v>2.434517906315576E-2</v>
      </c>
      <c r="H89" s="226">
        <v>1.968964580239612E-2</v>
      </c>
      <c r="I89" s="226">
        <v>1.492253483661036E-2</v>
      </c>
      <c r="J89" s="226">
        <v>4.0440158166694481E-2</v>
      </c>
      <c r="K89" s="226">
        <v>6.0803226221606707E-2</v>
      </c>
      <c r="L89" s="226">
        <v>7.3577269015603602E-2</v>
      </c>
      <c r="M89" s="226">
        <v>6.7014832043312267E-2</v>
      </c>
      <c r="N89" s="226">
        <v>4.5994750687546777E-2</v>
      </c>
      <c r="O89" s="226">
        <v>1.058354276415378E-2</v>
      </c>
      <c r="P89" s="226">
        <v>1.049482601636686E-2</v>
      </c>
      <c r="Q89" s="226">
        <v>9.0040490904184107E-3</v>
      </c>
      <c r="R89" s="226">
        <v>2.5155334299144108E-3</v>
      </c>
      <c r="S89" s="226">
        <v>2.7205970617279408E-3</v>
      </c>
      <c r="T89" s="226">
        <v>1.943201319123141E-3</v>
      </c>
      <c r="U89" s="226">
        <v>1.5953383059840211E-3</v>
      </c>
      <c r="V89" s="226">
        <v>1.5167997567280571E-3</v>
      </c>
      <c r="W89" s="226">
        <v>2.1449156138134509E-3</v>
      </c>
      <c r="X89" s="226">
        <v>1.8489770421308469E-3</v>
      </c>
      <c r="Y89" s="226">
        <v>1.3468148396888781E-3</v>
      </c>
      <c r="DA89" s="69" t="s">
        <v>1934</v>
      </c>
    </row>
    <row r="90" spans="1:105" ht="12" customHeight="1" x14ac:dyDescent="0.25">
      <c r="A90" s="37" t="s">
        <v>35</v>
      </c>
      <c r="B90" s="226">
        <v>0.71973281585849669</v>
      </c>
      <c r="C90" s="226">
        <v>0.83647879211883858</v>
      </c>
      <c r="D90" s="226">
        <v>0.63970399797851352</v>
      </c>
      <c r="E90" s="226">
        <v>0.74835549264904955</v>
      </c>
      <c r="F90" s="226">
        <v>0.61574366914678391</v>
      </c>
      <c r="G90" s="226">
        <v>0.36445827061459568</v>
      </c>
      <c r="H90" s="226">
        <v>0.2779496211939505</v>
      </c>
      <c r="I90" s="226">
        <v>0.1307162318756801</v>
      </c>
      <c r="J90" s="226">
        <v>0.42320927262782748</v>
      </c>
      <c r="K90" s="226">
        <v>0.78347869588038044</v>
      </c>
      <c r="L90" s="226">
        <v>1.040093882582263</v>
      </c>
      <c r="M90" s="226">
        <v>0.9252031966135924</v>
      </c>
      <c r="N90" s="226">
        <v>0.88996992387185336</v>
      </c>
      <c r="O90" s="226">
        <v>0.19418405152955551</v>
      </c>
      <c r="P90" s="226">
        <v>0.18655900379460949</v>
      </c>
      <c r="Q90" s="226">
        <v>0.14701620310514521</v>
      </c>
      <c r="R90" s="226">
        <v>8.3997956191728035E-2</v>
      </c>
      <c r="S90" s="226">
        <v>0.1118296630678014</v>
      </c>
      <c r="T90" s="226">
        <v>9.9290968009325242E-2</v>
      </c>
      <c r="U90" s="226">
        <v>7.3663515754710487E-2</v>
      </c>
      <c r="V90" s="226">
        <v>6.0895961039080078E-2</v>
      </c>
      <c r="W90" s="226">
        <v>3.7244624091560118E-2</v>
      </c>
      <c r="X90" s="226">
        <v>1.1439224056439171E-2</v>
      </c>
      <c r="Y90" s="226">
        <v>1.163584989081467E-2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0.644127245965326</v>
      </c>
      <c r="C92" s="226">
        <v>0.67408281031548778</v>
      </c>
      <c r="D92" s="226">
        <v>0.69013880178156639</v>
      </c>
      <c r="E92" s="226">
        <v>0.73664562422329916</v>
      </c>
      <c r="F92" s="226">
        <v>0.70480166499629249</v>
      </c>
      <c r="G92" s="226">
        <v>0.54278011096764966</v>
      </c>
      <c r="H92" s="226">
        <v>0.5758858597759583</v>
      </c>
      <c r="I92" s="226">
        <v>0.51757977222840101</v>
      </c>
      <c r="J92" s="226">
        <v>0.85825548422191889</v>
      </c>
      <c r="K92" s="226">
        <v>1.16245646191138</v>
      </c>
      <c r="L92" s="226">
        <v>1.298715815279236</v>
      </c>
      <c r="M92" s="226">
        <v>1.322760853042388</v>
      </c>
      <c r="N92" s="226">
        <v>1.0686706295013431</v>
      </c>
      <c r="O92" s="226">
        <v>0.79398899821616109</v>
      </c>
      <c r="P92" s="226">
        <v>0.75001583117896375</v>
      </c>
      <c r="Q92" s="226">
        <v>0.75633011228479186</v>
      </c>
      <c r="R92" s="226">
        <v>0.61387622925112517</v>
      </c>
      <c r="S92" s="226">
        <v>0.63904430915200072</v>
      </c>
      <c r="T92" s="226">
        <v>0.67595747993867283</v>
      </c>
      <c r="U92" s="226">
        <v>0.65791110478137549</v>
      </c>
      <c r="V92" s="226">
        <v>0.68402043064319062</v>
      </c>
      <c r="W92" s="226">
        <v>0.63012370020514152</v>
      </c>
      <c r="X92" s="226">
        <v>0.577758961027797</v>
      </c>
      <c r="Y92" s="226">
        <v>0.66431037643168611</v>
      </c>
      <c r="DA92" s="69" t="s">
        <v>1937</v>
      </c>
    </row>
    <row r="93" spans="1:105" ht="12" customHeight="1" x14ac:dyDescent="0.25">
      <c r="A93" s="37" t="s">
        <v>40</v>
      </c>
      <c r="B93" s="226">
        <v>1.694988781975783</v>
      </c>
      <c r="C93" s="226">
        <v>1.674712709949673</v>
      </c>
      <c r="D93" s="226">
        <v>1.7562262280400169</v>
      </c>
      <c r="E93" s="226">
        <v>1.7624813471429821</v>
      </c>
      <c r="F93" s="226">
        <v>1.8658317617254101</v>
      </c>
      <c r="G93" s="226">
        <v>1.409542820973871</v>
      </c>
      <c r="H93" s="226">
        <v>1.4750031083120869</v>
      </c>
      <c r="I93" s="226">
        <v>1.5122917223337911</v>
      </c>
      <c r="J93" s="226">
        <v>1.6065686595830011</v>
      </c>
      <c r="K93" s="226">
        <v>1.262207202750258</v>
      </c>
      <c r="L93" s="226">
        <v>1.1672897872195791</v>
      </c>
      <c r="M93" s="226">
        <v>1.1647526808507609</v>
      </c>
      <c r="N93" s="226">
        <v>0.60704333449142778</v>
      </c>
      <c r="O93" s="226">
        <v>0.67837600096158568</v>
      </c>
      <c r="P93" s="226">
        <v>0.58541981357787753</v>
      </c>
      <c r="Q93" s="226">
        <v>0.64660558984537875</v>
      </c>
      <c r="R93" s="226">
        <v>0.71044959685394293</v>
      </c>
      <c r="S93" s="226">
        <v>0.63572114782647582</v>
      </c>
      <c r="T93" s="226">
        <v>0.56540663796411206</v>
      </c>
      <c r="U93" s="226">
        <v>0.49076163801505679</v>
      </c>
      <c r="V93" s="226">
        <v>0.42537378762341382</v>
      </c>
      <c r="W93" s="226">
        <v>0.43815255125505248</v>
      </c>
      <c r="X93" s="226">
        <v>0.43634123899299582</v>
      </c>
      <c r="Y93" s="226">
        <v>0.38432399776431819</v>
      </c>
      <c r="DA93" s="69" t="s">
        <v>1938</v>
      </c>
    </row>
    <row r="94" spans="1:105" ht="12" customHeight="1" x14ac:dyDescent="0.25">
      <c r="A94" s="132" t="s">
        <v>1939</v>
      </c>
      <c r="B94" s="316">
        <v>9.9110635095099422</v>
      </c>
      <c r="C94" s="316">
        <v>10.28759904704307</v>
      </c>
      <c r="D94" s="316">
        <v>10.06351847344043</v>
      </c>
      <c r="E94" s="316">
        <v>10.530324214646569</v>
      </c>
      <c r="F94" s="316">
        <v>10.548828846450119</v>
      </c>
      <c r="G94" s="316">
        <v>8.176164781534192</v>
      </c>
      <c r="H94" s="316">
        <v>8.1536869359661353</v>
      </c>
      <c r="I94" s="316">
        <v>7.4790518317454842</v>
      </c>
      <c r="J94" s="316">
        <v>8.8739351574071836</v>
      </c>
      <c r="K94" s="316">
        <v>8.4919025997039235</v>
      </c>
      <c r="L94" s="316">
        <v>8.7455064574431614</v>
      </c>
      <c r="M94" s="316">
        <v>8.5912116201341071</v>
      </c>
      <c r="N94" s="316">
        <v>5.886605426108698</v>
      </c>
      <c r="O94" s="316">
        <v>4.6584780779262243</v>
      </c>
      <c r="P94" s="316">
        <v>4.2694961938638993</v>
      </c>
      <c r="Q94" s="316">
        <v>4.4503477727037382</v>
      </c>
      <c r="R94" s="316">
        <v>4.1173989161589422</v>
      </c>
      <c r="S94" s="316">
        <v>3.927954490341182</v>
      </c>
      <c r="T94" s="316">
        <v>3.6739147366071219</v>
      </c>
      <c r="U94" s="316">
        <v>3.2049369298695511</v>
      </c>
      <c r="V94" s="316">
        <v>2.8409654441124039</v>
      </c>
      <c r="W94" s="316">
        <v>2.705818498207591</v>
      </c>
      <c r="X94" s="316">
        <v>2.364889832554383</v>
      </c>
      <c r="Y94" s="316">
        <v>2.2768461512181619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1.0000000000000002</v>
      </c>
      <c r="K98" s="232">
        <f t="shared" si="4"/>
        <v>1.0000000000000002</v>
      </c>
      <c r="L98" s="232">
        <f t="shared" si="4"/>
        <v>1.0000000000000002</v>
      </c>
      <c r="M98" s="232">
        <f t="shared" si="4"/>
        <v>0.99999999999999989</v>
      </c>
      <c r="N98" s="232">
        <f t="shared" si="4"/>
        <v>1.0000000000000004</v>
      </c>
      <c r="O98" s="232">
        <f t="shared" si="4"/>
        <v>1</v>
      </c>
      <c r="P98" s="232">
        <f t="shared" si="4"/>
        <v>0.99999999999999967</v>
      </c>
      <c r="Q98" s="232">
        <f t="shared" si="4"/>
        <v>1.0000000000000002</v>
      </c>
      <c r="R98" s="232">
        <f t="shared" si="4"/>
        <v>1</v>
      </c>
      <c r="S98" s="232">
        <f t="shared" si="4"/>
        <v>1.0000000000000002</v>
      </c>
      <c r="T98" s="232">
        <f t="shared" si="4"/>
        <v>1</v>
      </c>
      <c r="U98" s="232">
        <f t="shared" si="4"/>
        <v>0.99999999999999967</v>
      </c>
      <c r="V98" s="232">
        <f t="shared" si="4"/>
        <v>0.99999999999999989</v>
      </c>
      <c r="W98" s="232">
        <f t="shared" si="4"/>
        <v>0.99999999999999978</v>
      </c>
      <c r="X98" s="232">
        <f t="shared" si="4"/>
        <v>0.99999999999999989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4.9999999999873037E-3</v>
      </c>
      <c r="K99" s="266">
        <f t="shared" si="5"/>
        <v>4.9999999999907827E-3</v>
      </c>
      <c r="L99" s="266">
        <f t="shared" si="5"/>
        <v>5.0000000000085029E-3</v>
      </c>
      <c r="M99" s="266">
        <f t="shared" si="5"/>
        <v>4.9999999999913716E-3</v>
      </c>
      <c r="N99" s="266">
        <f t="shared" si="5"/>
        <v>5.0000000000136905E-3</v>
      </c>
      <c r="O99" s="266">
        <f t="shared" si="5"/>
        <v>4.9999999999711013E-3</v>
      </c>
      <c r="P99" s="266">
        <f t="shared" si="5"/>
        <v>4.9999999999661747E-3</v>
      </c>
      <c r="Q99" s="266">
        <f t="shared" si="5"/>
        <v>4.9999999999755223E-3</v>
      </c>
      <c r="R99" s="266">
        <f t="shared" si="5"/>
        <v>4.9999999999661192E-3</v>
      </c>
      <c r="S99" s="266">
        <f t="shared" si="5"/>
        <v>4.9999999999729141E-3</v>
      </c>
      <c r="T99" s="266">
        <f t="shared" si="5"/>
        <v>4.9999999999643533E-3</v>
      </c>
      <c r="U99" s="266">
        <f t="shared" si="5"/>
        <v>4.9999999999567188E-3</v>
      </c>
      <c r="V99" s="266">
        <f t="shared" si="5"/>
        <v>4.9999999999603643E-3</v>
      </c>
      <c r="W99" s="266">
        <f t="shared" si="5"/>
        <v>4.9999999999514834E-3</v>
      </c>
      <c r="X99" s="266">
        <f t="shared" si="5"/>
        <v>4.9999999999485543E-3</v>
      </c>
      <c r="Y99" s="266">
        <f t="shared" si="5"/>
        <v>4.9999999999430613E-3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6.9999999999822279E-3</v>
      </c>
      <c r="K100" s="267">
        <f t="shared" si="6"/>
        <v>6.9999999999870973E-3</v>
      </c>
      <c r="L100" s="267">
        <f t="shared" si="6"/>
        <v>7.0000000000119012E-3</v>
      </c>
      <c r="M100" s="267">
        <f t="shared" si="6"/>
        <v>6.9999999999879256E-3</v>
      </c>
      <c r="N100" s="267">
        <f t="shared" si="6"/>
        <v>7.0000000000191688E-3</v>
      </c>
      <c r="O100" s="267">
        <f t="shared" si="6"/>
        <v>6.9999999999595377E-3</v>
      </c>
      <c r="P100" s="267">
        <f t="shared" si="6"/>
        <v>6.9999999999526465E-3</v>
      </c>
      <c r="Q100" s="267">
        <f t="shared" si="6"/>
        <v>6.9999999999657342E-3</v>
      </c>
      <c r="R100" s="267">
        <f t="shared" si="6"/>
        <v>6.9999999999525667E-3</v>
      </c>
      <c r="S100" s="267">
        <f t="shared" si="6"/>
        <v>6.9999999999620774E-3</v>
      </c>
      <c r="T100" s="267">
        <f t="shared" si="6"/>
        <v>6.999999999950093E-3</v>
      </c>
      <c r="U100" s="267">
        <f t="shared" si="6"/>
        <v>6.9999999999394054E-3</v>
      </c>
      <c r="V100" s="267">
        <f t="shared" si="6"/>
        <v>6.9999999999445141E-3</v>
      </c>
      <c r="W100" s="267">
        <f t="shared" si="6"/>
        <v>6.9999999999320788E-3</v>
      </c>
      <c r="X100" s="267">
        <f t="shared" si="6"/>
        <v>6.9999999999279744E-3</v>
      </c>
      <c r="Y100" s="267">
        <f t="shared" si="6"/>
        <v>6.9999999999202853E-3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3.9999999999898436E-2</v>
      </c>
      <c r="K101" s="267">
        <f t="shared" si="7"/>
        <v>3.9999999999926275E-2</v>
      </c>
      <c r="L101" s="267">
        <f t="shared" si="7"/>
        <v>4.0000000000068023E-2</v>
      </c>
      <c r="M101" s="267">
        <f t="shared" si="7"/>
        <v>3.9999999999930966E-2</v>
      </c>
      <c r="N101" s="267">
        <f t="shared" si="7"/>
        <v>4.0000000000109531E-2</v>
      </c>
      <c r="O101" s="267">
        <f t="shared" si="7"/>
        <v>3.9999999999768797E-2</v>
      </c>
      <c r="P101" s="267">
        <f t="shared" si="7"/>
        <v>3.9999999999729398E-2</v>
      </c>
      <c r="Q101" s="267">
        <f t="shared" si="7"/>
        <v>3.9999999999804178E-2</v>
      </c>
      <c r="R101" s="267">
        <f t="shared" si="7"/>
        <v>3.9999999999728954E-2</v>
      </c>
      <c r="S101" s="267">
        <f t="shared" si="7"/>
        <v>3.999999999978332E-2</v>
      </c>
      <c r="T101" s="267">
        <f t="shared" si="7"/>
        <v>3.9999999999714819E-2</v>
      </c>
      <c r="U101" s="267">
        <f t="shared" si="7"/>
        <v>3.9999999999653736E-2</v>
      </c>
      <c r="V101" s="267">
        <f t="shared" si="7"/>
        <v>3.9999999999682928E-2</v>
      </c>
      <c r="W101" s="267">
        <f t="shared" si="7"/>
        <v>3.9999999999611867E-2</v>
      </c>
      <c r="X101" s="267">
        <f t="shared" si="7"/>
        <v>3.9999999999588434E-2</v>
      </c>
      <c r="Y101" s="267">
        <f t="shared" si="7"/>
        <v>3.999999999954449E-2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1.9999999999949215E-2</v>
      </c>
      <c r="K102" s="267">
        <f t="shared" si="8"/>
        <v>1.9999999999963134E-2</v>
      </c>
      <c r="L102" s="267">
        <f t="shared" si="8"/>
        <v>2.0000000000034011E-2</v>
      </c>
      <c r="M102" s="267">
        <f t="shared" si="8"/>
        <v>1.9999999999965483E-2</v>
      </c>
      <c r="N102" s="267">
        <f t="shared" si="8"/>
        <v>2.0000000000054762E-2</v>
      </c>
      <c r="O102" s="267">
        <f t="shared" si="8"/>
        <v>1.9999999999884402E-2</v>
      </c>
      <c r="P102" s="267">
        <f t="shared" si="8"/>
        <v>1.9999999999864699E-2</v>
      </c>
      <c r="Q102" s="267">
        <f t="shared" si="8"/>
        <v>1.9999999999902089E-2</v>
      </c>
      <c r="R102" s="267">
        <f t="shared" si="8"/>
        <v>1.9999999999864477E-2</v>
      </c>
      <c r="S102" s="267">
        <f t="shared" si="8"/>
        <v>1.9999999999891657E-2</v>
      </c>
      <c r="T102" s="267">
        <f t="shared" si="8"/>
        <v>1.999999999985741E-2</v>
      </c>
      <c r="U102" s="267">
        <f t="shared" si="8"/>
        <v>1.9999999999826875E-2</v>
      </c>
      <c r="V102" s="267">
        <f t="shared" si="8"/>
        <v>1.9999999999841461E-2</v>
      </c>
      <c r="W102" s="267">
        <f t="shared" si="8"/>
        <v>1.9999999999805933E-2</v>
      </c>
      <c r="X102" s="267">
        <f t="shared" si="8"/>
        <v>1.9999999999794214E-2</v>
      </c>
      <c r="Y102" s="267">
        <f t="shared" si="8"/>
        <v>1.9999999999772245E-2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1.581331731879319E-2</v>
      </c>
      <c r="K103" s="268">
        <f t="shared" si="9"/>
        <v>1.5069835431333445E-2</v>
      </c>
      <c r="L103" s="268">
        <f t="shared" si="9"/>
        <v>1.481284530084306E-2</v>
      </c>
      <c r="M103" s="268">
        <f t="shared" si="9"/>
        <v>1.5111593236996802E-2</v>
      </c>
      <c r="N103" s="268">
        <f t="shared" si="9"/>
        <v>1.5296835408329988E-2</v>
      </c>
      <c r="O103" s="268">
        <f t="shared" si="9"/>
        <v>1.8045552199038598E-2</v>
      </c>
      <c r="P103" s="268">
        <f t="shared" si="9"/>
        <v>1.8022833561626921E-2</v>
      </c>
      <c r="Q103" s="268">
        <f t="shared" si="9"/>
        <v>1.864753252858543E-2</v>
      </c>
      <c r="R103" s="268">
        <f t="shared" si="9"/>
        <v>1.9672554349840832E-2</v>
      </c>
      <c r="S103" s="268">
        <f t="shared" si="9"/>
        <v>1.9065608505545853E-2</v>
      </c>
      <c r="T103" s="268">
        <f t="shared" si="9"/>
        <v>1.9839734876242805E-2</v>
      </c>
      <c r="U103" s="268">
        <f t="shared" si="9"/>
        <v>2.0987893238048016E-2</v>
      </c>
      <c r="V103" s="268">
        <f t="shared" si="9"/>
        <v>2.2240210726713932E-2</v>
      </c>
      <c r="W103" s="268">
        <f t="shared" si="9"/>
        <v>2.3461420675375183E-2</v>
      </c>
      <c r="X103" s="268">
        <f t="shared" si="9"/>
        <v>2.6958027392421362E-2</v>
      </c>
      <c r="Y103" s="268">
        <f t="shared" si="9"/>
        <v>2.8577046081017486E-2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4.1312757876459293E-2</v>
      </c>
      <c r="K104" s="269">
        <f t="shared" si="10"/>
        <v>3.3751422598819969E-2</v>
      </c>
      <c r="L104" s="269">
        <f t="shared" si="10"/>
        <v>3.120081231130439E-2</v>
      </c>
      <c r="M104" s="269">
        <f t="shared" si="10"/>
        <v>3.2166602319971017E-2</v>
      </c>
      <c r="N104" s="269">
        <f t="shared" si="10"/>
        <v>2.9725765247160991E-2</v>
      </c>
      <c r="O104" s="269">
        <f t="shared" si="10"/>
        <v>4.3214858324034329E-2</v>
      </c>
      <c r="P104" s="269">
        <f t="shared" si="10"/>
        <v>4.3290087421678537E-2</v>
      </c>
      <c r="Q104" s="269">
        <f t="shared" si="10"/>
        <v>4.5895249906832733E-2</v>
      </c>
      <c r="R104" s="269">
        <f t="shared" si="10"/>
        <v>4.9498541965981115E-2</v>
      </c>
      <c r="S104" s="269">
        <f t="shared" si="10"/>
        <v>4.6473184185793881E-2</v>
      </c>
      <c r="T104" s="269">
        <f t="shared" si="10"/>
        <v>4.6806385906923167E-2</v>
      </c>
      <c r="U104" s="269">
        <f t="shared" si="10"/>
        <v>4.7382442864125345E-2</v>
      </c>
      <c r="V104" s="269">
        <f t="shared" si="10"/>
        <v>4.6487375610458244E-2</v>
      </c>
      <c r="W104" s="269">
        <f t="shared" si="10"/>
        <v>4.9411778431979032E-2</v>
      </c>
      <c r="X104" s="269">
        <f t="shared" si="10"/>
        <v>5.3499611269671711E-2</v>
      </c>
      <c r="Y104" s="269">
        <f t="shared" si="10"/>
        <v>5.284080206643213E-2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0.77906779619057687</v>
      </c>
      <c r="K105" s="269">
        <f t="shared" si="11"/>
        <v>0.80417558063926864</v>
      </c>
      <c r="L105" s="269">
        <f t="shared" si="11"/>
        <v>0.81265120391816503</v>
      </c>
      <c r="M105" s="269">
        <f t="shared" si="11"/>
        <v>0.80924046595433208</v>
      </c>
      <c r="N105" s="269">
        <f t="shared" si="11"/>
        <v>0.81692014323951034</v>
      </c>
      <c r="O105" s="269">
        <f t="shared" si="11"/>
        <v>0.77070657097948947</v>
      </c>
      <c r="P105" s="269">
        <f t="shared" si="11"/>
        <v>0.77048688474678484</v>
      </c>
      <c r="Q105" s="269">
        <f t="shared" si="11"/>
        <v>0.7614677733275288</v>
      </c>
      <c r="R105" s="269">
        <f t="shared" si="11"/>
        <v>0.74883214376026386</v>
      </c>
      <c r="S105" s="269">
        <f t="shared" si="11"/>
        <v>0.75918746467395326</v>
      </c>
      <c r="T105" s="269">
        <f t="shared" si="11"/>
        <v>0.75733968831307408</v>
      </c>
      <c r="U105" s="269">
        <f t="shared" si="11"/>
        <v>0.75433534642261579</v>
      </c>
      <c r="V105" s="269">
        <f t="shared" si="11"/>
        <v>0.75596713452904707</v>
      </c>
      <c r="W105" s="269">
        <f t="shared" si="11"/>
        <v>0.74532284882228017</v>
      </c>
      <c r="X105" s="269">
        <f t="shared" si="11"/>
        <v>0.72865433629493304</v>
      </c>
      <c r="Y105" s="269">
        <f t="shared" si="11"/>
        <v>0.72915814726129935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0.43479481388675084</v>
      </c>
      <c r="K106" s="318">
        <f t="shared" si="12"/>
        <v>0.52291372564910343</v>
      </c>
      <c r="L106" s="318">
        <f t="shared" si="12"/>
        <v>0.55264443465729618</v>
      </c>
      <c r="M106" s="318">
        <f t="shared" si="12"/>
        <v>0.54118544662124124</v>
      </c>
      <c r="N106" s="318">
        <f t="shared" si="12"/>
        <v>0.56920543284650305</v>
      </c>
      <c r="O106" s="318">
        <f t="shared" si="12"/>
        <v>0.41058275161253838</v>
      </c>
      <c r="P106" s="318">
        <f t="shared" si="12"/>
        <v>0.40973615623279858</v>
      </c>
      <c r="Q106" s="318">
        <f t="shared" si="12"/>
        <v>0.37900735743725766</v>
      </c>
      <c r="R106" s="318">
        <f t="shared" si="12"/>
        <v>0.33634429404375643</v>
      </c>
      <c r="S106" s="318">
        <f t="shared" si="12"/>
        <v>0.37191092979233936</v>
      </c>
      <c r="T106" s="318">
        <f t="shared" si="12"/>
        <v>0.36728647242204948</v>
      </c>
      <c r="U106" s="318">
        <f t="shared" si="12"/>
        <v>0.35948165588823944</v>
      </c>
      <c r="V106" s="318">
        <f t="shared" si="12"/>
        <v>0.36857233777523013</v>
      </c>
      <c r="W106" s="318">
        <f t="shared" si="12"/>
        <v>0.33355802855578992</v>
      </c>
      <c r="X106" s="318">
        <f t="shared" si="12"/>
        <v>0.28282424238100418</v>
      </c>
      <c r="Y106" s="318">
        <f t="shared" si="12"/>
        <v>0.28881813004103346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0.34427298230382603</v>
      </c>
      <c r="K107" s="318">
        <f t="shared" si="13"/>
        <v>0.28126185499016521</v>
      </c>
      <c r="L107" s="318">
        <f t="shared" si="13"/>
        <v>0.26000676926086896</v>
      </c>
      <c r="M107" s="318">
        <f t="shared" si="13"/>
        <v>0.26805501933309084</v>
      </c>
      <c r="N107" s="318">
        <f t="shared" si="13"/>
        <v>0.24771471039300721</v>
      </c>
      <c r="O107" s="318">
        <f t="shared" si="13"/>
        <v>0.36012381936695115</v>
      </c>
      <c r="P107" s="318">
        <f t="shared" si="13"/>
        <v>0.36075072851398632</v>
      </c>
      <c r="Q107" s="318">
        <f t="shared" si="13"/>
        <v>0.38246041589027113</v>
      </c>
      <c r="R107" s="318">
        <f t="shared" si="13"/>
        <v>0.41248784971650743</v>
      </c>
      <c r="S107" s="318">
        <f t="shared" si="13"/>
        <v>0.38727653488161401</v>
      </c>
      <c r="T107" s="318">
        <f t="shared" si="13"/>
        <v>0.3900532158910246</v>
      </c>
      <c r="U107" s="318">
        <f t="shared" si="13"/>
        <v>0.39485369053437636</v>
      </c>
      <c r="V107" s="318">
        <f t="shared" si="13"/>
        <v>0.38739479675381699</v>
      </c>
      <c r="W107" s="318">
        <f t="shared" si="13"/>
        <v>0.41176482026649025</v>
      </c>
      <c r="X107" s="318">
        <f t="shared" si="13"/>
        <v>0.44583009391392892</v>
      </c>
      <c r="Y107" s="318">
        <f t="shared" si="13"/>
        <v>0.44034001722026589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9.1806128614353652E-2</v>
      </c>
      <c r="K108" s="319">
        <f t="shared" si="14"/>
        <v>7.5003161330710735E-2</v>
      </c>
      <c r="L108" s="319">
        <f t="shared" si="14"/>
        <v>6.9335138469565086E-2</v>
      </c>
      <c r="M108" s="319">
        <f t="shared" si="14"/>
        <v>7.148133848882425E-2</v>
      </c>
      <c r="N108" s="319">
        <f t="shared" si="14"/>
        <v>6.6057256104801967E-2</v>
      </c>
      <c r="O108" s="319">
        <f t="shared" si="14"/>
        <v>9.60330184978537E-2</v>
      </c>
      <c r="P108" s="319">
        <f t="shared" si="14"/>
        <v>9.6200194270396402E-2</v>
      </c>
      <c r="Q108" s="319">
        <f t="shared" si="14"/>
        <v>0.10198944423740575</v>
      </c>
      <c r="R108" s="319">
        <f t="shared" si="14"/>
        <v>0.10999675992440204</v>
      </c>
      <c r="S108" s="319">
        <f t="shared" si="14"/>
        <v>0.1032737426350971</v>
      </c>
      <c r="T108" s="319">
        <f t="shared" si="14"/>
        <v>0.1040141909042733</v>
      </c>
      <c r="U108" s="319">
        <f t="shared" si="14"/>
        <v>0.10529431747583372</v>
      </c>
      <c r="V108" s="319">
        <f t="shared" si="14"/>
        <v>0.10330527913435131</v>
      </c>
      <c r="W108" s="319">
        <f t="shared" si="14"/>
        <v>0.10980395207106414</v>
      </c>
      <c r="X108" s="319">
        <f t="shared" si="14"/>
        <v>0.1188880250437145</v>
      </c>
      <c r="Y108" s="319">
        <f t="shared" si="14"/>
        <v>0.11742400459207095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0.99999999999999978</v>
      </c>
      <c r="D110" s="232">
        <f t="shared" si="15"/>
        <v>1</v>
      </c>
      <c r="E110" s="232">
        <f t="shared" si="15"/>
        <v>0.99999999999999967</v>
      </c>
      <c r="F110" s="232">
        <f t="shared" si="15"/>
        <v>1</v>
      </c>
      <c r="G110" s="232">
        <f t="shared" si="15"/>
        <v>1.0000000000000004</v>
      </c>
      <c r="H110" s="232">
        <f t="shared" si="15"/>
        <v>0.99999999999999989</v>
      </c>
      <c r="I110" s="232">
        <f t="shared" si="15"/>
        <v>1.0000000000000004</v>
      </c>
      <c r="J110" s="232">
        <f t="shared" si="15"/>
        <v>1.0000000000000004</v>
      </c>
      <c r="K110" s="232">
        <f t="shared" si="15"/>
        <v>1.0000000000000002</v>
      </c>
      <c r="L110" s="232">
        <f t="shared" si="15"/>
        <v>1.0000000000000002</v>
      </c>
      <c r="M110" s="232">
        <f t="shared" si="15"/>
        <v>0.99999999999999933</v>
      </c>
      <c r="N110" s="232">
        <f t="shared" si="15"/>
        <v>0.99999999999999989</v>
      </c>
      <c r="O110" s="232">
        <f t="shared" si="15"/>
        <v>1</v>
      </c>
      <c r="P110" s="232">
        <f t="shared" si="15"/>
        <v>1.0000000000000002</v>
      </c>
      <c r="Q110" s="232">
        <f t="shared" si="15"/>
        <v>0.99999999999999978</v>
      </c>
      <c r="R110" s="232">
        <f t="shared" si="15"/>
        <v>1</v>
      </c>
      <c r="S110" s="232">
        <f t="shared" si="15"/>
        <v>0.99999999999999989</v>
      </c>
      <c r="T110" s="232">
        <f t="shared" si="15"/>
        <v>0.99999999999999978</v>
      </c>
      <c r="U110" s="232">
        <f t="shared" si="15"/>
        <v>1</v>
      </c>
      <c r="V110" s="232">
        <f t="shared" si="15"/>
        <v>1.0000000000000002</v>
      </c>
      <c r="W110" s="232">
        <f t="shared" si="15"/>
        <v>1.0000000000000002</v>
      </c>
      <c r="X110" s="232">
        <f t="shared" si="15"/>
        <v>0.99999999999999989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5.2781221197681586E-3</v>
      </c>
      <c r="C111" s="299">
        <f t="shared" si="16"/>
        <v>5.2781221197642867E-3</v>
      </c>
      <c r="D111" s="299">
        <f t="shared" si="16"/>
        <v>5.2781221197646085E-3</v>
      </c>
      <c r="E111" s="299">
        <f t="shared" si="16"/>
        <v>5.2781221197669183E-3</v>
      </c>
      <c r="F111" s="299">
        <f t="shared" si="16"/>
        <v>5.2781221197665661E-3</v>
      </c>
      <c r="G111" s="299">
        <f t="shared" si="16"/>
        <v>5.2781221197710894E-3</v>
      </c>
      <c r="H111" s="299">
        <f t="shared" si="16"/>
        <v>5.2781221197696617E-3</v>
      </c>
      <c r="I111" s="299">
        <f t="shared" si="16"/>
        <v>5.2781221197709671E-3</v>
      </c>
      <c r="J111" s="299">
        <f t="shared" si="16"/>
        <v>5.2781221197670276E-3</v>
      </c>
      <c r="K111" s="299">
        <f t="shared" si="16"/>
        <v>5.2781221197676382E-3</v>
      </c>
      <c r="L111" s="299">
        <f t="shared" si="16"/>
        <v>5.2781221197385347E-3</v>
      </c>
      <c r="M111" s="299">
        <f t="shared" si="16"/>
        <v>5.2781221197678993E-3</v>
      </c>
      <c r="N111" s="299">
        <f t="shared" si="16"/>
        <v>5.2781221197287613E-3</v>
      </c>
      <c r="O111" s="299">
        <f t="shared" si="16"/>
        <v>5.2781221197757749E-3</v>
      </c>
      <c r="P111" s="299">
        <f t="shared" si="16"/>
        <v>5.2781221197803797E-3</v>
      </c>
      <c r="Q111" s="299">
        <f t="shared" si="16"/>
        <v>5.2781221197729005E-3</v>
      </c>
      <c r="R111" s="299">
        <f t="shared" si="16"/>
        <v>5.2781221197889493E-3</v>
      </c>
      <c r="S111" s="299">
        <f t="shared" si="16"/>
        <v>5.2781221197807805E-3</v>
      </c>
      <c r="T111" s="299">
        <f t="shared" si="16"/>
        <v>5.2781221197840079E-3</v>
      </c>
      <c r="U111" s="299">
        <f t="shared" si="16"/>
        <v>5.2781221197885728E-3</v>
      </c>
      <c r="V111" s="299">
        <f t="shared" si="16"/>
        <v>5.2781221197841528E-3</v>
      </c>
      <c r="W111" s="299">
        <f t="shared" si="16"/>
        <v>5.2781221197872397E-3</v>
      </c>
      <c r="X111" s="299">
        <f t="shared" si="16"/>
        <v>5.2781221197862379E-3</v>
      </c>
      <c r="Y111" s="299">
        <f t="shared" si="16"/>
        <v>5.2781221197902607E-3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7.4900519068905463E-3</v>
      </c>
      <c r="C112" s="233">
        <f t="shared" si="17"/>
        <v>7.4900519068850499E-3</v>
      </c>
      <c r="D112" s="233">
        <f t="shared" si="17"/>
        <v>7.4900519068855104E-3</v>
      </c>
      <c r="E112" s="233">
        <f t="shared" si="17"/>
        <v>7.4900519068887821E-3</v>
      </c>
      <c r="F112" s="233">
        <f t="shared" si="17"/>
        <v>7.4900519068882886E-3</v>
      </c>
      <c r="G112" s="233">
        <f t="shared" si="17"/>
        <v>7.4900519068947027E-3</v>
      </c>
      <c r="H112" s="233">
        <f t="shared" si="17"/>
        <v>7.4900519068926774E-3</v>
      </c>
      <c r="I112" s="233">
        <f t="shared" si="17"/>
        <v>7.4900519068945293E-3</v>
      </c>
      <c r="J112" s="233">
        <f t="shared" si="17"/>
        <v>7.4900519068889409E-3</v>
      </c>
      <c r="K112" s="233">
        <f t="shared" si="17"/>
        <v>7.4900519068898056E-3</v>
      </c>
      <c r="L112" s="233">
        <f t="shared" si="17"/>
        <v>7.4900519068485053E-3</v>
      </c>
      <c r="M112" s="233">
        <f t="shared" si="17"/>
        <v>7.4900519068901751E-3</v>
      </c>
      <c r="N112" s="233">
        <f t="shared" si="17"/>
        <v>7.4900519068346379E-3</v>
      </c>
      <c r="O112" s="233">
        <f t="shared" si="17"/>
        <v>7.4900519069013528E-3</v>
      </c>
      <c r="P112" s="233">
        <f t="shared" si="17"/>
        <v>7.4900519069078858E-3</v>
      </c>
      <c r="Q112" s="233">
        <f t="shared" si="17"/>
        <v>7.4900519068972727E-3</v>
      </c>
      <c r="R112" s="233">
        <f t="shared" si="17"/>
        <v>7.4900519069200488E-3</v>
      </c>
      <c r="S112" s="233">
        <f t="shared" si="17"/>
        <v>7.4900519069084556E-3</v>
      </c>
      <c r="T112" s="233">
        <f t="shared" si="17"/>
        <v>7.490051906913037E-3</v>
      </c>
      <c r="U112" s="233">
        <f t="shared" si="17"/>
        <v>7.490051906919511E-3</v>
      </c>
      <c r="V112" s="233">
        <f t="shared" si="17"/>
        <v>7.4900519069132417E-3</v>
      </c>
      <c r="W112" s="233">
        <f t="shared" si="17"/>
        <v>7.4900519069176193E-3</v>
      </c>
      <c r="X112" s="233">
        <f t="shared" si="17"/>
        <v>7.4900519069162003E-3</v>
      </c>
      <c r="Y112" s="233">
        <f t="shared" si="17"/>
        <v>7.4900519069219075E-3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2.6652580694238474E-2</v>
      </c>
      <c r="C113" s="233">
        <f t="shared" si="18"/>
        <v>2.6652580694218921E-2</v>
      </c>
      <c r="D113" s="233">
        <f t="shared" si="18"/>
        <v>2.6652580694220541E-2</v>
      </c>
      <c r="E113" s="233">
        <f t="shared" si="18"/>
        <v>2.6652580694232205E-2</v>
      </c>
      <c r="F113" s="233">
        <f t="shared" si="18"/>
        <v>2.6652580694230429E-2</v>
      </c>
      <c r="G113" s="233">
        <f t="shared" si="18"/>
        <v>2.6652580694253275E-2</v>
      </c>
      <c r="H113" s="233">
        <f t="shared" si="18"/>
        <v>2.6652580694246062E-2</v>
      </c>
      <c r="I113" s="233">
        <f t="shared" si="18"/>
        <v>2.6652580694252657E-2</v>
      </c>
      <c r="J113" s="233">
        <f t="shared" si="18"/>
        <v>2.6652580694232774E-2</v>
      </c>
      <c r="K113" s="233">
        <f t="shared" si="18"/>
        <v>2.6652580694235838E-2</v>
      </c>
      <c r="L113" s="233">
        <f t="shared" si="18"/>
        <v>2.6652580694088886E-2</v>
      </c>
      <c r="M113" s="233">
        <f t="shared" si="18"/>
        <v>2.6652580694237159E-2</v>
      </c>
      <c r="N113" s="233">
        <f t="shared" si="18"/>
        <v>2.6652580694039533E-2</v>
      </c>
      <c r="O113" s="233">
        <f t="shared" si="18"/>
        <v>2.6652580694276937E-2</v>
      </c>
      <c r="P113" s="233">
        <f t="shared" si="18"/>
        <v>2.6652580694300182E-2</v>
      </c>
      <c r="Q113" s="233">
        <f t="shared" si="18"/>
        <v>2.6652580694262417E-2</v>
      </c>
      <c r="R113" s="233">
        <f t="shared" si="18"/>
        <v>2.6652580694343467E-2</v>
      </c>
      <c r="S113" s="233">
        <f t="shared" si="18"/>
        <v>2.6652580694302201E-2</v>
      </c>
      <c r="T113" s="233">
        <f t="shared" si="18"/>
        <v>2.6652580694318511E-2</v>
      </c>
      <c r="U113" s="233">
        <f t="shared" si="18"/>
        <v>2.6652580694341552E-2</v>
      </c>
      <c r="V113" s="233">
        <f t="shared" si="18"/>
        <v>2.6652580694319226E-2</v>
      </c>
      <c r="W113" s="233">
        <f t="shared" si="18"/>
        <v>2.6652580694334828E-2</v>
      </c>
      <c r="X113" s="233">
        <f t="shared" si="18"/>
        <v>2.6652580694329742E-2</v>
      </c>
      <c r="Y113" s="233">
        <f t="shared" si="18"/>
        <v>2.665258069435008E-2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2.1112488479072627E-2</v>
      </c>
      <c r="C114" s="233">
        <f t="shared" si="19"/>
        <v>2.1112488479057147E-2</v>
      </c>
      <c r="D114" s="233">
        <f t="shared" si="19"/>
        <v>2.1112488479058431E-2</v>
      </c>
      <c r="E114" s="233">
        <f t="shared" si="19"/>
        <v>2.1112488479067659E-2</v>
      </c>
      <c r="F114" s="233">
        <f t="shared" si="19"/>
        <v>2.1112488479066265E-2</v>
      </c>
      <c r="G114" s="233">
        <f t="shared" si="19"/>
        <v>2.1112488479084358E-2</v>
      </c>
      <c r="H114" s="233">
        <f t="shared" si="19"/>
        <v>2.1112488479078644E-2</v>
      </c>
      <c r="I114" s="233">
        <f t="shared" si="19"/>
        <v>2.1112488479083858E-2</v>
      </c>
      <c r="J114" s="233">
        <f t="shared" si="19"/>
        <v>2.1112488479068107E-2</v>
      </c>
      <c r="K114" s="233">
        <f t="shared" si="19"/>
        <v>2.1112488479070546E-2</v>
      </c>
      <c r="L114" s="233">
        <f t="shared" si="19"/>
        <v>2.1112488478954142E-2</v>
      </c>
      <c r="M114" s="233">
        <f t="shared" si="19"/>
        <v>2.1112488479071587E-2</v>
      </c>
      <c r="N114" s="233">
        <f t="shared" si="19"/>
        <v>2.1112488478915042E-2</v>
      </c>
      <c r="O114" s="233">
        <f t="shared" si="19"/>
        <v>2.1112488479103086E-2</v>
      </c>
      <c r="P114" s="233">
        <f t="shared" si="19"/>
        <v>2.1112488479121519E-2</v>
      </c>
      <c r="Q114" s="233">
        <f t="shared" si="19"/>
        <v>2.1112488479091602E-2</v>
      </c>
      <c r="R114" s="233">
        <f t="shared" si="19"/>
        <v>2.1112488479155794E-2</v>
      </c>
      <c r="S114" s="233">
        <f t="shared" si="19"/>
        <v>2.1112488479123118E-2</v>
      </c>
      <c r="T114" s="233">
        <f t="shared" si="19"/>
        <v>2.1112488479136028E-2</v>
      </c>
      <c r="U114" s="233">
        <f t="shared" si="19"/>
        <v>2.1112488479154288E-2</v>
      </c>
      <c r="V114" s="233">
        <f t="shared" si="19"/>
        <v>2.1112488479136604E-2</v>
      </c>
      <c r="W114" s="233">
        <f t="shared" si="19"/>
        <v>2.1112488479148959E-2</v>
      </c>
      <c r="X114" s="233">
        <f t="shared" si="19"/>
        <v>2.1112488479144948E-2</v>
      </c>
      <c r="Y114" s="233">
        <f t="shared" si="19"/>
        <v>2.1112488479161036E-2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1.6774492808708144E-2</v>
      </c>
      <c r="C115" s="300">
        <f t="shared" si="20"/>
        <v>1.6398794216211602E-2</v>
      </c>
      <c r="D115" s="300">
        <f t="shared" si="20"/>
        <v>1.7511482568597532E-2</v>
      </c>
      <c r="E115" s="300">
        <f t="shared" si="20"/>
        <v>1.6994326877122018E-2</v>
      </c>
      <c r="F115" s="300">
        <f t="shared" si="20"/>
        <v>1.7876827069081041E-2</v>
      </c>
      <c r="G115" s="300">
        <f t="shared" si="20"/>
        <v>1.9783275667514783E-2</v>
      </c>
      <c r="H115" s="300">
        <f t="shared" si="20"/>
        <v>2.1457011632095978E-2</v>
      </c>
      <c r="I115" s="300">
        <f t="shared" si="20"/>
        <v>2.5622082327187577E-2</v>
      </c>
      <c r="J115" s="300">
        <f t="shared" si="20"/>
        <v>1.9390255523752606E-2</v>
      </c>
      <c r="K115" s="300">
        <f t="shared" si="20"/>
        <v>1.6620081594342268E-2</v>
      </c>
      <c r="L115" s="300">
        <f t="shared" si="20"/>
        <v>1.580055580094316E-2</v>
      </c>
      <c r="M115" s="300">
        <f t="shared" si="20"/>
        <v>1.6323221919440488E-2</v>
      </c>
      <c r="N115" s="300">
        <f t="shared" si="20"/>
        <v>1.6016469587418564E-2</v>
      </c>
      <c r="O115" s="300">
        <f t="shared" si="20"/>
        <v>2.2787501624302226E-2</v>
      </c>
      <c r="P115" s="300">
        <f t="shared" si="20"/>
        <v>2.2784629171700405E-2</v>
      </c>
      <c r="Q115" s="300">
        <f t="shared" si="20"/>
        <v>2.4553505514135147E-2</v>
      </c>
      <c r="R115" s="300">
        <f t="shared" si="20"/>
        <v>2.7483968600930584E-2</v>
      </c>
      <c r="S115" s="300">
        <f t="shared" si="20"/>
        <v>2.5340590341938526E-2</v>
      </c>
      <c r="T115" s="300">
        <f t="shared" si="20"/>
        <v>2.6519874404427726E-2</v>
      </c>
      <c r="U115" s="300">
        <f t="shared" si="20"/>
        <v>2.833153539167222E-2</v>
      </c>
      <c r="V115" s="300">
        <f t="shared" si="20"/>
        <v>2.9608450949581585E-2</v>
      </c>
      <c r="W115" s="300">
        <f t="shared" si="20"/>
        <v>3.2787410072126183E-2</v>
      </c>
      <c r="X115" s="300">
        <f t="shared" si="20"/>
        <v>4.052457692026968E-2</v>
      </c>
      <c r="Y115" s="300">
        <f t="shared" si="20"/>
        <v>4.2486776252379219E-2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8.3423233375323397E-2</v>
      </c>
      <c r="C116" s="301">
        <f t="shared" si="21"/>
        <v>8.1983699096329687E-2</v>
      </c>
      <c r="D116" s="301">
        <f t="shared" si="21"/>
        <v>8.6479296175227899E-2</v>
      </c>
      <c r="E116" s="301">
        <f t="shared" si="21"/>
        <v>8.4126729351834739E-2</v>
      </c>
      <c r="F116" s="301">
        <f t="shared" si="21"/>
        <v>8.8593185710764216E-2</v>
      </c>
      <c r="G116" s="301">
        <f t="shared" si="21"/>
        <v>0.10046338905750804</v>
      </c>
      <c r="H116" s="301">
        <f t="shared" si="21"/>
        <v>0.10623009435773577</v>
      </c>
      <c r="I116" s="301">
        <f t="shared" si="21"/>
        <v>0.12073345229026099</v>
      </c>
      <c r="J116" s="301">
        <f t="shared" si="21"/>
        <v>8.9353623845909017E-2</v>
      </c>
      <c r="K116" s="301">
        <f t="shared" si="21"/>
        <v>7.2665615450768092E-2</v>
      </c>
      <c r="L116" s="301">
        <f t="shared" si="21"/>
        <v>6.7768780617725052E-2</v>
      </c>
      <c r="M116" s="301">
        <f t="shared" si="21"/>
        <v>6.9581495773198804E-2</v>
      </c>
      <c r="N116" s="301">
        <f t="shared" si="21"/>
        <v>6.5070116062740019E-2</v>
      </c>
      <c r="O116" s="301">
        <f t="shared" si="21"/>
        <v>9.4139421753501859E-2</v>
      </c>
      <c r="P116" s="301">
        <f t="shared" si="21"/>
        <v>9.4335478398788447E-2</v>
      </c>
      <c r="Q116" s="301">
        <f t="shared" si="21"/>
        <v>0.10140296726363199</v>
      </c>
      <c r="R116" s="301">
        <f t="shared" si="21"/>
        <v>0.112204688948571</v>
      </c>
      <c r="S116" s="301">
        <f t="shared" si="21"/>
        <v>0.10304983843077757</v>
      </c>
      <c r="T116" s="301">
        <f t="shared" si="21"/>
        <v>0.10401124578689497</v>
      </c>
      <c r="U116" s="301">
        <f t="shared" si="21"/>
        <v>0.10570017178086219</v>
      </c>
      <c r="V116" s="301">
        <f t="shared" si="21"/>
        <v>0.10307599128396429</v>
      </c>
      <c r="W116" s="301">
        <f t="shared" si="21"/>
        <v>0.11192628030267526</v>
      </c>
      <c r="X116" s="301">
        <f t="shared" si="21"/>
        <v>0.12589389433383552</v>
      </c>
      <c r="Y116" s="301">
        <f t="shared" si="21"/>
        <v>0.12351246819714552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2.0840355184196555E-2</v>
      </c>
      <c r="C117" s="302">
        <f t="shared" si="22"/>
        <v>2.0987078045546906E-2</v>
      </c>
      <c r="D117" s="302">
        <f t="shared" si="22"/>
        <v>2.0530790564986183E-2</v>
      </c>
      <c r="E117" s="302">
        <f t="shared" si="22"/>
        <v>2.0767503639447207E-2</v>
      </c>
      <c r="F117" s="302">
        <f t="shared" si="22"/>
        <v>2.0321242172509427E-2</v>
      </c>
      <c r="G117" s="302">
        <f t="shared" si="22"/>
        <v>1.9149156378138004E-2</v>
      </c>
      <c r="H117" s="302">
        <f t="shared" si="22"/>
        <v>1.855604366599525E-2</v>
      </c>
      <c r="I117" s="302">
        <f t="shared" si="22"/>
        <v>1.7065763078551916E-2</v>
      </c>
      <c r="J117" s="302">
        <f t="shared" si="22"/>
        <v>2.0202050998469209E-2</v>
      </c>
      <c r="K117" s="302">
        <f t="shared" si="22"/>
        <v>2.1852707102376905E-2</v>
      </c>
      <c r="L117" s="302">
        <f t="shared" si="22"/>
        <v>2.2337277470451371E-2</v>
      </c>
      <c r="M117" s="302">
        <f t="shared" si="22"/>
        <v>2.2150947133250887E-2</v>
      </c>
      <c r="N117" s="302">
        <f t="shared" si="22"/>
        <v>2.2583164481089983E-2</v>
      </c>
      <c r="O117" s="302">
        <f t="shared" si="22"/>
        <v>1.964616552553889E-2</v>
      </c>
      <c r="P117" s="302">
        <f t="shared" si="22"/>
        <v>1.9627895765208226E-2</v>
      </c>
      <c r="Q117" s="302">
        <f t="shared" si="22"/>
        <v>1.8909947975653502E-2</v>
      </c>
      <c r="R117" s="302">
        <f t="shared" si="22"/>
        <v>1.7805464824602171E-2</v>
      </c>
      <c r="S117" s="302">
        <f t="shared" si="22"/>
        <v>1.8730766945483521E-2</v>
      </c>
      <c r="T117" s="302">
        <f t="shared" si="22"/>
        <v>1.8603347271571161E-2</v>
      </c>
      <c r="U117" s="302">
        <f t="shared" si="22"/>
        <v>1.8387748701519872E-2</v>
      </c>
      <c r="V117" s="302">
        <f t="shared" si="22"/>
        <v>1.8593026463686126E-2</v>
      </c>
      <c r="W117" s="302">
        <f t="shared" si="22"/>
        <v>1.7663418771068671E-2</v>
      </c>
      <c r="X117" s="302">
        <f t="shared" si="22"/>
        <v>1.611007539948528E-2</v>
      </c>
      <c r="Y117" s="302">
        <f t="shared" si="22"/>
        <v>1.6270895569756152E-2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6.2582878191126845E-2</v>
      </c>
      <c r="C118" s="302">
        <f t="shared" si="23"/>
        <v>6.0996621050782789E-2</v>
      </c>
      <c r="D118" s="302">
        <f t="shared" si="23"/>
        <v>6.5948505610241709E-2</v>
      </c>
      <c r="E118" s="302">
        <f t="shared" si="23"/>
        <v>6.3359225712387529E-2</v>
      </c>
      <c r="F118" s="302">
        <f t="shared" si="23"/>
        <v>6.827194353825479E-2</v>
      </c>
      <c r="G118" s="302">
        <f t="shared" si="23"/>
        <v>8.1314232679370047E-2</v>
      </c>
      <c r="H118" s="302">
        <f t="shared" si="23"/>
        <v>8.7674050691740529E-2</v>
      </c>
      <c r="I118" s="302">
        <f t="shared" si="23"/>
        <v>0.10366768921170909</v>
      </c>
      <c r="J118" s="302">
        <f t="shared" si="23"/>
        <v>6.9151572847439793E-2</v>
      </c>
      <c r="K118" s="302">
        <f t="shared" si="23"/>
        <v>5.0812908348391188E-2</v>
      </c>
      <c r="L118" s="302">
        <f t="shared" si="23"/>
        <v>4.5431503147273671E-2</v>
      </c>
      <c r="M118" s="302">
        <f t="shared" si="23"/>
        <v>4.7430548639947903E-2</v>
      </c>
      <c r="N118" s="302">
        <f t="shared" si="23"/>
        <v>4.2486951581650036E-2</v>
      </c>
      <c r="O118" s="302">
        <f t="shared" si="23"/>
        <v>7.4493256227962962E-2</v>
      </c>
      <c r="P118" s="302">
        <f t="shared" si="23"/>
        <v>7.4707582633580225E-2</v>
      </c>
      <c r="Q118" s="302">
        <f t="shared" si="23"/>
        <v>8.2493019287978475E-2</v>
      </c>
      <c r="R118" s="302">
        <f t="shared" si="23"/>
        <v>9.4399224123968825E-2</v>
      </c>
      <c r="S118" s="302">
        <f t="shared" si="23"/>
        <v>8.431907148529405E-2</v>
      </c>
      <c r="T118" s="302">
        <f t="shared" si="23"/>
        <v>8.5407898515323807E-2</v>
      </c>
      <c r="U118" s="302">
        <f t="shared" si="23"/>
        <v>8.7312423079342324E-2</v>
      </c>
      <c r="V118" s="302">
        <f t="shared" si="23"/>
        <v>8.4482964820278159E-2</v>
      </c>
      <c r="W118" s="302">
        <f t="shared" si="23"/>
        <v>9.4262861531606595E-2</v>
      </c>
      <c r="X118" s="302">
        <f t="shared" si="23"/>
        <v>0.10978381893435024</v>
      </c>
      <c r="Y118" s="302">
        <f t="shared" si="23"/>
        <v>0.10724157262738936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0.74751482206265396</v>
      </c>
      <c r="C119" s="301">
        <f t="shared" si="24"/>
        <v>0.74881652491947581</v>
      </c>
      <c r="D119" s="301">
        <f t="shared" si="24"/>
        <v>0.74480524567014961</v>
      </c>
      <c r="E119" s="301">
        <f t="shared" si="24"/>
        <v>0.74684647242436952</v>
      </c>
      <c r="F119" s="301">
        <f t="shared" si="24"/>
        <v>0.74305943100776894</v>
      </c>
      <c r="G119" s="301">
        <f t="shared" si="24"/>
        <v>0.73338507934282371</v>
      </c>
      <c r="H119" s="301">
        <f t="shared" si="24"/>
        <v>0.72802053257053523</v>
      </c>
      <c r="I119" s="301">
        <f t="shared" si="24"/>
        <v>0.71456808599895105</v>
      </c>
      <c r="J119" s="301">
        <f t="shared" si="24"/>
        <v>0.74120273352708677</v>
      </c>
      <c r="K119" s="301">
        <f t="shared" si="24"/>
        <v>0.7548836194879518</v>
      </c>
      <c r="L119" s="301">
        <f t="shared" si="24"/>
        <v>0.75890398382657076</v>
      </c>
      <c r="M119" s="301">
        <f t="shared" si="24"/>
        <v>0.75722075873235928</v>
      </c>
      <c r="N119" s="301">
        <f t="shared" si="24"/>
        <v>0.76052613005799174</v>
      </c>
      <c r="O119" s="301">
        <f t="shared" si="24"/>
        <v>0.73496528867406852</v>
      </c>
      <c r="P119" s="301">
        <f t="shared" si="24"/>
        <v>0.73483604864247198</v>
      </c>
      <c r="Q119" s="301">
        <f t="shared" si="24"/>
        <v>0.72851250069874729</v>
      </c>
      <c r="R119" s="301">
        <f t="shared" si="24"/>
        <v>0.71864600695545144</v>
      </c>
      <c r="S119" s="301">
        <f t="shared" si="24"/>
        <v>0.72670567830927491</v>
      </c>
      <c r="T119" s="301">
        <f t="shared" si="24"/>
        <v>0.72501095574931318</v>
      </c>
      <c r="U119" s="301">
        <f t="shared" si="24"/>
        <v>0.72226496376321248</v>
      </c>
      <c r="V119" s="301">
        <f t="shared" si="24"/>
        <v>0.72289375653468568</v>
      </c>
      <c r="W119" s="301">
        <f t="shared" si="24"/>
        <v>0.71411813531754476</v>
      </c>
      <c r="X119" s="301">
        <f t="shared" si="24"/>
        <v>0.6978500562387977</v>
      </c>
      <c r="Y119" s="301">
        <f t="shared" si="24"/>
        <v>0.69770641244736975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0.6252106555258965</v>
      </c>
      <c r="C120" s="302">
        <f t="shared" si="25"/>
        <v>0.6296123413664072</v>
      </c>
      <c r="D120" s="302">
        <f t="shared" si="25"/>
        <v>0.61592371694958548</v>
      </c>
      <c r="E120" s="302">
        <f t="shared" si="25"/>
        <v>0.62302510918341625</v>
      </c>
      <c r="F120" s="302">
        <f t="shared" si="25"/>
        <v>0.60963726517528272</v>
      </c>
      <c r="G120" s="302">
        <f t="shared" si="25"/>
        <v>0.57447469134414031</v>
      </c>
      <c r="H120" s="302">
        <f t="shared" si="25"/>
        <v>0.55668130997985776</v>
      </c>
      <c r="I120" s="302">
        <f t="shared" si="25"/>
        <v>0.51197289235655752</v>
      </c>
      <c r="J120" s="302">
        <f t="shared" si="25"/>
        <v>0.60606152995407636</v>
      </c>
      <c r="K120" s="302">
        <f t="shared" si="25"/>
        <v>0.65558121307130746</v>
      </c>
      <c r="L120" s="302">
        <f t="shared" si="25"/>
        <v>0.670118324113541</v>
      </c>
      <c r="M120" s="302">
        <f t="shared" si="25"/>
        <v>0.6645284139975266</v>
      </c>
      <c r="N120" s="302">
        <f t="shared" si="25"/>
        <v>0.6774949344326997</v>
      </c>
      <c r="O120" s="302">
        <f t="shared" si="25"/>
        <v>0.58938496576616684</v>
      </c>
      <c r="P120" s="302">
        <f t="shared" si="25"/>
        <v>0.58883687295624676</v>
      </c>
      <c r="Q120" s="302">
        <f t="shared" si="25"/>
        <v>0.56729843926960499</v>
      </c>
      <c r="R120" s="302">
        <f t="shared" si="25"/>
        <v>0.53416394473806528</v>
      </c>
      <c r="S120" s="302">
        <f t="shared" si="25"/>
        <v>0.56192300836450559</v>
      </c>
      <c r="T120" s="302">
        <f t="shared" si="25"/>
        <v>0.55810041814713462</v>
      </c>
      <c r="U120" s="302">
        <f t="shared" si="25"/>
        <v>0.55163246104559605</v>
      </c>
      <c r="V120" s="302">
        <f t="shared" si="25"/>
        <v>0.55779079391058417</v>
      </c>
      <c r="W120" s="302">
        <f t="shared" si="25"/>
        <v>0.52990256313206019</v>
      </c>
      <c r="X120" s="302">
        <f t="shared" si="25"/>
        <v>0.4833022619845585</v>
      </c>
      <c r="Y120" s="302">
        <f t="shared" si="25"/>
        <v>0.48812686709268466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0.12230416653675748</v>
      </c>
      <c r="C121" s="302">
        <f t="shared" si="26"/>
        <v>0.11920418355306858</v>
      </c>
      <c r="D121" s="302">
        <f t="shared" si="26"/>
        <v>0.12888152872056413</v>
      </c>
      <c r="E121" s="302">
        <f t="shared" si="26"/>
        <v>0.12382136324095326</v>
      </c>
      <c r="F121" s="302">
        <f t="shared" si="26"/>
        <v>0.13342216583248623</v>
      </c>
      <c r="G121" s="302">
        <f t="shared" si="26"/>
        <v>0.15891038799868346</v>
      </c>
      <c r="H121" s="302">
        <f t="shared" si="26"/>
        <v>0.17133922259067758</v>
      </c>
      <c r="I121" s="302">
        <f t="shared" si="26"/>
        <v>0.20259519364239365</v>
      </c>
      <c r="J121" s="302">
        <f t="shared" si="26"/>
        <v>0.13514120357301046</v>
      </c>
      <c r="K121" s="302">
        <f t="shared" si="26"/>
        <v>9.9302406416644382E-2</v>
      </c>
      <c r="L121" s="302">
        <f t="shared" si="26"/>
        <v>8.8785659713029735E-2</v>
      </c>
      <c r="M121" s="302">
        <f t="shared" si="26"/>
        <v>9.2692344734832552E-2</v>
      </c>
      <c r="N121" s="302">
        <f t="shared" si="26"/>
        <v>8.3031195625292015E-2</v>
      </c>
      <c r="O121" s="302">
        <f t="shared" si="26"/>
        <v>0.14558032290790168</v>
      </c>
      <c r="P121" s="302">
        <f t="shared" si="26"/>
        <v>0.14599917568622525</v>
      </c>
      <c r="Q121" s="302">
        <f t="shared" si="26"/>
        <v>0.16121406142914235</v>
      </c>
      <c r="R121" s="302">
        <f t="shared" si="26"/>
        <v>0.18448206221738628</v>
      </c>
      <c r="S121" s="302">
        <f t="shared" si="26"/>
        <v>0.16478266994476926</v>
      </c>
      <c r="T121" s="302">
        <f t="shared" si="26"/>
        <v>0.1669105376021785</v>
      </c>
      <c r="U121" s="302">
        <f t="shared" si="26"/>
        <v>0.17063250271761637</v>
      </c>
      <c r="V121" s="302">
        <f t="shared" si="26"/>
        <v>0.16510296262410154</v>
      </c>
      <c r="W121" s="302">
        <f t="shared" si="26"/>
        <v>0.18421557218548454</v>
      </c>
      <c r="X121" s="302">
        <f t="shared" si="26"/>
        <v>0.21454779425423917</v>
      </c>
      <c r="Y121" s="302">
        <f t="shared" si="26"/>
        <v>0.20957954535468501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9.1754208553344846E-2</v>
      </c>
      <c r="C122" s="301">
        <f t="shared" si="27"/>
        <v>9.2267738568057311E-2</v>
      </c>
      <c r="D122" s="301">
        <f t="shared" si="27"/>
        <v>9.0670732386095951E-2</v>
      </c>
      <c r="E122" s="301">
        <f t="shared" si="27"/>
        <v>9.1499228146717779E-2</v>
      </c>
      <c r="F122" s="301">
        <f t="shared" si="27"/>
        <v>8.9937313012434267E-2</v>
      </c>
      <c r="G122" s="301">
        <f t="shared" si="27"/>
        <v>8.5835012732150426E-2</v>
      </c>
      <c r="H122" s="301">
        <f t="shared" si="27"/>
        <v>8.3759118239645727E-2</v>
      </c>
      <c r="I122" s="301">
        <f t="shared" si="27"/>
        <v>7.8543136183598705E-2</v>
      </c>
      <c r="J122" s="301">
        <f t="shared" si="27"/>
        <v>8.9520143903295157E-2</v>
      </c>
      <c r="K122" s="301">
        <f t="shared" si="27"/>
        <v>9.5297440266974287E-2</v>
      </c>
      <c r="L122" s="301">
        <f t="shared" si="27"/>
        <v>9.6993436555131179E-2</v>
      </c>
      <c r="M122" s="301">
        <f t="shared" si="27"/>
        <v>9.6341280375034102E-2</v>
      </c>
      <c r="N122" s="301">
        <f t="shared" si="27"/>
        <v>9.7854041092331465E-2</v>
      </c>
      <c r="O122" s="301">
        <f t="shared" si="27"/>
        <v>8.7574544748070249E-2</v>
      </c>
      <c r="P122" s="301">
        <f t="shared" si="27"/>
        <v>8.7510600586929346E-2</v>
      </c>
      <c r="Q122" s="301">
        <f t="shared" si="27"/>
        <v>8.499778332346114E-2</v>
      </c>
      <c r="R122" s="301">
        <f t="shared" si="27"/>
        <v>8.1132092294838712E-2</v>
      </c>
      <c r="S122" s="301">
        <f t="shared" si="27"/>
        <v>8.4370649717894292E-2</v>
      </c>
      <c r="T122" s="301">
        <f t="shared" si="27"/>
        <v>8.3924680859212522E-2</v>
      </c>
      <c r="U122" s="301">
        <f t="shared" si="27"/>
        <v>8.3170085864049281E-2</v>
      </c>
      <c r="V122" s="301">
        <f t="shared" si="27"/>
        <v>8.3888558031615462E-2</v>
      </c>
      <c r="W122" s="301">
        <f t="shared" si="27"/>
        <v>8.0634931107465321E-2</v>
      </c>
      <c r="X122" s="301">
        <f t="shared" si="27"/>
        <v>7.5198229306919925E-2</v>
      </c>
      <c r="Y122" s="301">
        <f t="shared" si="27"/>
        <v>7.5761099902882295E-2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7.2941243144687723E-2</v>
      </c>
      <c r="C123" s="302">
        <f t="shared" si="28"/>
        <v>7.3454773159413969E-2</v>
      </c>
      <c r="D123" s="302">
        <f t="shared" si="28"/>
        <v>7.1857766977451457E-2</v>
      </c>
      <c r="E123" s="302">
        <f t="shared" si="28"/>
        <v>7.2686262738065069E-2</v>
      </c>
      <c r="F123" s="302">
        <f t="shared" si="28"/>
        <v>7.1124347603782792E-2</v>
      </c>
      <c r="G123" s="302">
        <f t="shared" si="28"/>
        <v>6.7022047323482853E-2</v>
      </c>
      <c r="H123" s="302">
        <f t="shared" si="28"/>
        <v>6.4946152830983248E-2</v>
      </c>
      <c r="I123" s="302">
        <f t="shared" si="28"/>
        <v>5.9730170774931556E-2</v>
      </c>
      <c r="J123" s="302">
        <f t="shared" si="28"/>
        <v>7.0707178494642045E-2</v>
      </c>
      <c r="K123" s="302">
        <f t="shared" si="28"/>
        <v>7.648447485831901E-2</v>
      </c>
      <c r="L123" s="302">
        <f t="shared" si="28"/>
        <v>7.8180471146579625E-2</v>
      </c>
      <c r="M123" s="302">
        <f t="shared" si="28"/>
        <v>7.7528314966377909E-2</v>
      </c>
      <c r="N123" s="302">
        <f t="shared" si="28"/>
        <v>7.9041075683814757E-2</v>
      </c>
      <c r="O123" s="302">
        <f t="shared" si="28"/>
        <v>6.8761579339385967E-2</v>
      </c>
      <c r="P123" s="302">
        <f t="shared" si="28"/>
        <v>6.8697635178228647E-2</v>
      </c>
      <c r="Q123" s="302">
        <f t="shared" si="28"/>
        <v>6.61848179147871E-2</v>
      </c>
      <c r="R123" s="302">
        <f t="shared" si="28"/>
        <v>6.2319126886107461E-2</v>
      </c>
      <c r="S123" s="302">
        <f t="shared" si="28"/>
        <v>6.5557684309192163E-2</v>
      </c>
      <c r="T123" s="302">
        <f t="shared" si="28"/>
        <v>6.5111715450498889E-2</v>
      </c>
      <c r="U123" s="302">
        <f t="shared" si="28"/>
        <v>6.4357120455319397E-2</v>
      </c>
      <c r="V123" s="302">
        <f t="shared" si="28"/>
        <v>6.5075592622901315E-2</v>
      </c>
      <c r="W123" s="302">
        <f t="shared" si="28"/>
        <v>6.1821965698740163E-2</v>
      </c>
      <c r="X123" s="302">
        <f t="shared" si="28"/>
        <v>5.6385263898198361E-2</v>
      </c>
      <c r="Y123" s="302">
        <f t="shared" si="28"/>
        <v>5.6948134494146381E-2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1.881296540865713E-2</v>
      </c>
      <c r="C124" s="303">
        <f t="shared" si="29"/>
        <v>1.8812965408643332E-2</v>
      </c>
      <c r="D124" s="303">
        <f t="shared" si="29"/>
        <v>1.8812965408644484E-2</v>
      </c>
      <c r="E124" s="303">
        <f t="shared" si="29"/>
        <v>1.881296540865271E-2</v>
      </c>
      <c r="F124" s="303">
        <f t="shared" si="29"/>
        <v>1.8812965408651468E-2</v>
      </c>
      <c r="G124" s="303">
        <f t="shared" si="29"/>
        <v>1.8812965408667576E-2</v>
      </c>
      <c r="H124" s="303">
        <f t="shared" si="29"/>
        <v>1.8812965408662483E-2</v>
      </c>
      <c r="I124" s="303">
        <f t="shared" si="29"/>
        <v>1.8812965408667143E-2</v>
      </c>
      <c r="J124" s="303">
        <f t="shared" si="29"/>
        <v>1.8812965408653109E-2</v>
      </c>
      <c r="K124" s="303">
        <f t="shared" si="29"/>
        <v>1.8812965408655281E-2</v>
      </c>
      <c r="L124" s="303">
        <f t="shared" si="29"/>
        <v>1.8812965408551548E-2</v>
      </c>
      <c r="M124" s="303">
        <f t="shared" si="29"/>
        <v>1.8812965408656211E-2</v>
      </c>
      <c r="N124" s="303">
        <f t="shared" si="29"/>
        <v>1.8812965408516711E-2</v>
      </c>
      <c r="O124" s="303">
        <f t="shared" si="29"/>
        <v>1.8812965408684282E-2</v>
      </c>
      <c r="P124" s="303">
        <f t="shared" si="29"/>
        <v>1.8812965408700696E-2</v>
      </c>
      <c r="Q124" s="303">
        <f t="shared" si="29"/>
        <v>1.8812965408674037E-2</v>
      </c>
      <c r="R124" s="303">
        <f t="shared" si="29"/>
        <v>1.8812965408731248E-2</v>
      </c>
      <c r="S124" s="303">
        <f t="shared" si="29"/>
        <v>1.8812965408702118E-2</v>
      </c>
      <c r="T124" s="303">
        <f t="shared" si="29"/>
        <v>1.8812965408713633E-2</v>
      </c>
      <c r="U124" s="303">
        <f t="shared" si="29"/>
        <v>1.8812965408729884E-2</v>
      </c>
      <c r="V124" s="303">
        <f t="shared" si="29"/>
        <v>1.8812965408714143E-2</v>
      </c>
      <c r="W124" s="303">
        <f t="shared" si="29"/>
        <v>1.8812965408725145E-2</v>
      </c>
      <c r="X124" s="303">
        <f t="shared" si="29"/>
        <v>1.8812965408721568E-2</v>
      </c>
      <c r="Y124" s="303">
        <f t="shared" si="29"/>
        <v>1.8812965408735918E-2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0.99999999999999978</v>
      </c>
      <c r="D126" s="232">
        <f t="shared" si="30"/>
        <v>0.99999999999999978</v>
      </c>
      <c r="E126" s="232">
        <f t="shared" si="30"/>
        <v>0.99999999999999967</v>
      </c>
      <c r="F126" s="232">
        <f t="shared" si="30"/>
        <v>0.99999999999999967</v>
      </c>
      <c r="G126" s="232">
        <f t="shared" si="30"/>
        <v>1</v>
      </c>
      <c r="H126" s="232">
        <f t="shared" si="30"/>
        <v>1.0000000000000002</v>
      </c>
      <c r="I126" s="232">
        <f t="shared" si="30"/>
        <v>0.99999999999999978</v>
      </c>
      <c r="J126" s="232">
        <f t="shared" si="30"/>
        <v>1</v>
      </c>
      <c r="K126" s="232">
        <f t="shared" si="30"/>
        <v>1.0000000000000004</v>
      </c>
      <c r="L126" s="232">
        <f t="shared" si="30"/>
        <v>1</v>
      </c>
      <c r="M126" s="232">
        <f t="shared" si="30"/>
        <v>0.99999999999999978</v>
      </c>
      <c r="N126" s="232">
        <f t="shared" si="30"/>
        <v>1.0000000000000004</v>
      </c>
      <c r="O126" s="232">
        <f t="shared" si="30"/>
        <v>1</v>
      </c>
      <c r="P126" s="232">
        <f t="shared" si="30"/>
        <v>0.99999999999999989</v>
      </c>
      <c r="Q126" s="232">
        <f t="shared" si="30"/>
        <v>1</v>
      </c>
      <c r="R126" s="232">
        <f t="shared" si="30"/>
        <v>1.0000000000000002</v>
      </c>
      <c r="S126" s="232">
        <f t="shared" si="30"/>
        <v>1</v>
      </c>
      <c r="T126" s="232">
        <f t="shared" si="30"/>
        <v>0.99999999999999978</v>
      </c>
      <c r="U126" s="232">
        <f t="shared" si="30"/>
        <v>1</v>
      </c>
      <c r="V126" s="232">
        <f t="shared" si="30"/>
        <v>1.0000000000000002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3.7027758007305532E-2</v>
      </c>
      <c r="C127" s="299">
        <f t="shared" si="31"/>
        <v>3.7027758007417103E-2</v>
      </c>
      <c r="D127" s="299">
        <f t="shared" si="31"/>
        <v>3.7027758007403398E-2</v>
      </c>
      <c r="E127" s="299">
        <f t="shared" si="31"/>
        <v>3.7027758007340365E-2</v>
      </c>
      <c r="F127" s="299">
        <f t="shared" si="31"/>
        <v>3.7027758007345958E-2</v>
      </c>
      <c r="G127" s="299">
        <f t="shared" si="31"/>
        <v>3.7027758007208887E-2</v>
      </c>
      <c r="H127" s="299">
        <f t="shared" si="31"/>
        <v>3.7027758007245171E-2</v>
      </c>
      <c r="I127" s="299">
        <f t="shared" si="31"/>
        <v>3.7027758007196994E-2</v>
      </c>
      <c r="J127" s="299">
        <f t="shared" si="31"/>
        <v>3.7027758007358171E-2</v>
      </c>
      <c r="K127" s="299">
        <f t="shared" si="31"/>
        <v>3.7027758007352821E-2</v>
      </c>
      <c r="L127" s="299">
        <f t="shared" si="31"/>
        <v>3.7027758008090786E-2</v>
      </c>
      <c r="M127" s="299">
        <f t="shared" si="31"/>
        <v>3.7027758007349101E-2</v>
      </c>
      <c r="N127" s="299">
        <f t="shared" si="31"/>
        <v>3.7027758008332017E-2</v>
      </c>
      <c r="O127" s="299">
        <f t="shared" si="31"/>
        <v>3.7027758007025145E-2</v>
      </c>
      <c r="P127" s="299">
        <f t="shared" si="31"/>
        <v>3.7027758006905838E-2</v>
      </c>
      <c r="Q127" s="299">
        <f t="shared" si="31"/>
        <v>3.7027758007156034E-2</v>
      </c>
      <c r="R127" s="299">
        <f t="shared" si="31"/>
        <v>3.7027758006922804E-2</v>
      </c>
      <c r="S127" s="299">
        <f t="shared" si="31"/>
        <v>3.7027758007049043E-2</v>
      </c>
      <c r="T127" s="299">
        <f t="shared" si="31"/>
        <v>3.7027758006892321E-2</v>
      </c>
      <c r="U127" s="299">
        <f t="shared" si="31"/>
        <v>3.70277580067409E-2</v>
      </c>
      <c r="V127" s="299">
        <f t="shared" si="31"/>
        <v>3.7027758006814487E-2</v>
      </c>
      <c r="W127" s="299">
        <f t="shared" si="31"/>
        <v>3.7027758006705699E-2</v>
      </c>
      <c r="X127" s="299">
        <f t="shared" si="31"/>
        <v>3.7027758006742358E-2</v>
      </c>
      <c r="Y127" s="299">
        <f t="shared" si="31"/>
        <v>3.7027758006618235E-2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1.6326910813969222E-2</v>
      </c>
      <c r="C128" s="233">
        <f t="shared" si="32"/>
        <v>1.6326910814018415E-2</v>
      </c>
      <c r="D128" s="233">
        <f t="shared" si="32"/>
        <v>1.6326910814012371E-2</v>
      </c>
      <c r="E128" s="233">
        <f t="shared" si="32"/>
        <v>1.6326910813984571E-2</v>
      </c>
      <c r="F128" s="233">
        <f t="shared" si="32"/>
        <v>1.6326910813987034E-2</v>
      </c>
      <c r="G128" s="233">
        <f t="shared" si="32"/>
        <v>1.6326910813926603E-2</v>
      </c>
      <c r="H128" s="233">
        <f t="shared" si="32"/>
        <v>1.6326910813942601E-2</v>
      </c>
      <c r="I128" s="233">
        <f t="shared" si="32"/>
        <v>1.6326910813921364E-2</v>
      </c>
      <c r="J128" s="233">
        <f t="shared" si="32"/>
        <v>1.6326910813992426E-2</v>
      </c>
      <c r="K128" s="233">
        <f t="shared" si="32"/>
        <v>1.6326910813990073E-2</v>
      </c>
      <c r="L128" s="233">
        <f t="shared" si="32"/>
        <v>1.6326910814315462E-2</v>
      </c>
      <c r="M128" s="233">
        <f t="shared" si="32"/>
        <v>1.6326910813988436E-2</v>
      </c>
      <c r="N128" s="233">
        <f t="shared" si="32"/>
        <v>1.6326910814421839E-2</v>
      </c>
      <c r="O128" s="233">
        <f t="shared" si="32"/>
        <v>1.6326910813845588E-2</v>
      </c>
      <c r="P128" s="233">
        <f t="shared" si="32"/>
        <v>1.6326910813792981E-2</v>
      </c>
      <c r="Q128" s="233">
        <f t="shared" si="32"/>
        <v>1.6326910813903289E-2</v>
      </c>
      <c r="R128" s="233">
        <f t="shared" si="32"/>
        <v>1.6326910813800465E-2</v>
      </c>
      <c r="S128" s="233">
        <f t="shared" si="32"/>
        <v>1.6326910813856125E-2</v>
      </c>
      <c r="T128" s="233">
        <f t="shared" si="32"/>
        <v>1.6326910813787017E-2</v>
      </c>
      <c r="U128" s="233">
        <f t="shared" si="32"/>
        <v>1.6326910813720247E-2</v>
      </c>
      <c r="V128" s="233">
        <f t="shared" si="32"/>
        <v>1.632691081375269E-2</v>
      </c>
      <c r="W128" s="233">
        <f t="shared" si="32"/>
        <v>1.6326910813704732E-2</v>
      </c>
      <c r="X128" s="233">
        <f t="shared" si="32"/>
        <v>1.6326910813720896E-2</v>
      </c>
      <c r="Y128" s="233">
        <f t="shared" si="32"/>
        <v>1.6326910813666159E-2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0.126641968618459</v>
      </c>
      <c r="C129" s="233">
        <f t="shared" si="33"/>
        <v>0.12664196861884058</v>
      </c>
      <c r="D129" s="233">
        <f t="shared" si="33"/>
        <v>0.12664196861879368</v>
      </c>
      <c r="E129" s="233">
        <f t="shared" si="33"/>
        <v>0.12664196861857813</v>
      </c>
      <c r="F129" s="233">
        <f t="shared" si="33"/>
        <v>0.12664196861859725</v>
      </c>
      <c r="G129" s="233">
        <f t="shared" si="33"/>
        <v>0.12664196861812846</v>
      </c>
      <c r="H129" s="233">
        <f t="shared" si="33"/>
        <v>0.12664196861825258</v>
      </c>
      <c r="I129" s="233">
        <f t="shared" si="33"/>
        <v>0.1266419686180878</v>
      </c>
      <c r="J129" s="233">
        <f t="shared" si="33"/>
        <v>0.12664196861863905</v>
      </c>
      <c r="K129" s="233">
        <f t="shared" si="33"/>
        <v>0.12664196861862079</v>
      </c>
      <c r="L129" s="233">
        <f t="shared" si="33"/>
        <v>0.12664196862114471</v>
      </c>
      <c r="M129" s="233">
        <f t="shared" si="33"/>
        <v>0.12664196861860805</v>
      </c>
      <c r="N129" s="233">
        <f t="shared" si="33"/>
        <v>0.1266419686219698</v>
      </c>
      <c r="O129" s="233">
        <f t="shared" si="33"/>
        <v>0.12664196861750013</v>
      </c>
      <c r="P129" s="233">
        <f t="shared" si="33"/>
        <v>0.12664196861709201</v>
      </c>
      <c r="Q129" s="233">
        <f t="shared" si="33"/>
        <v>0.12664196861794771</v>
      </c>
      <c r="R129" s="233">
        <f t="shared" si="33"/>
        <v>0.12664196861715005</v>
      </c>
      <c r="S129" s="233">
        <f t="shared" si="33"/>
        <v>0.12664196861758176</v>
      </c>
      <c r="T129" s="233">
        <f t="shared" si="33"/>
        <v>0.12664196861704574</v>
      </c>
      <c r="U129" s="233">
        <f t="shared" si="33"/>
        <v>0.12664196861652785</v>
      </c>
      <c r="V129" s="233">
        <f t="shared" si="33"/>
        <v>0.12664196861677951</v>
      </c>
      <c r="W129" s="233">
        <f t="shared" si="33"/>
        <v>0.12664196861640747</v>
      </c>
      <c r="X129" s="233">
        <f t="shared" si="33"/>
        <v>0.12664196861653285</v>
      </c>
      <c r="Y129" s="233">
        <f t="shared" si="33"/>
        <v>0.1266419686161083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5.5919517677624382E-2</v>
      </c>
      <c r="C130" s="233">
        <f t="shared" si="34"/>
        <v>5.5919517677792865E-2</v>
      </c>
      <c r="D130" s="233">
        <f t="shared" si="34"/>
        <v>5.591951767777216E-2</v>
      </c>
      <c r="E130" s="233">
        <f t="shared" si="34"/>
        <v>5.5919517677676965E-2</v>
      </c>
      <c r="F130" s="233">
        <f t="shared" si="34"/>
        <v>5.5919517677685382E-2</v>
      </c>
      <c r="G130" s="233">
        <f t="shared" si="34"/>
        <v>5.5919517677478436E-2</v>
      </c>
      <c r="H130" s="233">
        <f t="shared" si="34"/>
        <v>5.5919517677533212E-2</v>
      </c>
      <c r="I130" s="233">
        <f t="shared" si="34"/>
        <v>5.5919517677460451E-2</v>
      </c>
      <c r="J130" s="233">
        <f t="shared" si="34"/>
        <v>5.591951767770386E-2</v>
      </c>
      <c r="K130" s="233">
        <f t="shared" si="34"/>
        <v>5.5919517677695783E-2</v>
      </c>
      <c r="L130" s="233">
        <f t="shared" si="34"/>
        <v>5.591951767881026E-2</v>
      </c>
      <c r="M130" s="233">
        <f t="shared" si="34"/>
        <v>5.5919517677690191E-2</v>
      </c>
      <c r="N130" s="233">
        <f t="shared" si="34"/>
        <v>5.59195176791746E-2</v>
      </c>
      <c r="O130" s="233">
        <f t="shared" si="34"/>
        <v>5.591951767720095E-2</v>
      </c>
      <c r="P130" s="233">
        <f t="shared" si="34"/>
        <v>5.5919517677020747E-2</v>
      </c>
      <c r="Q130" s="233">
        <f t="shared" si="34"/>
        <v>5.5919517677398597E-2</v>
      </c>
      <c r="R130" s="233">
        <f t="shared" si="34"/>
        <v>5.5919517677046379E-2</v>
      </c>
      <c r="S130" s="233">
        <f t="shared" si="34"/>
        <v>5.5919517677237039E-2</v>
      </c>
      <c r="T130" s="233">
        <f t="shared" si="34"/>
        <v>5.591951767700034E-2</v>
      </c>
      <c r="U130" s="233">
        <f t="shared" si="34"/>
        <v>5.5919517676771675E-2</v>
      </c>
      <c r="V130" s="233">
        <f t="shared" si="34"/>
        <v>5.5919517676882788E-2</v>
      </c>
      <c r="W130" s="233">
        <f t="shared" si="34"/>
        <v>5.5919517676718496E-2</v>
      </c>
      <c r="X130" s="233">
        <f t="shared" si="34"/>
        <v>5.5919517676773882E-2</v>
      </c>
      <c r="Y130" s="233">
        <f t="shared" si="34"/>
        <v>5.5919517676586393E-2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0.18323248276138127</v>
      </c>
      <c r="C131" s="300">
        <f t="shared" si="35"/>
        <v>0.18365370146199972</v>
      </c>
      <c r="D131" s="300">
        <f t="shared" si="35"/>
        <v>0.18192840312853836</v>
      </c>
      <c r="E131" s="300">
        <f t="shared" si="35"/>
        <v>0.18332879691068205</v>
      </c>
      <c r="F131" s="300">
        <f t="shared" si="35"/>
        <v>0.17999824184241792</v>
      </c>
      <c r="G131" s="300">
        <f t="shared" si="35"/>
        <v>0.17008341970147847</v>
      </c>
      <c r="H131" s="300">
        <f t="shared" si="35"/>
        <v>0.17086609390998903</v>
      </c>
      <c r="I131" s="300">
        <f t="shared" si="35"/>
        <v>0.17217479456883264</v>
      </c>
      <c r="J131" s="300">
        <f t="shared" si="35"/>
        <v>0.18958836279310429</v>
      </c>
      <c r="K131" s="300">
        <f t="shared" si="35"/>
        <v>0.21237826328882545</v>
      </c>
      <c r="L131" s="300">
        <f t="shared" si="35"/>
        <v>0.22191744582980366</v>
      </c>
      <c r="M131" s="300">
        <f t="shared" si="35"/>
        <v>0.22026503076295109</v>
      </c>
      <c r="N131" s="300">
        <f t="shared" si="35"/>
        <v>0.23481698664604012</v>
      </c>
      <c r="O131" s="300">
        <f t="shared" si="35"/>
        <v>0.20226462560048086</v>
      </c>
      <c r="P131" s="300">
        <f t="shared" si="35"/>
        <v>0.20181891457349446</v>
      </c>
      <c r="Q131" s="300">
        <f t="shared" si="35"/>
        <v>0.19822147684557168</v>
      </c>
      <c r="R131" s="300">
        <f t="shared" si="35"/>
        <v>0.19499874709773518</v>
      </c>
      <c r="S131" s="300">
        <f t="shared" si="35"/>
        <v>0.19964260860748906</v>
      </c>
      <c r="T131" s="300">
        <f t="shared" si="35"/>
        <v>0.20449616228826126</v>
      </c>
      <c r="U131" s="300">
        <f t="shared" si="35"/>
        <v>0.21115694782105732</v>
      </c>
      <c r="V131" s="300">
        <f t="shared" si="35"/>
        <v>0.22312722666629581</v>
      </c>
      <c r="W131" s="300">
        <f t="shared" si="35"/>
        <v>0.2219360228968224</v>
      </c>
      <c r="X131" s="300">
        <f t="shared" si="35"/>
        <v>0.23141111242772489</v>
      </c>
      <c r="Y131" s="300">
        <f t="shared" si="35"/>
        <v>0.2429753999670097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0.58085136212126076</v>
      </c>
      <c r="C132" s="235">
        <f t="shared" si="36"/>
        <v>0.58043014341993115</v>
      </c>
      <c r="D132" s="235">
        <f t="shared" si="36"/>
        <v>0.58215544175347977</v>
      </c>
      <c r="E132" s="235">
        <f t="shared" si="36"/>
        <v>0.5807550479717376</v>
      </c>
      <c r="F132" s="235">
        <f t="shared" si="36"/>
        <v>0.58408560303996615</v>
      </c>
      <c r="G132" s="235">
        <f t="shared" si="36"/>
        <v>0.59400042518177909</v>
      </c>
      <c r="H132" s="235">
        <f t="shared" si="36"/>
        <v>0.59321775097303764</v>
      </c>
      <c r="I132" s="235">
        <f t="shared" si="36"/>
        <v>0.59190905031450058</v>
      </c>
      <c r="J132" s="235">
        <f t="shared" si="36"/>
        <v>0.57449548208920231</v>
      </c>
      <c r="K132" s="235">
        <f t="shared" si="36"/>
        <v>0.55170558159351546</v>
      </c>
      <c r="L132" s="235">
        <f t="shared" si="36"/>
        <v>0.54216639904783515</v>
      </c>
      <c r="M132" s="235">
        <f t="shared" si="36"/>
        <v>0.54381881411941291</v>
      </c>
      <c r="N132" s="235">
        <f t="shared" si="36"/>
        <v>0.52926685823006203</v>
      </c>
      <c r="O132" s="235">
        <f t="shared" si="36"/>
        <v>0.5618192192839474</v>
      </c>
      <c r="P132" s="235">
        <f t="shared" si="36"/>
        <v>0.56226493031169389</v>
      </c>
      <c r="Q132" s="235">
        <f t="shared" si="36"/>
        <v>0.5658623680380227</v>
      </c>
      <c r="R132" s="235">
        <f t="shared" si="36"/>
        <v>0.56908509778734528</v>
      </c>
      <c r="S132" s="235">
        <f t="shared" si="36"/>
        <v>0.564441236276787</v>
      </c>
      <c r="T132" s="235">
        <f t="shared" si="36"/>
        <v>0.55958768259701308</v>
      </c>
      <c r="U132" s="235">
        <f t="shared" si="36"/>
        <v>0.55292689706518205</v>
      </c>
      <c r="V132" s="235">
        <f t="shared" si="36"/>
        <v>0.54095661821947494</v>
      </c>
      <c r="W132" s="235">
        <f t="shared" si="36"/>
        <v>0.54214782198964129</v>
      </c>
      <c r="X132" s="235">
        <f t="shared" si="36"/>
        <v>0.5326727324585051</v>
      </c>
      <c r="Y132" s="235">
        <f t="shared" si="36"/>
        <v>0.52110844492001118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950.80923069424341</v>
      </c>
      <c r="K136" s="320">
        <f t="shared" si="37"/>
        <v>945.27710485177545</v>
      </c>
      <c r="L136" s="320">
        <f t="shared" si="37"/>
        <v>925.68232249590301</v>
      </c>
      <c r="M136" s="320">
        <f t="shared" si="37"/>
        <v>941.31003366637697</v>
      </c>
      <c r="N136" s="320">
        <f t="shared" si="37"/>
        <v>662.91287768130894</v>
      </c>
      <c r="O136" s="320">
        <f t="shared" si="37"/>
        <v>497.31362645477572</v>
      </c>
      <c r="P136" s="320">
        <f t="shared" si="37"/>
        <v>368.19937781943923</v>
      </c>
      <c r="Q136" s="320">
        <f t="shared" si="37"/>
        <v>381.02289625047689</v>
      </c>
      <c r="R136" s="320">
        <f t="shared" si="37"/>
        <v>864.22075375911663</v>
      </c>
      <c r="S136" s="320">
        <f t="shared" si="37"/>
        <v>961.13783075293213</v>
      </c>
      <c r="T136" s="320">
        <f t="shared" si="37"/>
        <v>1035.0393198838415</v>
      </c>
      <c r="U136" s="320">
        <f t="shared" si="37"/>
        <v>960.22834468864369</v>
      </c>
      <c r="V136" s="320">
        <f t="shared" si="37"/>
        <v>967.16866128674462</v>
      </c>
      <c r="W136" s="320">
        <f t="shared" si="37"/>
        <v>953.26361359590385</v>
      </c>
      <c r="X136" s="320">
        <f t="shared" si="37"/>
        <v>834.16480895159498</v>
      </c>
      <c r="Y136" s="320">
        <f t="shared" si="37"/>
        <v>820.93163277476287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4.7540461534591447</v>
      </c>
      <c r="K137" s="273">
        <f>IF(K$6=0,0,K$6/PPA!K$10*1000)</f>
        <v>4.7263855242501638</v>
      </c>
      <c r="L137" s="273">
        <f>IF(L$6=0,0,L$6/PPA!L$10*1000)</f>
        <v>4.628411612487386</v>
      </c>
      <c r="M137" s="273">
        <f>IF(M$6=0,0,M$6/PPA!M$10*1000)</f>
        <v>4.7065501683237638</v>
      </c>
      <c r="N137" s="273">
        <f>IF(N$6=0,0,N$6/PPA!N$10*1000)</f>
        <v>3.3145643884156186</v>
      </c>
      <c r="O137" s="273">
        <f>IF(O$6=0,0,O$6/PPA!O$10*1000)</f>
        <v>2.4865681322595075</v>
      </c>
      <c r="P137" s="273">
        <f>IF(P$6=0,0,P$6/PPA!P$10*1000)</f>
        <v>1.8409968890847421</v>
      </c>
      <c r="Q137" s="273">
        <f>IF(Q$6=0,0,Q$6/PPA!Q$10*1000)</f>
        <v>1.9051144812430574</v>
      </c>
      <c r="R137" s="273">
        <f>IF(R$6=0,0,R$6/PPA!R$10*1000)</f>
        <v>4.3211037687663021</v>
      </c>
      <c r="S137" s="273">
        <f>IF(S$6=0,0,S$6/PPA!S$10*1000)</f>
        <v>4.8056891537386281</v>
      </c>
      <c r="T137" s="273">
        <f>IF(T$6=0,0,T$6/PPA!T$10*1000)</f>
        <v>5.1751965993823124</v>
      </c>
      <c r="U137" s="273">
        <f>IF(U$6=0,0,U$6/PPA!U$10*1000)</f>
        <v>4.8011417234016598</v>
      </c>
      <c r="V137" s="273">
        <f>IF(V$6=0,0,V$6/PPA!V$10*1000)</f>
        <v>4.8358433063953896</v>
      </c>
      <c r="W137" s="273">
        <f>IF(W$6=0,0,W$6/PPA!W$10*1000)</f>
        <v>4.7663180679332715</v>
      </c>
      <c r="X137" s="273">
        <f>IF(X$6=0,0,X$6/PPA!X$10*1000)</f>
        <v>4.1708240447150615</v>
      </c>
      <c r="Y137" s="273">
        <f>IF(Y$6=0,0,Y$6/PPA!Y$10*1000)</f>
        <v>4.1046581638270707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6.6556646148428049</v>
      </c>
      <c r="K138" s="274">
        <f>IF(K$7=0,0,K$7/PPA!K$10*1000)</f>
        <v>6.6169397339502307</v>
      </c>
      <c r="L138" s="274">
        <f>IF(L$7=0,0,L$7/PPA!L$10*1000)</f>
        <v>6.4797762574823388</v>
      </c>
      <c r="M138" s="274">
        <f>IF(M$7=0,0,M$7/PPA!M$10*1000)</f>
        <v>6.589170235653274</v>
      </c>
      <c r="N138" s="274">
        <f>IF(N$7=0,0,N$7/PPA!N$10*1000)</f>
        <v>4.6403901437818682</v>
      </c>
      <c r="O138" s="274">
        <f>IF(O$7=0,0,O$7/PPA!O$10*1000)</f>
        <v>3.4811953851633084</v>
      </c>
      <c r="P138" s="274">
        <f>IF(P$7=0,0,P$7/PPA!P$10*1000)</f>
        <v>2.5773956447186399</v>
      </c>
      <c r="Q138" s="274">
        <f>IF(Q$7=0,0,Q$7/PPA!Q$10*1000)</f>
        <v>2.667160273740282</v>
      </c>
      <c r="R138" s="274">
        <f>IF(R$7=0,0,R$7/PPA!R$10*1000)</f>
        <v>6.0495452762728226</v>
      </c>
      <c r="S138" s="274">
        <f>IF(S$7=0,0,S$7/PPA!S$10*1000)</f>
        <v>6.7279648152340759</v>
      </c>
      <c r="T138" s="274">
        <f>IF(T$7=0,0,T$7/PPA!T$10*1000)</f>
        <v>7.2452752391352355</v>
      </c>
      <c r="U138" s="274">
        <f>IF(U$7=0,0,U$7/PPA!U$10*1000)</f>
        <v>6.7215984127623232</v>
      </c>
      <c r="V138" s="274">
        <f>IF(V$7=0,0,V$7/PPA!V$10*1000)</f>
        <v>6.7701806289535487</v>
      </c>
      <c r="W138" s="274">
        <f>IF(W$7=0,0,W$7/PPA!W$10*1000)</f>
        <v>6.6728452951065806</v>
      </c>
      <c r="X138" s="274">
        <f>IF(X$7=0,0,X$7/PPA!X$10*1000)</f>
        <v>5.8391536626010847</v>
      </c>
      <c r="Y138" s="274">
        <f>IF(Y$7=0,0,Y$7/PPA!Y$10*1000)</f>
        <v>5.7465214293578981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38.032369227673158</v>
      </c>
      <c r="K139" s="274">
        <f>IF(K$8=0,0,K$8/PPA!K$10*1000)</f>
        <v>37.811084194001324</v>
      </c>
      <c r="L139" s="274">
        <f>IF(L$8=0,0,L$8/PPA!L$10*1000)</f>
        <v>37.027292899899088</v>
      </c>
      <c r="M139" s="274">
        <f>IF(M$8=0,0,M$8/PPA!M$10*1000)</f>
        <v>37.652401346590104</v>
      </c>
      <c r="N139" s="274">
        <f>IF(N$8=0,0,N$8/PPA!N$10*1000)</f>
        <v>26.516515107324956</v>
      </c>
      <c r="O139" s="274">
        <f>IF(O$8=0,0,O$8/PPA!O$10*1000)</f>
        <v>19.892545058076053</v>
      </c>
      <c r="P139" s="274">
        <f>IF(P$8=0,0,P$8/PPA!P$10*1000)</f>
        <v>14.727975112677937</v>
      </c>
      <c r="Q139" s="274">
        <f>IF(Q$8=0,0,Q$8/PPA!Q$10*1000)</f>
        <v>15.240915849944459</v>
      </c>
      <c r="R139" s="274">
        <f>IF(R$8=0,0,R$8/PPA!R$10*1000)</f>
        <v>34.568830150130417</v>
      </c>
      <c r="S139" s="274">
        <f>IF(S$8=0,0,S$8/PPA!S$10*1000)</f>
        <v>38.445513229909025</v>
      </c>
      <c r="T139" s="274">
        <f>IF(T$8=0,0,T$8/PPA!T$10*1000)</f>
        <v>41.401572795058492</v>
      </c>
      <c r="U139" s="274">
        <f>IF(U$8=0,0,U$8/PPA!U$10*1000)</f>
        <v>38.409133787213271</v>
      </c>
      <c r="V139" s="274">
        <f>IF(V$8=0,0,V$8/PPA!V$10*1000)</f>
        <v>38.686746451163131</v>
      </c>
      <c r="W139" s="274">
        <f>IF(W$8=0,0,W$8/PPA!W$10*1000)</f>
        <v>38.130544543466172</v>
      </c>
      <c r="X139" s="274">
        <f>IF(X$8=0,0,X$8/PPA!X$10*1000)</f>
        <v>33.366592357720492</v>
      </c>
      <c r="Y139" s="274">
        <f>IF(Y$8=0,0,Y$8/PPA!Y$10*1000)</f>
        <v>32.837265310616566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19.016184613836579</v>
      </c>
      <c r="K140" s="274">
        <f>IF(K$9=0,0,K$9/PPA!K$10*1000)</f>
        <v>18.905542097000659</v>
      </c>
      <c r="L140" s="274">
        <f>IF(L$9=0,0,L$9/PPA!L$10*1000)</f>
        <v>18.513646449949544</v>
      </c>
      <c r="M140" s="274">
        <f>IF(M$9=0,0,M$9/PPA!M$10*1000)</f>
        <v>18.826200673295052</v>
      </c>
      <c r="N140" s="274">
        <f>IF(N$9=0,0,N$9/PPA!N$10*1000)</f>
        <v>13.258257553662474</v>
      </c>
      <c r="O140" s="274">
        <f>IF(O$9=0,0,O$9/PPA!O$10*1000)</f>
        <v>9.9462725290380281</v>
      </c>
      <c r="P140" s="274">
        <f>IF(P$9=0,0,P$9/PPA!P$10*1000)</f>
        <v>7.3639875563389685</v>
      </c>
      <c r="Q140" s="274">
        <f>IF(Q$9=0,0,Q$9/PPA!Q$10*1000)</f>
        <v>7.6204579249722295</v>
      </c>
      <c r="R140" s="274">
        <f>IF(R$9=0,0,R$9/PPA!R$10*1000)</f>
        <v>17.284415075065208</v>
      </c>
      <c r="S140" s="274">
        <f>IF(S$9=0,0,S$9/PPA!S$10*1000)</f>
        <v>19.222756614954513</v>
      </c>
      <c r="T140" s="274">
        <f>IF(T$9=0,0,T$9/PPA!T$10*1000)</f>
        <v>20.700786397529249</v>
      </c>
      <c r="U140" s="274">
        <f>IF(U$9=0,0,U$9/PPA!U$10*1000)</f>
        <v>19.204566893606639</v>
      </c>
      <c r="V140" s="274">
        <f>IF(V$9=0,0,V$9/PPA!V$10*1000)</f>
        <v>19.343373225581562</v>
      </c>
      <c r="W140" s="274">
        <f>IF(W$9=0,0,W$9/PPA!W$10*1000)</f>
        <v>19.065272271733086</v>
      </c>
      <c r="X140" s="274">
        <f>IF(X$9=0,0,X$9/PPA!X$10*1000)</f>
        <v>16.683296178860243</v>
      </c>
      <c r="Y140" s="274">
        <f>IF(Y$9=0,0,Y$9/PPA!Y$10*1000)</f>
        <v>16.418632655308283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15.035448074605707</v>
      </c>
      <c r="K141" s="275">
        <f>IF(K$10=0,0,K$10/PPA!K$10*1000)</f>
        <v>14.245170407123583</v>
      </c>
      <c r="L141" s="275">
        <f>IF(L$10=0,0,L$10/PPA!L$10*1000)</f>
        <v>13.711989040856928</v>
      </c>
      <c r="M141" s="275">
        <f>IF(M$10=0,0,M$10/PPA!M$10*1000)</f>
        <v>14.224694338670057</v>
      </c>
      <c r="N141" s="275">
        <f>IF(N$10=0,0,N$10/PPA!N$10*1000)</f>
        <v>10.140469179953367</v>
      </c>
      <c r="O141" s="275">
        <f>IF(O$10=0,0,O$10/PPA!O$10*1000)</f>
        <v>8.9742990054828393</v>
      </c>
      <c r="P141" s="275">
        <f>IF(P$10=0,0,P$10/PPA!P$10*1000)</f>
        <v>6.6359961039343416</v>
      </c>
      <c r="Q141" s="275">
        <f>IF(Q$10=0,0,Q$10/PPA!Q$10*1000)</f>
        <v>7.1051368519665985</v>
      </c>
      <c r="R141" s="275">
        <f>IF(R$10=0,0,R$10/PPA!R$10*1000)</f>
        <v>17.001429748586627</v>
      </c>
      <c r="S141" s="275">
        <f>IF(S$10=0,0,S$10/PPA!S$10*1000)</f>
        <v>18.324677601004993</v>
      </c>
      <c r="T141" s="275">
        <f>IF(T$10=0,0,T$10/PPA!T$10*1000)</f>
        <v>20.534905692982086</v>
      </c>
      <c r="U141" s="275">
        <f>IF(U$10=0,0,U$10/PPA!U$10*1000)</f>
        <v>20.153169982472832</v>
      </c>
      <c r="V141" s="275">
        <f>IF(V$10=0,0,V$10/PPA!V$10*1000)</f>
        <v>21.510034835291016</v>
      </c>
      <c r="W141" s="275">
        <f>IF(W$10=0,0,W$10/PPA!W$10*1000)</f>
        <v>22.364918653101803</v>
      </c>
      <c r="X141" s="275">
        <f>IF(X$10=0,0,X$10/PPA!X$10*1000)</f>
        <v>22.487437769511033</v>
      </c>
      <c r="Y141" s="275">
        <f>IF(Y$10=0,0,Y$10/PPA!Y$10*1000)</f>
        <v>23.459801099169319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39.280551534373799</v>
      </c>
      <c r="K142" s="276">
        <f>IF(K$16=0,0,K$16/PPA!K$10*1000)</f>
        <v>31.904447038841322</v>
      </c>
      <c r="L142" s="276">
        <f>IF(L$16=0,0,L$16/PPA!L$10*1000)</f>
        <v>28.882040404087014</v>
      </c>
      <c r="M142" s="276">
        <f>IF(M$16=0,0,M$16/PPA!M$10*1000)</f>
        <v>30.278745512744884</v>
      </c>
      <c r="N142" s="276">
        <f>IF(N$16=0,0,N$16/PPA!N$10*1000)</f>
        <v>19.70559258127453</v>
      </c>
      <c r="O142" s="276">
        <f>IF(O$16=0,0,O$16/PPA!O$10*1000)</f>
        <v>21.491337909854863</v>
      </c>
      <c r="P142" s="276">
        <f>IF(P$16=0,0,P$16/PPA!P$10*1000)</f>
        <v>15.939383254411174</v>
      </c>
      <c r="Q142" s="276">
        <f>IF(Q$16=0,0,Q$16/PPA!Q$10*1000)</f>
        <v>17.487141043640833</v>
      </c>
      <c r="R142" s="276">
        <f>IF(R$16=0,0,R$16/PPA!R$10*1000)</f>
        <v>42.777667247817455</v>
      </c>
      <c r="S142" s="276">
        <f>IF(S$16=0,0,S$16/PPA!S$10*1000)</f>
        <v>44.667135436515402</v>
      </c>
      <c r="T142" s="276">
        <f>IF(T$16=0,0,T$16/PPA!T$10*1000)</f>
        <v>48.446449835322383</v>
      </c>
      <c r="U142" s="276">
        <f>IF(U$16=0,0,U$16/PPA!U$10*1000)</f>
        <v>45.497964678723328</v>
      </c>
      <c r="V142" s="276">
        <f>IF(V$16=0,0,V$16/PPA!V$10*1000)</f>
        <v>44.961132835900976</v>
      </c>
      <c r="W142" s="276">
        <f>IF(W$16=0,0,W$16/PPA!W$10*1000)</f>
        <v>47.102450462268486</v>
      </c>
      <c r="X142" s="276">
        <f>IF(X$16=0,0,X$16/PPA!X$10*1000)</f>
        <v>44.627493013750311</v>
      </c>
      <c r="Y142" s="276">
        <f>IF(Y$16=0,0,Y$16/PPA!Y$10*1000)</f>
        <v>43.37868591752418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740.74485195462182</v>
      </c>
      <c r="K143" s="276">
        <f>IF(K$17=0,0,K$17/PPA!K$10*1000)</f>
        <v>760.16876465918324</v>
      </c>
      <c r="L143" s="276">
        <f>IF(L$17=0,0,L$17/PPA!L$10*1000)</f>
        <v>752.2568538220587</v>
      </c>
      <c r="M143" s="276">
        <f>IF(M$17=0,0,M$17/PPA!M$10*1000)</f>
        <v>761.74617025166697</v>
      </c>
      <c r="N143" s="276">
        <f>IF(N$17=0,0,N$17/PPA!N$10*1000)</f>
        <v>541.54688299073064</v>
      </c>
      <c r="O143" s="276">
        <f>IF(O$17=0,0,O$17/PPA!O$10*1000)</f>
        <v>383.28287974633497</v>
      </c>
      <c r="P143" s="276">
        <f>IF(P$17=0,0,P$17/PPA!P$10*1000)</f>
        <v>283.69279158180427</v>
      </c>
      <c r="Q143" s="276">
        <f>IF(Q$17=0,0,Q$17/PPA!Q$10*1000)</f>
        <v>290.1366563946566</v>
      </c>
      <c r="R143" s="276">
        <f>IF(R$17=0,0,R$17/PPA!R$10*1000)</f>
        <v>647.15627971955041</v>
      </c>
      <c r="S143" s="276">
        <f>IF(S$17=0,0,S$17/PPA!S$10*1000)</f>
        <v>729.68379293154169</v>
      </c>
      <c r="T143" s="276">
        <f>IF(T$17=0,0,T$17/PPA!T$10*1000)</f>
        <v>783.87635591260471</v>
      </c>
      <c r="U143" s="276">
        <f>IF(U$17=0,0,U$17/PPA!U$10*1000)</f>
        <v>724.33418103552322</v>
      </c>
      <c r="V143" s="276">
        <f>IF(V$17=0,0,V$17/PPA!V$10*1000)</f>
        <v>731.14772147923497</v>
      </c>
      <c r="W143" s="276">
        <f>IF(W$17=0,0,W$17/PPA!W$10*1000)</f>
        <v>710.48915216392049</v>
      </c>
      <c r="X143" s="276">
        <f>IF(X$17=0,0,X$17/PPA!X$10*1000)</f>
        <v>607.81780522721419</v>
      </c>
      <c r="Y143" s="276">
        <f>IF(Y$17=0,0,Y$17/PPA!Y$10*1000)</f>
        <v>598.58898838223945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87.290114520830343</v>
      </c>
      <c r="K144" s="277">
        <f>IF(K$30=0,0,K$30/PPA!K$10*1000)</f>
        <v>70.898771197424878</v>
      </c>
      <c r="L144" s="277">
        <f>IF(L$30=0,0,L$30/PPA!L$10*1000)</f>
        <v>64.18231200908204</v>
      </c>
      <c r="M144" s="277">
        <f>IF(M$30=0,0,M$30/PPA!M$10*1000)</f>
        <v>67.286101139432859</v>
      </c>
      <c r="N144" s="277">
        <f>IF(N$30=0,0,N$30/PPA!N$10*1000)</f>
        <v>43.790205736165468</v>
      </c>
      <c r="O144" s="277">
        <f>IF(O$30=0,0,O$30/PPA!O$10*1000)</f>
        <v>47.758528688566187</v>
      </c>
      <c r="P144" s="277">
        <f>IF(P$30=0,0,P$30/PPA!P$10*1000)</f>
        <v>35.420851676469155</v>
      </c>
      <c r="Q144" s="277">
        <f>IF(Q$30=0,0,Q$30/PPA!Q$10*1000)</f>
        <v>38.860313430312843</v>
      </c>
      <c r="R144" s="277">
        <f>IF(R$30=0,0,R$30/PPA!R$10*1000)</f>
        <v>95.061482772927306</v>
      </c>
      <c r="S144" s="277">
        <f>IF(S$30=0,0,S$30/PPA!S$10*1000)</f>
        <v>99.260300970033825</v>
      </c>
      <c r="T144" s="277">
        <f>IF(T$30=0,0,T$30/PPA!T$10*1000)</f>
        <v>107.6587774118271</v>
      </c>
      <c r="U144" s="277">
        <f>IF(U$30=0,0,U$30/PPA!U$10*1000)</f>
        <v>101.10658817494038</v>
      </c>
      <c r="V144" s="277">
        <f>IF(V$30=0,0,V$30/PPA!V$10*1000)</f>
        <v>99.913628524224038</v>
      </c>
      <c r="W144" s="277">
        <f>IF(W$30=0,0,W$30/PPA!W$10*1000)</f>
        <v>104.67211213837406</v>
      </c>
      <c r="X144" s="277">
        <f>IF(X$30=0,0,X$30/PPA!X$10*1000)</f>
        <v>99.172206697222563</v>
      </c>
      <c r="Y144" s="277">
        <f>IF(Y$30=0,0,Y$30/PPA!Y$10*1000)</f>
        <v>96.397079816720037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521.76255469478292</v>
      </c>
      <c r="C146" s="320">
        <f t="shared" si="38"/>
        <v>366.42734776499481</v>
      </c>
      <c r="D146" s="320">
        <f t="shared" si="38"/>
        <v>362.19744313105048</v>
      </c>
      <c r="E146" s="320">
        <f t="shared" si="38"/>
        <v>375.82912526782178</v>
      </c>
      <c r="F146" s="320">
        <f t="shared" si="38"/>
        <v>361.30593933890646</v>
      </c>
      <c r="G146" s="320">
        <f t="shared" si="38"/>
        <v>261.69529937232682</v>
      </c>
      <c r="H146" s="320">
        <f t="shared" si="38"/>
        <v>250.13222542301565</v>
      </c>
      <c r="I146" s="320">
        <f t="shared" si="38"/>
        <v>243.72013497883131</v>
      </c>
      <c r="J146" s="320">
        <f t="shared" si="38"/>
        <v>285.85263027075428</v>
      </c>
      <c r="K146" s="320">
        <f t="shared" si="38"/>
        <v>284.19218461117299</v>
      </c>
      <c r="L146" s="320">
        <f t="shared" si="38"/>
        <v>283.36939260559313</v>
      </c>
      <c r="M146" s="320">
        <f t="shared" si="38"/>
        <v>289.81111670185078</v>
      </c>
      <c r="N146" s="320">
        <f t="shared" si="38"/>
        <v>203.80332590334908</v>
      </c>
      <c r="O146" s="320">
        <f t="shared" si="38"/>
        <v>172.4243460041836</v>
      </c>
      <c r="P146" s="320">
        <f t="shared" si="38"/>
        <v>136.24378146473509</v>
      </c>
      <c r="Q146" s="320">
        <f t="shared" si="38"/>
        <v>139.90283200752779</v>
      </c>
      <c r="R146" s="320">
        <f t="shared" si="38"/>
        <v>307.40370907334653</v>
      </c>
      <c r="S146" s="320">
        <f t="shared" si="38"/>
        <v>348.08266021579743</v>
      </c>
      <c r="T146" s="320">
        <f t="shared" si="38"/>
        <v>382.62291882226918</v>
      </c>
      <c r="U146" s="320">
        <f t="shared" si="38"/>
        <v>356.33242560749545</v>
      </c>
      <c r="V146" s="320">
        <f t="shared" si="38"/>
        <v>362.20322332299759</v>
      </c>
      <c r="W146" s="320">
        <f t="shared" si="38"/>
        <v>358.21498166420236</v>
      </c>
      <c r="X146" s="320">
        <f t="shared" si="38"/>
        <v>312.98468060486368</v>
      </c>
      <c r="Y146" s="320">
        <f t="shared" si="38"/>
        <v>308.01949701686351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2.7539264812012774</v>
      </c>
      <c r="C147" s="273">
        <f>IF(C$33=0,0,C$33/PPA!C$11*1000)</f>
        <v>1.93404828952498</v>
      </c>
      <c r="D147" s="273">
        <f>IF(D$33=0,0,D$33/PPA!D$11*1000)</f>
        <v>1.9117223363121816</v>
      </c>
      <c r="E147" s="273">
        <f>IF(E$33=0,0,E$33/PPA!E$11*1000)</f>
        <v>1.9836720193287432</v>
      </c>
      <c r="F147" s="273">
        <f>IF(F$33=0,0,F$33/PPA!F$11*1000)</f>
        <v>1.9070168704277193</v>
      </c>
      <c r="G147" s="273">
        <f>IF(G$33=0,0,G$33/PPA!G$11*1000)</f>
        <v>1.3812597482571949</v>
      </c>
      <c r="H147" s="273">
        <f>IF(H$33=0,0,H$33/PPA!H$11*1000)</f>
        <v>1.3202284318724307</v>
      </c>
      <c r="I147" s="273">
        <f>IF(I$33=0,0,I$33/PPA!I$11*1000)</f>
        <v>1.286384635465335</v>
      </c>
      <c r="J147" s="273">
        <f>IF(J$33=0,0,J$33/PPA!J$11*1000)</f>
        <v>1.5087650908256534</v>
      </c>
      <c r="K147" s="273">
        <f>IF(K$33=0,0,K$33/PPA!K$11*1000)</f>
        <v>1.5000010558613204</v>
      </c>
      <c r="L147" s="273">
        <f>IF(L$33=0,0,L$33/PPA!L$11*1000)</f>
        <v>1.495658259168454</v>
      </c>
      <c r="M147" s="273">
        <f>IF(M$33=0,0,M$33/PPA!M$11*1000)</f>
        <v>1.5296584656186758</v>
      </c>
      <c r="N147" s="273">
        <f>IF(N$33=0,0,N$33/PPA!N$11*1000)</f>
        <v>1.0756988425247567</v>
      </c>
      <c r="O147" s="273">
        <f>IF(O$33=0,0,O$33/PPA!O$11*1000)</f>
        <v>0.91007675463255322</v>
      </c>
      <c r="P147" s="273">
        <f>IF(P$33=0,0,P$33/PPA!P$11*1000)</f>
        <v>0.71911131663154226</v>
      </c>
      <c r="Q147" s="273">
        <f>IF(Q$33=0,0,Q$33/PPA!Q$11*1000)</f>
        <v>0.73842423223780473</v>
      </c>
      <c r="R147" s="273">
        <f>IF(R$33=0,0,R$33/PPA!R$11*1000)</f>
        <v>1.6225143165651972</v>
      </c>
      <c r="S147" s="273">
        <f>IF(S$33=0,0,S$33/PPA!S$11*1000)</f>
        <v>1.8372227883971384</v>
      </c>
      <c r="T147" s="273">
        <f>IF(T$33=0,0,T$33/PPA!T$11*1000)</f>
        <v>2.0195304913721399</v>
      </c>
      <c r="U147" s="273">
        <f>IF(U$33=0,0,U$33/PPA!U$11*1000)</f>
        <v>1.8807660575968375</v>
      </c>
      <c r="V147" s="273">
        <f>IF(V$33=0,0,V$33/PPA!V$11*1000)</f>
        <v>1.9117528448782322</v>
      </c>
      <c r="W147" s="273">
        <f>IF(W$33=0,0,W$33/PPA!W$11*1000)</f>
        <v>1.8907024183610066</v>
      </c>
      <c r="X147" s="273">
        <f>IF(X$33=0,0,X$33/PPA!X$11*1000)</f>
        <v>1.6519713658547619</v>
      </c>
      <c r="Y147" s="273">
        <f>IF(Y$33=0,0,Y$33/PPA!Y$11*1000)</f>
        <v>1.6257645205313775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3.9080286177357419</v>
      </c>
      <c r="C148" s="274">
        <f>IF(C$34=0,0,C$34/PPA!C$11*1000)</f>
        <v>2.7445598548620311</v>
      </c>
      <c r="D148" s="274">
        <f>IF(D$34=0,0,D$34/PPA!D$11*1000)</f>
        <v>2.7128776495927807</v>
      </c>
      <c r="E148" s="274">
        <f>IF(E$34=0,0,E$34/PPA!E$11*1000)</f>
        <v>2.8149796563765928</v>
      </c>
      <c r="F148" s="274">
        <f>IF(F$34=0,0,F$34/PPA!F$11*1000)</f>
        <v>2.7062002399154403</v>
      </c>
      <c r="G148" s="274">
        <f>IF(G$34=0,0,G$34/PPA!G$11*1000)</f>
        <v>1.9601113760890763</v>
      </c>
      <c r="H148" s="274">
        <f>IF(H$34=0,0,H$34/PPA!H$11*1000)</f>
        <v>1.8735033520049678</v>
      </c>
      <c r="I148" s="274">
        <f>IF(I$34=0,0,I$34/PPA!I$11*1000)</f>
        <v>1.8254764617467871</v>
      </c>
      <c r="J148" s="274">
        <f>IF(J$34=0,0,J$34/PPA!J$11*1000)</f>
        <v>2.1410510384486816</v>
      </c>
      <c r="K148" s="274">
        <f>IF(K$34=0,0,K$34/PPA!K$11*1000)</f>
        <v>2.1286142142700957</v>
      </c>
      <c r="L148" s="274">
        <f>IF(L$34=0,0,L$34/PPA!L$11*1000)</f>
        <v>2.1224514594280253</v>
      </c>
      <c r="M148" s="274">
        <f>IF(M$34=0,0,M$34/PPA!M$11*1000)</f>
        <v>2.1707003072906703</v>
      </c>
      <c r="N148" s="274">
        <f>IF(N$34=0,0,N$34/PPA!N$11*1000)</f>
        <v>1.5264974898016213</v>
      </c>
      <c r="O148" s="274">
        <f>IF(O$34=0,0,O$34/PPA!O$11*1000)</f>
        <v>1.2914673015848541</v>
      </c>
      <c r="P148" s="274">
        <f>IF(P$34=0,0,P$34/PPA!P$11*1000)</f>
        <v>1.0204729951642801</v>
      </c>
      <c r="Q148" s="274">
        <f>IF(Q$34=0,0,Q$34/PPA!Q$11*1000)</f>
        <v>1.0478794736583126</v>
      </c>
      <c r="R148" s="274">
        <f>IF(R$34=0,0,R$34/PPA!R$11*1000)</f>
        <v>2.3024697373391154</v>
      </c>
      <c r="S148" s="274">
        <f>IF(S$34=0,0,S$34/PPA!S$11*1000)</f>
        <v>2.6071571929111022</v>
      </c>
      <c r="T148" s="274">
        <f>IF(T$34=0,0,T$34/PPA!T$11*1000)</f>
        <v>2.8658655227533698</v>
      </c>
      <c r="U148" s="274">
        <f>IF(U$34=0,0,U$34/PPA!U$11*1000)</f>
        <v>2.668948363918676</v>
      </c>
      <c r="V148" s="274">
        <f>IF(V$34=0,0,V$34/PPA!V$11*1000)</f>
        <v>2.7129209435405404</v>
      </c>
      <c r="W148" s="274">
        <f>IF(W$34=0,0,W$34/PPA!W$11*1000)</f>
        <v>2.6830488065004183</v>
      </c>
      <c r="X148" s="274">
        <f>IF(X$34=0,0,X$34/PPA!X$11*1000)</f>
        <v>2.3442715038000173</v>
      </c>
      <c r="Y148" s="274">
        <f>IF(Y$34=0,0,Y$34/PPA!Y$11*1000)</f>
        <v>2.3070820210002854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13.906318592234715</v>
      </c>
      <c r="C149" s="274">
        <f>IF(C$35=0,0,C$35/PPA!C$11*1000)</f>
        <v>9.7662344548751427</v>
      </c>
      <c r="D149" s="274">
        <f>IF(D$35=0,0,D$35/PPA!D$11*1000)</f>
        <v>9.65349658029068</v>
      </c>
      <c r="E149" s="274">
        <f>IF(E$35=0,0,E$35/PPA!E$11*1000)</f>
        <v>10.016816088443328</v>
      </c>
      <c r="F149" s="274">
        <f>IF(F$35=0,0,F$35/PPA!F$11*1000)</f>
        <v>9.6297357035349282</v>
      </c>
      <c r="G149" s="274">
        <f>IF(G$35=0,0,G$35/PPA!G$11*1000)</f>
        <v>6.9748550838277064</v>
      </c>
      <c r="H149" s="274">
        <f>IF(H$35=0,0,H$35/PPA!H$11*1000)</f>
        <v>6.6666693223182731</v>
      </c>
      <c r="I149" s="274">
        <f>IF(I$35=0,0,I$35/PPA!I$11*1000)</f>
        <v>6.4957705643374499</v>
      </c>
      <c r="J149" s="274">
        <f>IF(J$35=0,0,J$35/PPA!J$11*1000)</f>
        <v>7.6187102949499623</v>
      </c>
      <c r="K149" s="274">
        <f>IF(K$35=0,0,K$35/PPA!K$11*1000)</f>
        <v>7.5744551330204555</v>
      </c>
      <c r="L149" s="274">
        <f>IF(L$35=0,0,L$35/PPA!L$11*1000)</f>
        <v>7.5525256026555239</v>
      </c>
      <c r="M149" s="274">
        <f>IF(M$35=0,0,M$35/PPA!M$11*1000)</f>
        <v>7.7242141739830661</v>
      </c>
      <c r="N149" s="274">
        <f>IF(N$35=0,0,N$35/PPA!N$11*1000)</f>
        <v>5.4318845893526504</v>
      </c>
      <c r="O149" s="274">
        <f>IF(O$35=0,0,O$35/PPA!O$11*1000)</f>
        <v>4.5955537955344301</v>
      </c>
      <c r="P149" s="274">
        <f>IF(P$35=0,0,P$35/PPA!P$11*1000)</f>
        <v>3.6312483795854504</v>
      </c>
      <c r="Q149" s="274">
        <f>IF(Q$35=0,0,Q$35/PPA!Q$11*1000)</f>
        <v>3.7287715194364739</v>
      </c>
      <c r="R149" s="274">
        <f>IF(R$35=0,0,R$35/PPA!R$11*1000)</f>
        <v>8.1931021618178512</v>
      </c>
      <c r="S149" s="274">
        <f>IF(S$35=0,0,S$35/PPA!S$11*1000)</f>
        <v>9.2773011896889166</v>
      </c>
      <c r="T149" s="274">
        <f>IF(T$35=0,0,T$35/PPA!T$11*1000)</f>
        <v>10.197888219406211</v>
      </c>
      <c r="U149" s="274">
        <f>IF(U$35=0,0,U$35/PPA!U$11*1000)</f>
        <v>9.4971787275142301</v>
      </c>
      <c r="V149" s="274">
        <f>IF(V$35=0,0,V$35/PPA!V$11*1000)</f>
        <v>9.6536506373587176</v>
      </c>
      <c r="W149" s="274">
        <f>IF(W$35=0,0,W$35/PPA!W$11*1000)</f>
        <v>9.5473537047248218</v>
      </c>
      <c r="X149" s="274">
        <f>IF(X$35=0,0,X$35/PPA!X$11*1000)</f>
        <v>8.3418494559101504</v>
      </c>
      <c r="Y149" s="274">
        <f>IF(Y$35=0,0,Y$35/PPA!Y$11*1000)</f>
        <v>8.2095144996750786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11.015705924805106</v>
      </c>
      <c r="C150" s="274">
        <f>IF(C$36=0,0,C$36/PPA!C$11*1000)</f>
        <v>7.7361931580999199</v>
      </c>
      <c r="D150" s="274">
        <f>IF(D$36=0,0,D$36/PPA!D$11*1000)</f>
        <v>7.6468893452487245</v>
      </c>
      <c r="E150" s="274">
        <f>IF(E$36=0,0,E$36/PPA!E$11*1000)</f>
        <v>7.9346880773149655</v>
      </c>
      <c r="F150" s="274">
        <f>IF(F$36=0,0,F$36/PPA!F$11*1000)</f>
        <v>7.6280674817108753</v>
      </c>
      <c r="G150" s="274">
        <f>IF(G$36=0,0,G$36/PPA!G$11*1000)</f>
        <v>5.5250389930287795</v>
      </c>
      <c r="H150" s="274">
        <f>IF(H$36=0,0,H$36/PPA!H$11*1000)</f>
        <v>5.2809137274897209</v>
      </c>
      <c r="I150" s="274">
        <f>IF(I$36=0,0,I$36/PPA!I$11*1000)</f>
        <v>5.1455385418613382</v>
      </c>
      <c r="J150" s="274">
        <f>IF(J$36=0,0,J$36/PPA!J$11*1000)</f>
        <v>6.0350603633026116</v>
      </c>
      <c r="K150" s="274">
        <f>IF(K$36=0,0,K$36/PPA!K$11*1000)</f>
        <v>6.0000042234452788</v>
      </c>
      <c r="L150" s="274">
        <f>IF(L$36=0,0,L$36/PPA!L$11*1000)</f>
        <v>5.9826330366738167</v>
      </c>
      <c r="M150" s="274">
        <f>IF(M$36=0,0,M$36/PPA!M$11*1000)</f>
        <v>6.1186338624747005</v>
      </c>
      <c r="N150" s="274">
        <f>IF(N$36=0,0,N$36/PPA!N$11*1000)</f>
        <v>4.3027953700990258</v>
      </c>
      <c r="O150" s="274">
        <f>IF(O$36=0,0,O$36/PPA!O$11*1000)</f>
        <v>3.6403070185302107</v>
      </c>
      <c r="P150" s="274">
        <f>IF(P$36=0,0,P$36/PPA!P$11*1000)</f>
        <v>2.8764452665261691</v>
      </c>
      <c r="Q150" s="274">
        <f>IF(Q$36=0,0,Q$36/PPA!Q$11*1000)</f>
        <v>2.9536969289512189</v>
      </c>
      <c r="R150" s="274">
        <f>IF(R$36=0,0,R$36/PPA!R$11*1000)</f>
        <v>6.4900572662607869</v>
      </c>
      <c r="S150" s="274">
        <f>IF(S$36=0,0,S$36/PPA!S$11*1000)</f>
        <v>7.3488911535885517</v>
      </c>
      <c r="T150" s="274">
        <f>IF(T$36=0,0,T$36/PPA!T$11*1000)</f>
        <v>8.0781219654885579</v>
      </c>
      <c r="U150" s="274">
        <f>IF(U$36=0,0,U$36/PPA!U$11*1000)</f>
        <v>7.5230642303873481</v>
      </c>
      <c r="V150" s="274">
        <f>IF(V$36=0,0,V$36/PPA!V$11*1000)</f>
        <v>7.6470113795129278</v>
      </c>
      <c r="W150" s="274">
        <f>IF(W$36=0,0,W$36/PPA!W$11*1000)</f>
        <v>7.5628096734440264</v>
      </c>
      <c r="X150" s="274">
        <f>IF(X$36=0,0,X$36/PPA!X$11*1000)</f>
        <v>6.6078854634190458</v>
      </c>
      <c r="Y150" s="274">
        <f>IF(Y$36=0,0,Y$36/PPA!Y$11*1000)</f>
        <v>6.5030580821255084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8.752302221580825</v>
      </c>
      <c r="C151" s="275">
        <f>IF(C$37=0,0,C$37/PPA!C$11*1000)</f>
        <v>6.0089666711903549</v>
      </c>
      <c r="D151" s="275">
        <f>IF(D$37=0,0,D$37/PPA!D$11*1000)</f>
        <v>6.3426142117799857</v>
      </c>
      <c r="E151" s="275">
        <f>IF(E$37=0,0,E$37/PPA!E$11*1000)</f>
        <v>6.3869630047442039</v>
      </c>
      <c r="F151" s="275">
        <f>IF(F$37=0,0,F$37/PPA!F$11*1000)</f>
        <v>6.4590037965935156</v>
      </c>
      <c r="G151" s="275">
        <f>IF(G$37=0,0,G$37/PPA!G$11*1000)</f>
        <v>5.1771902483755481</v>
      </c>
      <c r="H151" s="275">
        <f>IF(H$37=0,0,H$37/PPA!H$11*1000)</f>
        <v>5.3670900704637008</v>
      </c>
      <c r="I151" s="275">
        <f>IF(I$37=0,0,I$37/PPA!I$11*1000)</f>
        <v>6.2446173632208835</v>
      </c>
      <c r="J151" s="275">
        <f>IF(J$37=0,0,J$37/PPA!J$11*1000)</f>
        <v>5.5427555430867024</v>
      </c>
      <c r="K151" s="275">
        <f>IF(K$37=0,0,K$37/PPA!K$11*1000)</f>
        <v>4.7232972967120759</v>
      </c>
      <c r="L151" s="275">
        <f>IF(L$37=0,0,L$37/PPA!L$11*1000)</f>
        <v>4.4773939001440439</v>
      </c>
      <c r="M151" s="275">
        <f>IF(M$37=0,0,M$37/PPA!M$11*1000)</f>
        <v>4.730651172645179</v>
      </c>
      <c r="N151" s="275">
        <f>IF(N$37=0,0,N$37/PPA!N$11*1000)</f>
        <v>3.2642097711457452</v>
      </c>
      <c r="O151" s="275">
        <f>IF(O$37=0,0,O$37/PPA!O$11*1000)</f>
        <v>3.9291200646395832</v>
      </c>
      <c r="P151" s="275">
        <f>IF(P$37=0,0,P$37/PPA!P$11*1000)</f>
        <v>3.1042640376241772</v>
      </c>
      <c r="Q151" s="275">
        <f>IF(Q$37=0,0,Q$37/PPA!Q$11*1000)</f>
        <v>3.435104957139957</v>
      </c>
      <c r="R151" s="275">
        <f>IF(R$37=0,0,R$37/PPA!R$11*1000)</f>
        <v>8.4486738879814567</v>
      </c>
      <c r="S151" s="275">
        <f>IF(S$37=0,0,S$37/PPA!S$11*1000)</f>
        <v>8.8206200976607079</v>
      </c>
      <c r="T151" s="275">
        <f>IF(T$37=0,0,T$37/PPA!T$11*1000)</f>
        <v>10.147111751422125</v>
      </c>
      <c r="U151" s="275">
        <f>IF(U$37=0,0,U$37/PPA!U$11*1000)</f>
        <v>10.095444727299164</v>
      </c>
      <c r="V151" s="275">
        <f>IF(V$37=0,0,V$37/PPA!V$11*1000)</f>
        <v>10.724276371539316</v>
      </c>
      <c r="W151" s="275">
        <f>IF(W$37=0,0,W$37/PPA!W$11*1000)</f>
        <v>11.744941497803362</v>
      </c>
      <c r="X151" s="275">
        <f>IF(X$37=0,0,X$37/PPA!X$11*1000)</f>
        <v>12.683571764037836</v>
      </c>
      <c r="Y151" s="275">
        <f>IF(Y$37=0,0,Y$37/PPA!Y$11*1000)</f>
        <v>13.086755451125869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43.527119366807817</v>
      </c>
      <c r="C152" s="276">
        <f>IF(C$43=0,0,C$43/PPA!C$11*1000)</f>
        <v>30.041069419831494</v>
      </c>
      <c r="D152" s="276">
        <f>IF(D$43=0,0,D$43/PPA!D$11*1000)</f>
        <v>31.322579958440379</v>
      </c>
      <c r="E152" s="276">
        <f>IF(E$43=0,0,E$43/PPA!E$11*1000)</f>
        <v>31.617275103942855</v>
      </c>
      <c r="F152" s="276">
        <f>IF(F$43=0,0,F$43/PPA!F$11*1000)</f>
        <v>32.009244182253852</v>
      </c>
      <c r="G152" s="276">
        <f>IF(G$43=0,0,G$43/PPA!G$11*1000)</f>
        <v>26.290796675363101</v>
      </c>
      <c r="H152" s="276">
        <f>IF(H$43=0,0,H$43/PPA!H$11*1000)</f>
        <v>26.571569908597397</v>
      </c>
      <c r="I152" s="276">
        <f>IF(I$43=0,0,I$43/PPA!I$11*1000)</f>
        <v>29.425173288642693</v>
      </c>
      <c r="J152" s="276">
        <f>IF(J$43=0,0,J$43/PPA!J$11*1000)</f>
        <v>25.541968400576671</v>
      </c>
      <c r="K152" s="276">
        <f>IF(K$43=0,0,K$43/PPA!K$11*1000)</f>
        <v>20.651000001069189</v>
      </c>
      <c r="L152" s="276">
        <f>IF(L$43=0,0,L$43/PPA!L$11*1000)</f>
        <v>19.203598201266434</v>
      </c>
      <c r="M152" s="276">
        <f>IF(M$43=0,0,M$43/PPA!M$11*1000)</f>
        <v>20.165490991815865</v>
      </c>
      <c r="N152" s="276">
        <f>IF(N$43=0,0,N$43/PPA!N$11*1000)</f>
        <v>13.261506070503359</v>
      </c>
      <c r="O152" s="276">
        <f>IF(O$43=0,0,O$43/PPA!O$11*1000)</f>
        <v>16.231928229059573</v>
      </c>
      <c r="P152" s="276">
        <f>IF(P$43=0,0,P$43/PPA!P$11*1000)</f>
        <v>12.852622303335769</v>
      </c>
      <c r="Q152" s="276">
        <f>IF(Q$43=0,0,Q$43/PPA!Q$11*1000)</f>
        <v>14.186562294148748</v>
      </c>
      <c r="R152" s="276">
        <f>IF(R$43=0,0,R$43/PPA!R$11*1000)</f>
        <v>34.492137558211859</v>
      </c>
      <c r="S152" s="276">
        <f>IF(S$43=0,0,S$43/PPA!S$11*1000)</f>
        <v>35.869861895793186</v>
      </c>
      <c r="T152" s="276">
        <f>IF(T$43=0,0,T$43/PPA!T$11*1000)</f>
        <v>39.797086453322201</v>
      </c>
      <c r="U152" s="276">
        <f>IF(U$43=0,0,U$43/PPA!U$11*1000)</f>
        <v>37.664398597803562</v>
      </c>
      <c r="V152" s="276">
        <f>IF(V$43=0,0,V$43/PPA!V$11*1000)</f>
        <v>37.334456290265059</v>
      </c>
      <c r="W152" s="276">
        <f>IF(W$43=0,0,W$43/PPA!W$11*1000)</f>
        <v>40.093670446365188</v>
      </c>
      <c r="X152" s="276">
        <f>IF(X$43=0,0,X$43/PPA!X$11*1000)</f>
        <v>39.402860308177971</v>
      </c>
      <c r="Y152" s="276">
        <f>IF(Y$43=0,0,Y$43/PPA!Y$11*1000)</f>
        <v>38.044248329396112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390.0252432316264</v>
      </c>
      <c r="C153" s="276">
        <f>IF(C$56=0,0,C$56/PPA!C$11*1000)</f>
        <v>274.3868531888437</v>
      </c>
      <c r="D153" s="276">
        <f>IF(D$56=0,0,D$56/PPA!D$11*1000)</f>
        <v>269.76655561232212</v>
      </c>
      <c r="E153" s="276">
        <f>IF(E$56=0,0,E$56/PPA!E$11*1000)</f>
        <v>280.68665644060928</v>
      </c>
      <c r="F153" s="276">
        <f>IF(F$56=0,0,F$56/PPA!F$11*1000)</f>
        <v>268.4717857048953</v>
      </c>
      <c r="G153" s="276">
        <f>IF(G$56=0,0,G$56/PPA!G$11*1000)</f>
        <v>191.92342789381786</v>
      </c>
      <c r="H153" s="276">
        <f>IF(H$56=0,0,H$56/PPA!H$11*1000)</f>
        <v>182.10139596551707</v>
      </c>
      <c r="I153" s="276">
        <f>IF(I$56=0,0,I$56/PPA!I$11*1000)</f>
        <v>174.15463037122944</v>
      </c>
      <c r="J153" s="276">
        <f>IF(J$56=0,0,J$56/PPA!J$11*1000)</f>
        <v>211.87475094259065</v>
      </c>
      <c r="K153" s="276">
        <f>IF(K$56=0,0,K$56/PPA!K$11*1000)</f>
        <v>214.53202494947044</v>
      </c>
      <c r="L153" s="276">
        <f>IF(L$56=0,0,L$56/PPA!L$11*1000)</f>
        <v>215.05016094290019</v>
      </c>
      <c r="M153" s="276">
        <f>IF(M$56=0,0,M$56/PPA!M$11*1000)</f>
        <v>219.45099367804789</v>
      </c>
      <c r="N153" s="276">
        <f>IF(N$56=0,0,N$56/PPA!N$11*1000)</f>
        <v>154.99775474222176</v>
      </c>
      <c r="O153" s="276">
        <f>IF(O$56=0,0,O$56/PPA!O$11*1000)</f>
        <v>126.72590923540228</v>
      </c>
      <c r="P153" s="276">
        <f>IF(P$56=0,0,P$56/PPA!P$11*1000)</f>
        <v>100.11684202365439</v>
      </c>
      <c r="Q153" s="276">
        <f>IF(Q$56=0,0,Q$56/PPA!Q$11*1000)</f>
        <v>101.92096200064084</v>
      </c>
      <c r="R153" s="276">
        <f>IF(R$56=0,0,R$56/PPA!R$11*1000)</f>
        <v>220.91444804885577</v>
      </c>
      <c r="S153" s="276">
        <f>IF(S$56=0,0,S$56/PPA!S$11*1000)</f>
        <v>252.953645699818</v>
      </c>
      <c r="T153" s="276">
        <f>IF(T$56=0,0,T$56/PPA!T$11*1000)</f>
        <v>277.40580806692526</v>
      </c>
      <c r="U153" s="276">
        <f>IF(U$56=0,0,U$56/PPA!U$11*1000)</f>
        <v>257.36642646905528</v>
      </c>
      <c r="V153" s="276">
        <f>IF(V$56=0,0,V$56/PPA!V$11*1000)</f>
        <v>261.83444873693333</v>
      </c>
      <c r="W153" s="276">
        <f>IF(W$56=0,0,W$56/PPA!W$11*1000)</f>
        <v>255.80781474884861</v>
      </c>
      <c r="X153" s="276">
        <f>IF(X$56=0,0,X$56/PPA!X$11*1000)</f>
        <v>218.41637696198626</v>
      </c>
      <c r="Y153" s="276">
        <f>IF(Y$56=0,0,Y$56/PPA!Y$11*1000)</f>
        <v>214.90717822747914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47.873910258791106</v>
      </c>
      <c r="C154" s="277">
        <f>IF(C$69=0,0,C$69/PPA!C$11*1000)</f>
        <v>33.809422727767164</v>
      </c>
      <c r="D154" s="277">
        <f>IF(D$69=0,0,D$69/PPA!D$11*1000)</f>
        <v>32.840707437063685</v>
      </c>
      <c r="E154" s="277">
        <f>IF(E$69=0,0,E$69/PPA!E$11*1000)</f>
        <v>34.388074877061811</v>
      </c>
      <c r="F154" s="277">
        <f>IF(F$69=0,0,F$69/PPA!F$11*1000)</f>
        <v>32.494885359574816</v>
      </c>
      <c r="G154" s="277">
        <f>IF(G$69=0,0,G$69/PPA!G$11*1000)</f>
        <v>22.462619353567582</v>
      </c>
      <c r="H154" s="277">
        <f>IF(H$69=0,0,H$69/PPA!H$11*1000)</f>
        <v>20.950854644752095</v>
      </c>
      <c r="I154" s="277">
        <f>IF(I$69=0,0,I$69/PPA!I$11*1000)</f>
        <v>19.142543752327398</v>
      </c>
      <c r="J154" s="277">
        <f>IF(J$69=0,0,J$69/PPA!J$11*1000)</f>
        <v>25.589568596973336</v>
      </c>
      <c r="K154" s="277">
        <f>IF(K$69=0,0,K$69/PPA!K$11*1000)</f>
        <v>27.082787737324185</v>
      </c>
      <c r="L154" s="277">
        <f>IF(L$69=0,0,L$69/PPA!L$11*1000)</f>
        <v>27.484971203356647</v>
      </c>
      <c r="M154" s="277">
        <f>IF(M$69=0,0,M$69/PPA!M$11*1000)</f>
        <v>27.920774049974757</v>
      </c>
      <c r="N154" s="277">
        <f>IF(N$69=0,0,N$69/PPA!N$11*1000)</f>
        <v>19.942979027700147</v>
      </c>
      <c r="O154" s="277">
        <f>IF(O$69=0,0,O$69/PPA!O$11*1000)</f>
        <v>15.099983604800125</v>
      </c>
      <c r="P154" s="277">
        <f>IF(P$69=0,0,P$69/PPA!P$11*1000)</f>
        <v>11.92277514221332</v>
      </c>
      <c r="Q154" s="277">
        <f>IF(Q$69=0,0,Q$69/PPA!Q$11*1000)</f>
        <v>11.891430601314434</v>
      </c>
      <c r="R154" s="277">
        <f>IF(R$69=0,0,R$69/PPA!R$11*1000)</f>
        <v>24.940306096314497</v>
      </c>
      <c r="S154" s="277">
        <f>IF(S$69=0,0,S$69/PPA!S$11*1000)</f>
        <v>29.367960197939869</v>
      </c>
      <c r="T154" s="277">
        <f>IF(T$69=0,0,T$69/PPA!T$11*1000)</f>
        <v>32.111506351579322</v>
      </c>
      <c r="U154" s="277">
        <f>IF(U$69=0,0,U$69/PPA!U$11*1000)</f>
        <v>29.636198433920342</v>
      </c>
      <c r="V154" s="277">
        <f>IF(V$69=0,0,V$69/PPA!V$11*1000)</f>
        <v>30.384706118969451</v>
      </c>
      <c r="W154" s="277">
        <f>IF(W$69=0,0,W$69/PPA!W$11*1000)</f>
        <v>28.884640368154901</v>
      </c>
      <c r="X154" s="277">
        <f>IF(X$69=0,0,X$69/PPA!X$11*1000)</f>
        <v>23.535893781677636</v>
      </c>
      <c r="Y154" s="277">
        <f>IF(Y$69=0,0,Y$69/PPA!Y$11*1000)</f>
        <v>23.335895885530157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229.77733201343361</v>
      </c>
      <c r="C156" s="320">
        <f t="shared" si="39"/>
        <v>240.4725838667581</v>
      </c>
      <c r="D156" s="320">
        <f t="shared" si="39"/>
        <v>237.6966554240837</v>
      </c>
      <c r="E156" s="320">
        <f t="shared" si="39"/>
        <v>246.64261932627059</v>
      </c>
      <c r="F156" s="320">
        <f t="shared" si="39"/>
        <v>250.6763313225245</v>
      </c>
      <c r="G156" s="320">
        <f t="shared" si="39"/>
        <v>192.28401588441068</v>
      </c>
      <c r="H156" s="320">
        <f t="shared" si="39"/>
        <v>183.78789730576312</v>
      </c>
      <c r="I156" s="320">
        <f t="shared" si="39"/>
        <v>179.07653067526192</v>
      </c>
      <c r="J156" s="320">
        <f t="shared" si="39"/>
        <v>215.80998960011397</v>
      </c>
      <c r="K156" s="320">
        <f t="shared" si="39"/>
        <v>214.54277936686034</v>
      </c>
      <c r="L156" s="320">
        <f t="shared" si="39"/>
        <v>215.684806686245</v>
      </c>
      <c r="M156" s="320">
        <f t="shared" si="39"/>
        <v>195.02248845818775</v>
      </c>
      <c r="N156" s="320">
        <f t="shared" si="39"/>
        <v>144.59129646944649</v>
      </c>
      <c r="O156" s="320">
        <f t="shared" si="39"/>
        <v>129.44600178964473</v>
      </c>
      <c r="P156" s="320">
        <f t="shared" si="39"/>
        <v>117.12730748848556</v>
      </c>
      <c r="Q156" s="320">
        <f t="shared" si="39"/>
        <v>122.77906287963535</v>
      </c>
      <c r="R156" s="320">
        <f t="shared" si="39"/>
        <v>281.58454344368812</v>
      </c>
      <c r="S156" s="320">
        <f t="shared" si="39"/>
        <v>305.56166081093852</v>
      </c>
      <c r="T156" s="320">
        <f t="shared" si="39"/>
        <v>279.08758981047879</v>
      </c>
      <c r="U156" s="320">
        <f t="shared" si="39"/>
        <v>262.6048821261607</v>
      </c>
      <c r="V156" s="320">
        <f t="shared" si="39"/>
        <v>254.25205232471649</v>
      </c>
      <c r="W156" s="320">
        <f t="shared" si="39"/>
        <v>241.62501752670892</v>
      </c>
      <c r="X156" s="320">
        <f t="shared" si="39"/>
        <v>214.93710881443647</v>
      </c>
      <c r="Y156" s="320">
        <f t="shared" si="39"/>
        <v>211.52735021834431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8.5081394453577168</v>
      </c>
      <c r="C157" s="330">
        <f>IF(C$84=0,0,C$84/PPA!C$12*1000)</f>
        <v>8.9041606428366347</v>
      </c>
      <c r="D157" s="330">
        <f>IF(D$84=0,0,D$84/PPA!D$12*1000)</f>
        <v>8.8013742362121228</v>
      </c>
      <c r="E157" s="330">
        <f>IF(E$84=0,0,E$84/PPA!E$12*1000)</f>
        <v>9.1326232227097197</v>
      </c>
      <c r="F157" s="330">
        <f>IF(F$84=0,0,F$84/PPA!F$12*1000)</f>
        <v>9.2819825343797184</v>
      </c>
      <c r="G157" s="330">
        <f>IF(G$84=0,0,G$84/PPA!G$12*1000)</f>
        <v>7.119846008822269</v>
      </c>
      <c r="H157" s="330">
        <f>IF(H$84=0,0,H$84/PPA!H$12*1000)</f>
        <v>6.8052537860982216</v>
      </c>
      <c r="I157" s="330">
        <f>IF(I$84=0,0,I$84/PPA!I$12*1000)</f>
        <v>6.6308024426119898</v>
      </c>
      <c r="J157" s="330">
        <f>IF(J$84=0,0,J$84/PPA!J$12*1000)</f>
        <v>7.9909600704835047</v>
      </c>
      <c r="K157" s="330">
        <f>IF(K$84=0,0,K$84/PPA!K$12*1000)</f>
        <v>7.944038116620991</v>
      </c>
      <c r="L157" s="330">
        <f>IF(L$84=0,0,L$84/PPA!L$12*1000)</f>
        <v>7.9863248280001207</v>
      </c>
      <c r="M157" s="330">
        <f>IF(M$84=0,0,M$84/PPA!M$12*1000)</f>
        <v>7.2212455086208109</v>
      </c>
      <c r="N157" s="330">
        <f>IF(N$84=0,0,N$84/PPA!N$12*1000)</f>
        <v>5.3538915357816537</v>
      </c>
      <c r="O157" s="330">
        <f>IF(O$84=0,0,O$84/PPA!O$12*1000)</f>
        <v>4.7930952292439084</v>
      </c>
      <c r="P157" s="330">
        <f>IF(P$84=0,0,P$84/PPA!P$12*1000)</f>
        <v>4.3369615976840938</v>
      </c>
      <c r="Q157" s="330">
        <f>IF(Q$84=0,0,Q$84/PPA!Q$12*1000)</f>
        <v>4.5462334286525321</v>
      </c>
      <c r="R157" s="330">
        <f>IF(R$84=0,0,R$84/PPA!R$12*1000)</f>
        <v>10.426444333122724</v>
      </c>
      <c r="S157" s="330">
        <f>IF(S$84=0,0,S$84/PPA!S$12*1000)</f>
        <v>11.314263232739433</v>
      </c>
      <c r="T157" s="330">
        <f>IF(T$84=0,0,T$84/PPA!T$12*1000)</f>
        <v>10.333987738229238</v>
      </c>
      <c r="U157" s="330">
        <f>IF(U$84=0,0,U$84/PPA!U$12*1000)</f>
        <v>9.7236700267561975</v>
      </c>
      <c r="V157" s="330">
        <f>IF(V$84=0,0,V$84/PPA!V$12*1000)</f>
        <v>9.4143834662155363</v>
      </c>
      <c r="W157" s="330">
        <f>IF(W$84=0,0,W$84/PPA!W$12*1000)</f>
        <v>8.9468326773450002</v>
      </c>
      <c r="X157" s="330">
        <f>IF(X$84=0,0,X$84/PPA!X$12*1000)</f>
        <v>7.958639251849803</v>
      </c>
      <c r="Y157" s="330">
        <f>IF(Y$84=0,0,Y$84/PPA!Y$12*1000)</f>
        <v>7.8323835356660378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3.751554006855125</v>
      </c>
      <c r="C158" s="331">
        <f>IF(C$85=0,0,C$85/PPA!C$12*1000)</f>
        <v>3.9261744300091239</v>
      </c>
      <c r="D158" s="331">
        <f>IF(D$85=0,0,D$85/PPA!D$12*1000)</f>
        <v>3.8808520938980449</v>
      </c>
      <c r="E158" s="331">
        <f>IF(E$85=0,0,E$85/PPA!E$12*1000)</f>
        <v>4.026912048667568</v>
      </c>
      <c r="F158" s="331">
        <f>IF(F$85=0,0,F$85/PPA!F$12*1000)</f>
        <v>4.0927701046803238</v>
      </c>
      <c r="G158" s="331">
        <f>IF(G$85=0,0,G$85/PPA!G$12*1000)</f>
        <v>3.1394039782884198</v>
      </c>
      <c r="H158" s="331">
        <f>IF(H$85=0,0,H$85/PPA!H$12*1000)</f>
        <v>3.0006886079932356</v>
      </c>
      <c r="I158" s="331">
        <f>IF(I$85=0,0,I$85/PPA!I$12*1000)</f>
        <v>2.9237665452014556</v>
      </c>
      <c r="J158" s="331">
        <f>IF(J$85=0,0,J$85/PPA!J$12*1000)</f>
        <v>3.5235104529696932</v>
      </c>
      <c r="K158" s="331">
        <f>IF(K$85=0,0,K$85/PPA!K$12*1000)</f>
        <v>3.5028208245082775</v>
      </c>
      <c r="L158" s="331">
        <f>IF(L$85=0,0,L$85/PPA!L$12*1000)</f>
        <v>3.5214666027691934</v>
      </c>
      <c r="M158" s="331">
        <f>IF(M$85=0,0,M$85/PPA!M$12*1000)</f>
        <v>3.1841147757789203</v>
      </c>
      <c r="N158" s="331">
        <f>IF(N$85=0,0,N$85/PPA!N$12*1000)</f>
        <v>2.3607292019982791</v>
      </c>
      <c r="O158" s="331">
        <f>IF(O$85=0,0,O$85/PPA!O$12*1000)</f>
        <v>2.1134533264284259</v>
      </c>
      <c r="P158" s="331">
        <f>IF(P$85=0,0,P$85/PPA!P$12*1000)</f>
        <v>1.9123271032242106</v>
      </c>
      <c r="Q158" s="331">
        <f>IF(Q$85=0,0,Q$85/PPA!Q$12*1000)</f>
        <v>2.00460280945043</v>
      </c>
      <c r="R158" s="331">
        <f>IF(R$85=0,0,R$85/PPA!R$12*1000)</f>
        <v>4.597405727349817</v>
      </c>
      <c r="S158" s="331">
        <f>IF(S$85=0,0,S$85/PPA!S$12*1000)</f>
        <v>4.9888779841939499</v>
      </c>
      <c r="T158" s="331">
        <f>IF(T$85=0,0,T$85/PPA!T$12*1000)</f>
        <v>4.5566381880704627</v>
      </c>
      <c r="U158" s="331">
        <f>IF(U$85=0,0,U$85/PPA!U$12*1000)</f>
        <v>4.287526489721345</v>
      </c>
      <c r="V158" s="331">
        <f>IF(V$85=0,0,V$85/PPA!V$12*1000)</f>
        <v>4.1511505825192279</v>
      </c>
      <c r="W158" s="331">
        <f>IF(W$85=0,0,W$85/PPA!W$12*1000)</f>
        <v>3.9449901115184192</v>
      </c>
      <c r="X158" s="331">
        <f>IF(X$85=0,0,X$85/PPA!X$12*1000)</f>
        <v>3.5092590061723281</v>
      </c>
      <c r="Y158" s="331">
        <f>IF(Y$85=0,0,Y$85/PPA!Y$12*1000)</f>
        <v>3.4535881816660345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29.099453670078489</v>
      </c>
      <c r="C159" s="331">
        <f>IF(C$86=0,0,C$86/PPA!C$12*1000)</f>
        <v>30.453921419745498</v>
      </c>
      <c r="D159" s="331">
        <f>IF(D$86=0,0,D$86/PPA!D$12*1000)</f>
        <v>30.102372377009029</v>
      </c>
      <c r="E159" s="331">
        <f>IF(E$86=0,0,E$86/PPA!E$12*1000)</f>
        <v>31.235306856721476</v>
      </c>
      <c r="F159" s="331">
        <f>IF(F$86=0,0,F$86/PPA!F$12*1000)</f>
        <v>31.746144084772247</v>
      </c>
      <c r="G159" s="331">
        <f>IF(G$86=0,0,G$86/PPA!G$12*1000)</f>
        <v>24.351226305401255</v>
      </c>
      <c r="H159" s="331">
        <f>IF(H$86=0,0,H$86/PPA!H$12*1000)</f>
        <v>23.275261123011077</v>
      </c>
      <c r="I159" s="331">
        <f>IF(I$86=0,0,I$86/PPA!I$12*1000)</f>
        <v>22.678604378012565</v>
      </c>
      <c r="J159" s="331">
        <f>IF(J$86=0,0,J$86/PPA!J$12*1000)</f>
        <v>27.330601930526452</v>
      </c>
      <c r="K159" s="331">
        <f>IF(K$86=0,0,K$86/PPA!K$12*1000)</f>
        <v>27.170119931929602</v>
      </c>
      <c r="L159" s="331">
        <f>IF(L$86=0,0,L$86/PPA!L$12*1000)</f>
        <v>27.314748520417098</v>
      </c>
      <c r="M159" s="331">
        <f>IF(M$86=0,0,M$86/PPA!M$12*1000)</f>
        <v>24.698031863244665</v>
      </c>
      <c r="N159" s="331">
        <f>IF(N$86=0,0,N$86/PPA!N$12*1000)</f>
        <v>18.311326430493565</v>
      </c>
      <c r="O159" s="331">
        <f>IF(O$86=0,0,O$86/PPA!O$12*1000)</f>
        <v>16.393296496305052</v>
      </c>
      <c r="P159" s="331">
        <f>IF(P$86=0,0,P$86/PPA!P$12*1000)</f>
        <v>14.833232799161273</v>
      </c>
      <c r="Q159" s="331">
        <f>IF(Q$86=0,0,Q$86/PPA!Q$12*1000)</f>
        <v>15.548982228143807</v>
      </c>
      <c r="R159" s="331">
        <f>IF(R$86=0,0,R$86/PPA!R$12*1000)</f>
        <v>35.66042091387007</v>
      </c>
      <c r="S159" s="331">
        <f>IF(S$86=0,0,S$86/PPA!S$12*1000)</f>
        <v>38.696930259155032</v>
      </c>
      <c r="T159" s="331">
        <f>IF(T$86=0,0,T$86/PPA!T$12*1000)</f>
        <v>35.344201790185593</v>
      </c>
      <c r="U159" s="331">
        <f>IF(U$86=0,0,U$86/PPA!U$12*1000)</f>
        <v>33.256799240768245</v>
      </c>
      <c r="V159" s="331">
        <f>IF(V$86=0,0,V$86/PPA!V$12*1000)</f>
        <v>32.198980431258519</v>
      </c>
      <c r="W159" s="331">
        <f>IF(W$86=0,0,W$86/PPA!W$12*1000)</f>
        <v>30.599867886556371</v>
      </c>
      <c r="X159" s="331">
        <f>IF(X$86=0,0,X$86/PPA!X$12*1000)</f>
        <v>27.220058589006172</v>
      </c>
      <c r="Y159" s="331">
        <f>IF(Y$86=0,0,Y$86/PPA!Y$12*1000)</f>
        <v>26.788240047800112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12.849037579442566</v>
      </c>
      <c r="C160" s="331">
        <f>IF(C$87=0,0,C$87/PPA!C$12*1000)</f>
        <v>13.447110904561709</v>
      </c>
      <c r="D160" s="331">
        <f>IF(D$87=0,0,D$87/PPA!D$12*1000)</f>
        <v>13.291882324934368</v>
      </c>
      <c r="E160" s="331">
        <f>IF(E$87=0,0,E$87/PPA!E$12*1000)</f>
        <v>13.792136311483942</v>
      </c>
      <c r="F160" s="331">
        <f>IF(F$87=0,0,F$87/PPA!F$12*1000)</f>
        <v>14.01769954076723</v>
      </c>
      <c r="G160" s="331">
        <f>IF(G$87=0,0,G$87/PPA!G$12*1000)</f>
        <v>10.752429425344847</v>
      </c>
      <c r="H160" s="331">
        <f>IF(H$87=0,0,H$87/PPA!H$12*1000)</f>
        <v>10.277330572306278</v>
      </c>
      <c r="I160" s="331">
        <f>IF(I$87=0,0,I$87/PPA!I$12*1000)</f>
        <v>10.013873222713601</v>
      </c>
      <c r="J160" s="331">
        <f>IF(J$87=0,0,J$87/PPA!J$12*1000)</f>
        <v>12.067990528468659</v>
      </c>
      <c r="K160" s="331">
        <f>IF(K$87=0,0,K$87/PPA!K$12*1000)</f>
        <v>11.99712874342713</v>
      </c>
      <c r="L160" s="331">
        <f>IF(L$87=0,0,L$87/PPA!L$12*1000)</f>
        <v>12.060990360542249</v>
      </c>
      <c r="M160" s="331">
        <f>IF(M$87=0,0,M$87/PPA!M$12*1000)</f>
        <v>10.905563490884761</v>
      </c>
      <c r="N160" s="331">
        <f>IF(N$87=0,0,N$87/PPA!N$12*1000)</f>
        <v>8.0854755591779846</v>
      </c>
      <c r="O160" s="331">
        <f>IF(O$87=0,0,O$87/PPA!O$12*1000)</f>
        <v>7.2385579853190229</v>
      </c>
      <c r="P160" s="331">
        <f>IF(P$87=0,0,P$87/PPA!P$12*1000)</f>
        <v>6.5497025415642129</v>
      </c>
      <c r="Q160" s="331">
        <f>IF(Q$87=0,0,Q$87/PPA!Q$12*1000)</f>
        <v>6.8657459771122031</v>
      </c>
      <c r="R160" s="331">
        <f>IF(R$87=0,0,R$87/PPA!R$12*1000)</f>
        <v>15.74607185468235</v>
      </c>
      <c r="S160" s="331">
        <f>IF(S$87=0,0,S$87/PPA!S$12*1000)</f>
        <v>17.086860693203185</v>
      </c>
      <c r="T160" s="331">
        <f>IF(T$87=0,0,T$87/PPA!T$12*1000)</f>
        <v>15.606443411838491</v>
      </c>
      <c r="U160" s="331">
        <f>IF(U$87=0,0,U$87/PPA!U$12*1000)</f>
        <v>14.684738348060387</v>
      </c>
      <c r="V160" s="331">
        <f>IF(V$87=0,0,V$87/PPA!V$12*1000)</f>
        <v>14.217652134355708</v>
      </c>
      <c r="W160" s="331">
        <f>IF(W$87=0,0,W$87/PPA!W$12*1000)</f>
        <v>13.511554438722214</v>
      </c>
      <c r="X160" s="331">
        <f>IF(X$87=0,0,X$87/PPA!X$12*1000)</f>
        <v>12.019179455743553</v>
      </c>
      <c r="Y160" s="331">
        <f>IF(Y$87=0,0,Y$87/PPA!Y$12*1000)</f>
        <v>11.828507399616186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42.102671027107647</v>
      </c>
      <c r="C161" s="332">
        <f>IF(C$88=0,0,C$88/PPA!C$12*1000)</f>
        <v>44.163680127261287</v>
      </c>
      <c r="D161" s="332">
        <f>IF(D$88=0,0,D$88/PPA!D$12*1000)</f>
        <v>43.243772950297988</v>
      </c>
      <c r="E161" s="332">
        <f>IF(E$88=0,0,E$88/PPA!E$12*1000)</f>
        <v>45.216694667984534</v>
      </c>
      <c r="F161" s="332">
        <f>IF(F$88=0,0,F$88/PPA!F$12*1000)</f>
        <v>45.121298909561865</v>
      </c>
      <c r="G161" s="332">
        <f>IF(G$88=0,0,G$88/PPA!G$12*1000)</f>
        <v>32.704322975553978</v>
      </c>
      <c r="H161" s="332">
        <f>IF(H$88=0,0,H$88/PPA!H$12*1000)</f>
        <v>31.403120120565934</v>
      </c>
      <c r="I161" s="332">
        <f>IF(I$88=0,0,I$88/PPA!I$12*1000)</f>
        <v>30.832464881112486</v>
      </c>
      <c r="J161" s="332">
        <f>IF(J$88=0,0,J$88/PPA!J$12*1000)</f>
        <v>40.915062602682468</v>
      </c>
      <c r="K161" s="332">
        <f>IF(K$88=0,0,K$88/PPA!K$12*1000)</f>
        <v>45.564222883091439</v>
      </c>
      <c r="L161" s="332">
        <f>IF(L$88=0,0,L$88/PPA!L$12*1000)</f>
        <v>47.864221404106445</v>
      </c>
      <c r="M161" s="332">
        <f>IF(M$88=0,0,M$88/PPA!M$12*1000)</f>
        <v>42.956634419710007</v>
      </c>
      <c r="N161" s="332">
        <f>IF(N$88=0,0,N$88/PPA!N$12*1000)</f>
        <v>33.952492532199635</v>
      </c>
      <c r="O161" s="332">
        <f>IF(O$88=0,0,O$88/PPA!O$12*1000)</f>
        <v>26.182347087461665</v>
      </c>
      <c r="P161" s="332">
        <f>IF(P$88=0,0,P$88/PPA!P$12*1000)</f>
        <v>23.638506064242083</v>
      </c>
      <c r="Q161" s="332">
        <f>IF(Q$88=0,0,Q$88/PPA!Q$12*1000)</f>
        <v>24.337447169716626</v>
      </c>
      <c r="R161" s="332">
        <f>IF(R$88=0,0,R$88/PPA!R$12*1000)</f>
        <v>54.908633173606951</v>
      </c>
      <c r="S161" s="332">
        <f>IF(S$88=0,0,S$88/PPA!S$12*1000)</f>
        <v>61.003127054732531</v>
      </c>
      <c r="T161" s="332">
        <f>IF(T$88=0,0,T$88/PPA!T$12*1000)</f>
        <v>57.072341058523371</v>
      </c>
      <c r="U161" s="332">
        <f>IF(U$88=0,0,U$88/PPA!U$12*1000)</f>
        <v>55.450845392668633</v>
      </c>
      <c r="V161" s="332">
        <f>IF(V$88=0,0,V$88/PPA!V$12*1000)</f>
        <v>56.730555309427906</v>
      </c>
      <c r="W161" s="332">
        <f>IF(W$88=0,0,W$88/PPA!W$12*1000)</f>
        <v>53.625295422252783</v>
      </c>
      <c r="X161" s="332">
        <f>IF(X$88=0,0,X$88/PPA!X$12*1000)</f>
        <v>49.738835452747693</v>
      </c>
      <c r="Y161" s="332">
        <f>IF(Y$88=0,0,Y$88/PPA!Y$12*1000)</f>
        <v>51.395942523263948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133.46647628459206</v>
      </c>
      <c r="C162" s="333">
        <f>IF(C$94=0,0,C$94/PPA!C$12*1000)</f>
        <v>139.57753634234385</v>
      </c>
      <c r="D162" s="333">
        <f>IF(D$94=0,0,D$94/PPA!D$12*1000)</f>
        <v>138.37640144173216</v>
      </c>
      <c r="E162" s="333">
        <f>IF(E$94=0,0,E$94/PPA!E$12*1000)</f>
        <v>143.23894621870335</v>
      </c>
      <c r="F162" s="333">
        <f>IF(F$94=0,0,F$94/PPA!F$12*1000)</f>
        <v>146.41643614836312</v>
      </c>
      <c r="G162" s="333">
        <f>IF(G$94=0,0,G$94/PPA!G$12*1000)</f>
        <v>114.21678719099992</v>
      </c>
      <c r="H162" s="333">
        <f>IF(H$94=0,0,H$94/PPA!H$12*1000)</f>
        <v>109.02624309578837</v>
      </c>
      <c r="I162" s="333">
        <f>IF(I$94=0,0,I$94/PPA!I$12*1000)</f>
        <v>105.99701920560983</v>
      </c>
      <c r="J162" s="333">
        <f>IF(J$94=0,0,J$94/PPA!J$12*1000)</f>
        <v>123.9818640149832</v>
      </c>
      <c r="K162" s="333">
        <f>IF(K$94=0,0,K$94/PPA!K$12*1000)</f>
        <v>118.3644488672829</v>
      </c>
      <c r="L162" s="333">
        <f>IF(L$94=0,0,L$94/PPA!L$12*1000)</f>
        <v>116.93705497040987</v>
      </c>
      <c r="M162" s="333">
        <f>IF(M$94=0,0,M$94/PPA!M$12*1000)</f>
        <v>106.05689839994857</v>
      </c>
      <c r="N162" s="333">
        <f>IF(N$94=0,0,N$94/PPA!N$12*1000)</f>
        <v>76.527381209795379</v>
      </c>
      <c r="O162" s="333">
        <f>IF(O$94=0,0,O$94/PPA!O$12*1000)</f>
        <v>72.725251664886656</v>
      </c>
      <c r="P162" s="333">
        <f>IF(P$94=0,0,P$94/PPA!P$12*1000)</f>
        <v>65.856577382609686</v>
      </c>
      <c r="Q162" s="333">
        <f>IF(Q$94=0,0,Q$94/PPA!Q$12*1000)</f>
        <v>69.47605126655975</v>
      </c>
      <c r="R162" s="333">
        <f>IF(R$94=0,0,R$94/PPA!R$12*1000)</f>
        <v>160.24556744105621</v>
      </c>
      <c r="S162" s="333">
        <f>IF(S$94=0,0,S$94/PPA!S$12*1000)</f>
        <v>172.4716015869144</v>
      </c>
      <c r="T162" s="333">
        <f>IF(T$94=0,0,T$94/PPA!T$12*1000)</f>
        <v>156.1739776236316</v>
      </c>
      <c r="U162" s="333">
        <f>IF(U$94=0,0,U$94/PPA!U$12*1000)</f>
        <v>145.20130262818591</v>
      </c>
      <c r="V162" s="333">
        <f>IF(V$94=0,0,V$94/PPA!V$12*1000)</f>
        <v>137.5393304009396</v>
      </c>
      <c r="W162" s="333">
        <f>IF(W$94=0,0,W$94/PPA!W$12*1000)</f>
        <v>130.99647699031414</v>
      </c>
      <c r="X162" s="333">
        <f>IF(X$94=0,0,X$94/PPA!X$12*1000)</f>
        <v>114.49113705891692</v>
      </c>
      <c r="Y162" s="333">
        <f>IF(Y$94=0,0,Y$94/PPA!Y$12*1000)</f>
        <v>110.22868853033199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DK: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1.1702713530495401</v>
      </c>
      <c r="K5" s="223">
        <v>1.1571385642040699</v>
      </c>
      <c r="L5" s="223">
        <v>1.587461633622407</v>
      </c>
      <c r="M5" s="223">
        <v>1.1132899316926099</v>
      </c>
      <c r="N5" s="223">
        <v>0.70808478162649735</v>
      </c>
      <c r="O5" s="223">
        <v>0.59822525041427321</v>
      </c>
      <c r="P5" s="223">
        <v>0.44549336125794659</v>
      </c>
      <c r="Q5" s="223">
        <v>0.46154663223968212</v>
      </c>
      <c r="R5" s="223">
        <v>1.048707094446242</v>
      </c>
      <c r="S5" s="223">
        <v>1.1620424536760501</v>
      </c>
      <c r="T5" s="223">
        <v>1.2496415568686809</v>
      </c>
      <c r="U5" s="223">
        <v>1.156846234952865</v>
      </c>
      <c r="V5" s="223">
        <v>1.159128943724155</v>
      </c>
      <c r="W5" s="223">
        <v>1.1402672899977351</v>
      </c>
      <c r="X5" s="223">
        <v>0.99215579983077862</v>
      </c>
      <c r="Y5" s="223">
        <v>0.97863385654319401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4.2748804922061621E-3</v>
      </c>
      <c r="K6" s="259">
        <v>4.2500078089400201E-3</v>
      </c>
      <c r="L6" s="259">
        <v>5.8266723171832508E-3</v>
      </c>
      <c r="M6" s="259">
        <v>4.0882778437078514E-3</v>
      </c>
      <c r="N6" s="259">
        <v>2.5632177140612641E-3</v>
      </c>
      <c r="O6" s="259">
        <v>2.159922031726073E-3</v>
      </c>
      <c r="P6" s="259">
        <v>1.5991557558730531E-3</v>
      </c>
      <c r="Q6" s="259">
        <v>1.6548505901015161E-3</v>
      </c>
      <c r="R6" s="259">
        <v>3.7534653124714199E-3</v>
      </c>
      <c r="S6" s="259">
        <v>4.1743935129398679E-3</v>
      </c>
      <c r="T6" s="259">
        <v>4.4953608986223149E-3</v>
      </c>
      <c r="U6" s="259">
        <v>4.1704434522738731E-3</v>
      </c>
      <c r="V6" s="259">
        <v>4.2005864886425649E-3</v>
      </c>
      <c r="W6" s="259">
        <v>4.1401943793867926E-3</v>
      </c>
      <c r="X6" s="259">
        <v>3.6229269682013041E-3</v>
      </c>
      <c r="Y6" s="259">
        <v>3.5654529171087771E-3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1.5553406240504609E-3</v>
      </c>
      <c r="K7" s="224">
        <v>1.546291132542217E-3</v>
      </c>
      <c r="L7" s="224">
        <v>2.119932983967095E-3</v>
      </c>
      <c r="M7" s="224">
        <v>1.487448508634844E-3</v>
      </c>
      <c r="N7" s="224">
        <v>9.3258200930613935E-4</v>
      </c>
      <c r="O7" s="224">
        <v>7.8584991717311288E-4</v>
      </c>
      <c r="P7" s="224">
        <v>5.8182489915873151E-4</v>
      </c>
      <c r="Q7" s="224">
        <v>6.0208849211371986E-4</v>
      </c>
      <c r="R7" s="224">
        <v>1.3656328152552039E-3</v>
      </c>
      <c r="S7" s="224">
        <v>1.518780191232296E-3</v>
      </c>
      <c r="T7" s="224">
        <v>1.6355585701500999E-3</v>
      </c>
      <c r="U7" s="224">
        <v>1.517343030630383E-3</v>
      </c>
      <c r="V7" s="224">
        <v>1.528310048090154E-3</v>
      </c>
      <c r="W7" s="224">
        <v>1.5063374336348849E-3</v>
      </c>
      <c r="X7" s="224">
        <v>1.3181387180027169E-3</v>
      </c>
      <c r="Y7" s="224">
        <v>1.297227788058375E-3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4.8883959712957802E-2</v>
      </c>
      <c r="K8" s="224">
        <v>4.8599536499501432E-2</v>
      </c>
      <c r="L8" s="224">
        <v>6.662895379954778E-2</v>
      </c>
      <c r="M8" s="224">
        <v>4.6750127815632619E-2</v>
      </c>
      <c r="N8" s="224">
        <v>2.931081505042173E-2</v>
      </c>
      <c r="O8" s="224">
        <v>2.4699062763164439E-2</v>
      </c>
      <c r="P8" s="224">
        <v>1.8286608406332241E-2</v>
      </c>
      <c r="Q8" s="224">
        <v>1.892348797234766E-2</v>
      </c>
      <c r="R8" s="224">
        <v>4.2921491595697379E-2</v>
      </c>
      <c r="S8" s="224">
        <v>4.7734874620383609E-2</v>
      </c>
      <c r="T8" s="224">
        <v>5.1405189329643899E-2</v>
      </c>
      <c r="U8" s="224">
        <v>4.7689705028669337E-2</v>
      </c>
      <c r="V8" s="224">
        <v>4.8034395594443002E-2</v>
      </c>
      <c r="W8" s="224">
        <v>4.7343801917912848E-2</v>
      </c>
      <c r="X8" s="224">
        <v>4.1428764214445281E-2</v>
      </c>
      <c r="Y8" s="224">
        <v>4.077153901171273E-2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1.7158944002164282E-2</v>
      </c>
      <c r="K9" s="224">
        <v>1.705910753185232E-2</v>
      </c>
      <c r="L9" s="224">
        <v>2.3387681642045421E-2</v>
      </c>
      <c r="M9" s="224">
        <v>1.640993957921592E-2</v>
      </c>
      <c r="N9" s="224">
        <v>1.028850029869131E-2</v>
      </c>
      <c r="O9" s="224">
        <v>8.6697116466761832E-3</v>
      </c>
      <c r="P9" s="224">
        <v>6.4188517353390099E-3</v>
      </c>
      <c r="Q9" s="224">
        <v>6.6424052460110289E-3</v>
      </c>
      <c r="R9" s="224">
        <v>1.5066035466531839E-2</v>
      </c>
      <c r="S9" s="224">
        <v>1.675559928800897E-2</v>
      </c>
      <c r="T9" s="224">
        <v>1.8043930367085272E-2</v>
      </c>
      <c r="U9" s="224">
        <v>1.6739744138397999E-2</v>
      </c>
      <c r="V9" s="224">
        <v>1.686073528050094E-2</v>
      </c>
      <c r="W9" s="224">
        <v>1.661832737628427E-2</v>
      </c>
      <c r="X9" s="224">
        <v>1.454206756999067E-2</v>
      </c>
      <c r="Y9" s="224">
        <v>1.431137246025083E-2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2.4087682653994202E-2</v>
      </c>
      <c r="K10" s="260">
        <v>2.2561612991823961E-2</v>
      </c>
      <c r="L10" s="260">
        <v>3.0111340467433731E-2</v>
      </c>
      <c r="M10" s="260">
        <v>2.1720109817473351E-2</v>
      </c>
      <c r="N10" s="260">
        <v>1.3641711486735869E-2</v>
      </c>
      <c r="O10" s="260">
        <v>1.4338097418357339E-2</v>
      </c>
      <c r="P10" s="260">
        <v>1.0611215172957539E-2</v>
      </c>
      <c r="Q10" s="260">
        <v>1.1417292922564361E-2</v>
      </c>
      <c r="R10" s="260">
        <v>2.7347497050196509E-2</v>
      </c>
      <c r="S10" s="260">
        <v>2.9454724059787139E-2</v>
      </c>
      <c r="T10" s="260">
        <v>3.3241762929986679E-2</v>
      </c>
      <c r="U10" s="260">
        <v>3.2854587323597993E-2</v>
      </c>
      <c r="V10" s="260">
        <v>3.5330740439902669E-2</v>
      </c>
      <c r="W10" s="260">
        <v>3.678277760105475E-2</v>
      </c>
      <c r="X10" s="260">
        <v>3.7107830444332808E-2</v>
      </c>
      <c r="Y10" s="260">
        <v>3.9033948026661193E-2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2.3869963344604341E-4</v>
      </c>
      <c r="K11" s="226">
        <v>3.0461439432218448E-4</v>
      </c>
      <c r="L11" s="226">
        <v>4.5361999199225949E-4</v>
      </c>
      <c r="M11" s="226">
        <v>3.0423494848498789E-4</v>
      </c>
      <c r="N11" s="226">
        <v>1.765667299401853E-4</v>
      </c>
      <c r="O11" s="226">
        <v>6.2893414371470197E-5</v>
      </c>
      <c r="P11" s="226">
        <v>5.0469015446703982E-5</v>
      </c>
      <c r="Q11" s="226">
        <v>4.5574028927264509E-5</v>
      </c>
      <c r="R11" s="226">
        <v>3.3665025843859073E-5</v>
      </c>
      <c r="S11" s="226">
        <v>3.9851124967600607E-5</v>
      </c>
      <c r="T11" s="226">
        <v>3.3006949432873922E-5</v>
      </c>
      <c r="U11" s="226">
        <v>2.9172925434222599E-5</v>
      </c>
      <c r="V11" s="226">
        <v>3.0921051290645387E-5</v>
      </c>
      <c r="W11" s="226">
        <v>4.8096088450048177E-5</v>
      </c>
      <c r="X11" s="226">
        <v>4.4944629248738153E-5</v>
      </c>
      <c r="Y11" s="226">
        <v>3.3052575479275081E-5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2.771336326385022E-3</v>
      </c>
      <c r="K12" s="226">
        <v>4.3545786926206583E-3</v>
      </c>
      <c r="L12" s="226">
        <v>7.1140386099152481E-3</v>
      </c>
      <c r="M12" s="226">
        <v>4.6598339999874673E-3</v>
      </c>
      <c r="N12" s="226">
        <v>3.790278204145776E-3</v>
      </c>
      <c r="O12" s="226">
        <v>1.280214715387743E-3</v>
      </c>
      <c r="P12" s="226">
        <v>9.9531593368289324E-4</v>
      </c>
      <c r="Q12" s="226">
        <v>8.2554342931299486E-4</v>
      </c>
      <c r="R12" s="226">
        <v>1.2471328858151009E-3</v>
      </c>
      <c r="S12" s="226">
        <v>1.817307967795564E-3</v>
      </c>
      <c r="T12" s="226">
        <v>1.871080571356896E-3</v>
      </c>
      <c r="U12" s="226">
        <v>1.494427272674753E-3</v>
      </c>
      <c r="V12" s="226">
        <v>1.3772400480107621E-3</v>
      </c>
      <c r="W12" s="226">
        <v>9.265274605129919E-4</v>
      </c>
      <c r="X12" s="226">
        <v>3.0848780701789801E-4</v>
      </c>
      <c r="Y12" s="226">
        <v>3.1680401424925478E-4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7.9690683593521012E-3</v>
      </c>
      <c r="K14" s="226">
        <v>9.1612039700567083E-3</v>
      </c>
      <c r="L14" s="226">
        <v>1.2595479641414289E-2</v>
      </c>
      <c r="M14" s="226">
        <v>9.4465137258467335E-3</v>
      </c>
      <c r="N14" s="226">
        <v>6.45351816625015E-3</v>
      </c>
      <c r="O14" s="226">
        <v>7.4223366189648679E-3</v>
      </c>
      <c r="P14" s="226">
        <v>5.6737745937303066E-3</v>
      </c>
      <c r="Q14" s="226">
        <v>6.0220314539895159E-3</v>
      </c>
      <c r="R14" s="226">
        <v>1.2923547226848509E-2</v>
      </c>
      <c r="S14" s="226">
        <v>1.472513859680072E-2</v>
      </c>
      <c r="T14" s="226">
        <v>1.8061716774692701E-2</v>
      </c>
      <c r="U14" s="226">
        <v>1.8925460862033491E-2</v>
      </c>
      <c r="V14" s="226">
        <v>2.1935479527573899E-2</v>
      </c>
      <c r="W14" s="226">
        <v>2.2226824478563931E-2</v>
      </c>
      <c r="X14" s="226">
        <v>2.2092508564459389E-2</v>
      </c>
      <c r="Y14" s="226">
        <v>2.5646051335441521E-2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1.3108578334811031E-2</v>
      </c>
      <c r="K15" s="226">
        <v>8.7412159348244142E-3</v>
      </c>
      <c r="L15" s="226">
        <v>9.9482022241119301E-3</v>
      </c>
      <c r="M15" s="226">
        <v>7.3095271431541618E-3</v>
      </c>
      <c r="N15" s="226">
        <v>3.2213483863997579E-3</v>
      </c>
      <c r="O15" s="226">
        <v>5.572652669633256E-3</v>
      </c>
      <c r="P15" s="226">
        <v>3.8916556300976381E-3</v>
      </c>
      <c r="Q15" s="226">
        <v>4.5241440103345899E-3</v>
      </c>
      <c r="R15" s="226">
        <v>1.314315191168903E-2</v>
      </c>
      <c r="S15" s="226">
        <v>1.2872426370223251E-2</v>
      </c>
      <c r="T15" s="226">
        <v>1.327595863450421E-2</v>
      </c>
      <c r="U15" s="226">
        <v>1.2405526263455509E-2</v>
      </c>
      <c r="V15" s="226">
        <v>1.198709981302737E-2</v>
      </c>
      <c r="W15" s="226">
        <v>1.358132957352778E-2</v>
      </c>
      <c r="X15" s="226">
        <v>1.4661889443606789E-2</v>
      </c>
      <c r="Y15" s="226">
        <v>1.303804010149113E-2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4.393212433588848E-2</v>
      </c>
      <c r="K16" s="261">
        <v>3.5682547200275458E-2</v>
      </c>
      <c r="L16" s="261">
        <v>4.5223121284196283E-2</v>
      </c>
      <c r="M16" s="261">
        <v>3.2712944079915582E-2</v>
      </c>
      <c r="N16" s="261">
        <v>1.89536378242143E-2</v>
      </c>
      <c r="O16" s="261">
        <v>2.3219090597783432E-2</v>
      </c>
      <c r="P16" s="261">
        <v>1.722079776556194E-2</v>
      </c>
      <c r="Q16" s="261">
        <v>1.889298441500591E-2</v>
      </c>
      <c r="R16" s="261">
        <v>4.6216691373757952E-2</v>
      </c>
      <c r="S16" s="261">
        <v>4.8258059539808239E-2</v>
      </c>
      <c r="T16" s="261">
        <v>5.2341204283587447E-2</v>
      </c>
      <c r="U16" s="261">
        <v>4.9155681620249657E-2</v>
      </c>
      <c r="V16" s="261">
        <v>4.8575692266094497E-2</v>
      </c>
      <c r="W16" s="261">
        <v>5.0889156796493001E-2</v>
      </c>
      <c r="X16" s="261">
        <v>4.8215230144562617E-2</v>
      </c>
      <c r="Y16" s="261">
        <v>4.6866027725055132E-2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0.93332950056466091</v>
      </c>
      <c r="K17" s="294">
        <f t="shared" si="0"/>
        <v>0.94861439294456873</v>
      </c>
      <c r="L17" s="294">
        <f t="shared" si="0"/>
        <v>1.3142631142197598</v>
      </c>
      <c r="M17" s="294">
        <f t="shared" si="0"/>
        <v>0.91785606243395779</v>
      </c>
      <c r="N17" s="294">
        <f t="shared" si="0"/>
        <v>0.59052449825991149</v>
      </c>
      <c r="O17" s="294">
        <f t="shared" si="0"/>
        <v>0.4730610343902677</v>
      </c>
      <c r="P17" s="294">
        <f t="shared" si="0"/>
        <v>0.35273304495909297</v>
      </c>
      <c r="Q17" s="294">
        <f t="shared" si="0"/>
        <v>0.36167769094513336</v>
      </c>
      <c r="R17" s="294">
        <f t="shared" si="0"/>
        <v>0.80994060295948422</v>
      </c>
      <c r="S17" s="294">
        <f t="shared" si="0"/>
        <v>0.90754082951097137</v>
      </c>
      <c r="T17" s="294">
        <f t="shared" si="0"/>
        <v>0.9728534251685772</v>
      </c>
      <c r="U17" s="294">
        <f t="shared" si="0"/>
        <v>0.8961306318356016</v>
      </c>
      <c r="V17" s="294">
        <f t="shared" si="0"/>
        <v>0.89729161929759016</v>
      </c>
      <c r="W17" s="294">
        <f t="shared" si="0"/>
        <v>0.87056923653392393</v>
      </c>
      <c r="X17" s="294">
        <f t="shared" si="0"/>
        <v>0.73941026173868996</v>
      </c>
      <c r="Y17" s="294">
        <f t="shared" si="0"/>
        <v>0.7292581844988888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0.52146583491570808</v>
      </c>
      <c r="K18" s="329">
        <v>0.61409051294198758</v>
      </c>
      <c r="L18" s="329">
        <v>0.89029635218042136</v>
      </c>
      <c r="M18" s="329">
        <v>0.61117221168475055</v>
      </c>
      <c r="N18" s="329">
        <v>0.41283414365790322</v>
      </c>
      <c r="O18" s="329">
        <v>0.25538206003604902</v>
      </c>
      <c r="P18" s="329">
        <v>0.19128806590695049</v>
      </c>
      <c r="Q18" s="329">
        <v>0.18455596205445379</v>
      </c>
      <c r="R18" s="329">
        <v>0.37665912133050522</v>
      </c>
      <c r="S18" s="329">
        <v>0.45512152132527128</v>
      </c>
      <c r="T18" s="329">
        <v>0.4821546350099471</v>
      </c>
      <c r="U18" s="329">
        <v>0.43529611664576279</v>
      </c>
      <c r="V18" s="329">
        <v>0.44189450430295629</v>
      </c>
      <c r="W18" s="329">
        <v>0.39348339156680401</v>
      </c>
      <c r="X18" s="329">
        <v>0.28739247913341731</v>
      </c>
      <c r="Y18" s="329">
        <v>0.28988917457649888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6.9541268289277152E-3</v>
      </c>
      <c r="K21" s="229">
        <v>7.6928914781396896E-3</v>
      </c>
      <c r="L21" s="229">
        <v>1.0430995630192791E-2</v>
      </c>
      <c r="M21" s="229">
        <v>7.3521654080562363E-3</v>
      </c>
      <c r="N21" s="229">
        <v>6.7419635298482956E-3</v>
      </c>
      <c r="O21" s="229">
        <v>4.9446786861830141E-3</v>
      </c>
      <c r="P21" s="229">
        <v>4.2733257151453836E-3</v>
      </c>
      <c r="Q21" s="229">
        <v>5.4805407071581002E-3</v>
      </c>
      <c r="R21" s="229">
        <v>2.308102549037323E-2</v>
      </c>
      <c r="S21" s="229">
        <v>2.5357807382178119E-2</v>
      </c>
      <c r="T21" s="229">
        <v>2.4173832834866509E-2</v>
      </c>
      <c r="U21" s="229">
        <v>2.658413184862915E-2</v>
      </c>
      <c r="V21" s="229">
        <v>2.9027217284018289E-2</v>
      </c>
      <c r="W21" s="229">
        <v>3.1801505018157768E-2</v>
      </c>
      <c r="X21" s="229">
        <v>4.4537883799750669E-2</v>
      </c>
      <c r="Y21" s="229">
        <v>5.0297860823062923E-2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2.469850537425439E-2</v>
      </c>
      <c r="K22" s="229">
        <v>2.019278840264226E-2</v>
      </c>
      <c r="L22" s="229">
        <v>2.7226028422980698E-2</v>
      </c>
      <c r="M22" s="229">
        <v>1.924683928416155E-2</v>
      </c>
      <c r="N22" s="229">
        <v>1.1766543413368181E-2</v>
      </c>
      <c r="O22" s="229">
        <v>8.8419431624510575E-3</v>
      </c>
      <c r="P22" s="229">
        <v>7.645121734977057E-3</v>
      </c>
      <c r="Q22" s="229">
        <v>8.4338444798180232E-3</v>
      </c>
      <c r="R22" s="229">
        <v>8.3512822930617708E-3</v>
      </c>
      <c r="S22" s="229">
        <v>7.6086172730081584E-3</v>
      </c>
      <c r="T22" s="229">
        <v>6.5451697154705673E-3</v>
      </c>
      <c r="U22" s="229">
        <v>6.0947959855985169E-3</v>
      </c>
      <c r="V22" s="229">
        <v>5.9774327279652891E-3</v>
      </c>
      <c r="W22" s="229">
        <v>1.1372598144789581E-2</v>
      </c>
      <c r="X22" s="229">
        <v>1.4571001687436439E-2</v>
      </c>
      <c r="Y22" s="229">
        <v>1.0969701016703829E-2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1.0752852080740789E-2</v>
      </c>
      <c r="K23" s="229">
        <v>5.9475852376985241E-3</v>
      </c>
      <c r="L23" s="229">
        <v>1.6128977199515868E-2</v>
      </c>
      <c r="M23" s="229">
        <v>5.6841605747761474E-3</v>
      </c>
      <c r="N23" s="229">
        <v>0</v>
      </c>
      <c r="O23" s="229">
        <v>0</v>
      </c>
      <c r="P23" s="229">
        <v>0</v>
      </c>
      <c r="Q23" s="229">
        <v>1.5264404637146481E-4</v>
      </c>
      <c r="R23" s="229">
        <v>1.752034075252459E-3</v>
      </c>
      <c r="S23" s="229">
        <v>1.629283383269168E-3</v>
      </c>
      <c r="T23" s="229">
        <v>8.3457994876897414E-5</v>
      </c>
      <c r="U23" s="229">
        <v>1.1349875510049839E-4</v>
      </c>
      <c r="V23" s="229">
        <v>1.25045537997747E-4</v>
      </c>
      <c r="W23" s="229">
        <v>7.8747755321762245E-5</v>
      </c>
      <c r="X23" s="229">
        <v>6.4555174931300722E-5</v>
      </c>
      <c r="Y23" s="229">
        <v>3.7163046296774692E-5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2.669057731716826E-5</v>
      </c>
      <c r="R24" s="229">
        <v>9.3860438884558849E-5</v>
      </c>
      <c r="S24" s="229">
        <v>2.42371156239885E-4</v>
      </c>
      <c r="T24" s="229">
        <v>4.0144047409615381E-4</v>
      </c>
      <c r="U24" s="229">
        <v>3.2834487286353411E-4</v>
      </c>
      <c r="V24" s="229">
        <v>3.1861762122255808E-4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0.27400370963791248</v>
      </c>
      <c r="K25" s="229">
        <v>0.27582924029354378</v>
      </c>
      <c r="L25" s="229">
        <v>0.40799666420973901</v>
      </c>
      <c r="M25" s="229">
        <v>0.28168845752011051</v>
      </c>
      <c r="N25" s="229">
        <v>0.2413567244206897</v>
      </c>
      <c r="O25" s="229">
        <v>0.17197829883610879</v>
      </c>
      <c r="P25" s="229">
        <v>0.14406842774222869</v>
      </c>
      <c r="Q25" s="229">
        <v>0.1459810144175224</v>
      </c>
      <c r="R25" s="229">
        <v>0.29562096523210069</v>
      </c>
      <c r="S25" s="229">
        <v>0.33154460954371412</v>
      </c>
      <c r="T25" s="229">
        <v>0.35453270239358359</v>
      </c>
      <c r="U25" s="229">
        <v>0.29833366467145689</v>
      </c>
      <c r="V25" s="229">
        <v>0.2544007434897147</v>
      </c>
      <c r="W25" s="229">
        <v>0.2093420722089393</v>
      </c>
      <c r="X25" s="229">
        <v>9.5564787156274686E-2</v>
      </c>
      <c r="Y25" s="229">
        <v>0.10046816000385859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0.1742751339040246</v>
      </c>
      <c r="K27" s="229">
        <v>0.26795647204813111</v>
      </c>
      <c r="L27" s="229">
        <v>0.37929552528636412</v>
      </c>
      <c r="M27" s="229">
        <v>0.26829145137577681</v>
      </c>
      <c r="N27" s="229">
        <v>0.12812515408537001</v>
      </c>
      <c r="O27" s="229">
        <v>5.3507297246330972E-2</v>
      </c>
      <c r="P27" s="229">
        <v>2.5219274857726948E-2</v>
      </c>
      <c r="Q27" s="229">
        <v>1.564543425122528E-2</v>
      </c>
      <c r="R27" s="229">
        <v>3.3542792693797741E-3</v>
      </c>
      <c r="S27" s="229">
        <v>4.8810263071986687E-2</v>
      </c>
      <c r="T27" s="229">
        <v>6.4183278597156182E-2</v>
      </c>
      <c r="U27" s="229">
        <v>7.0774176471174594E-2</v>
      </c>
      <c r="V27" s="229">
        <v>0.11361102234925841</v>
      </c>
      <c r="W27" s="229">
        <v>0.102294605056008</v>
      </c>
      <c r="X27" s="229">
        <v>9.4617111421499672E-2</v>
      </c>
      <c r="Y27" s="229">
        <v>8.9674581696550459E-2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3.0781507089848021E-2</v>
      </c>
      <c r="K28" s="229">
        <v>3.6471535481832289E-2</v>
      </c>
      <c r="L28" s="229">
        <v>4.921816143162884E-2</v>
      </c>
      <c r="M28" s="229">
        <v>2.8909137521869431E-2</v>
      </c>
      <c r="N28" s="229">
        <v>2.4843758208626929E-2</v>
      </c>
      <c r="O28" s="229">
        <v>1.6109842104975129E-2</v>
      </c>
      <c r="P28" s="229">
        <v>1.0081915856872421E-2</v>
      </c>
      <c r="Q28" s="229">
        <v>8.8357935750413251E-3</v>
      </c>
      <c r="R28" s="229">
        <v>4.4405674531452652E-2</v>
      </c>
      <c r="S28" s="229">
        <v>3.9928569514875181E-2</v>
      </c>
      <c r="T28" s="229">
        <v>3.2234752999897219E-2</v>
      </c>
      <c r="U28" s="229">
        <v>3.306750404093961E-2</v>
      </c>
      <c r="V28" s="229">
        <v>3.8434425292779413E-2</v>
      </c>
      <c r="W28" s="229">
        <v>3.8593863383587577E-2</v>
      </c>
      <c r="X28" s="229">
        <v>3.8037139893524502E-2</v>
      </c>
      <c r="Y28" s="229">
        <v>3.844170799002631E-2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0.41186366564895283</v>
      </c>
      <c r="K29" s="262">
        <v>0.33452388000258121</v>
      </c>
      <c r="L29" s="262">
        <v>0.42396676203933842</v>
      </c>
      <c r="M29" s="262">
        <v>0.30668385074920729</v>
      </c>
      <c r="N29" s="262">
        <v>0.1776903546020083</v>
      </c>
      <c r="O29" s="262">
        <v>0.21767897435421871</v>
      </c>
      <c r="P29" s="262">
        <v>0.1614449790521425</v>
      </c>
      <c r="Q29" s="262">
        <v>0.17712172889067959</v>
      </c>
      <c r="R29" s="262">
        <v>0.433281481628979</v>
      </c>
      <c r="S29" s="262">
        <v>0.45241930818570009</v>
      </c>
      <c r="T29" s="262">
        <v>0.4906987901586301</v>
      </c>
      <c r="U29" s="262">
        <v>0.46083451518983881</v>
      </c>
      <c r="V29" s="262">
        <v>0.45539711499463392</v>
      </c>
      <c r="W29" s="262">
        <v>0.47708584496711992</v>
      </c>
      <c r="X29" s="262">
        <v>0.4520177826052727</v>
      </c>
      <c r="Y29" s="262">
        <v>0.43936900992238997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9.7048920663617713E-2</v>
      </c>
      <c r="K30" s="316">
        <v>7.8825068094565492E-2</v>
      </c>
      <c r="L30" s="316">
        <v>9.990081690827407E-2</v>
      </c>
      <c r="M30" s="316">
        <v>7.2265021614072264E-2</v>
      </c>
      <c r="N30" s="316">
        <v>4.1869818983155192E-2</v>
      </c>
      <c r="O30" s="316">
        <v>5.129248164912497E-2</v>
      </c>
      <c r="P30" s="316">
        <v>3.8041862563631158E-2</v>
      </c>
      <c r="Q30" s="316">
        <v>4.1735831656404543E-2</v>
      </c>
      <c r="R30" s="316">
        <v>0.10209567787284719</v>
      </c>
      <c r="S30" s="316">
        <v>0.1066051929529183</v>
      </c>
      <c r="T30" s="316">
        <v>0.11562512532102789</v>
      </c>
      <c r="U30" s="316">
        <v>0.1085880985234443</v>
      </c>
      <c r="V30" s="316">
        <v>0.107306864308891</v>
      </c>
      <c r="W30" s="316">
        <v>0.1124174579590443</v>
      </c>
      <c r="X30" s="316">
        <v>0.1065105800325532</v>
      </c>
      <c r="Y30" s="316">
        <v>0.103530104115458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49.987798553775619</v>
      </c>
      <c r="C32" s="223">
        <v>52.009635264417831</v>
      </c>
      <c r="D32" s="223">
        <v>50.570324506661329</v>
      </c>
      <c r="E32" s="223">
        <v>53.423651531348703</v>
      </c>
      <c r="F32" s="223">
        <v>53.043605847713181</v>
      </c>
      <c r="G32" s="223">
        <v>40.266171302317488</v>
      </c>
      <c r="H32" s="223">
        <v>40.685039785221647</v>
      </c>
      <c r="I32" s="223">
        <v>36.920166690713771</v>
      </c>
      <c r="J32" s="223">
        <v>42.692731690058508</v>
      </c>
      <c r="K32" s="223">
        <v>42.359498795092144</v>
      </c>
      <c r="L32" s="223">
        <v>44.575697689751003</v>
      </c>
      <c r="M32" s="223">
        <v>44.253336415157463</v>
      </c>
      <c r="N32" s="223">
        <v>31.94686621925679</v>
      </c>
      <c r="O32" s="223">
        <v>31.615780545007429</v>
      </c>
      <c r="P32" s="223">
        <v>27.781143324468861</v>
      </c>
      <c r="Q32" s="223">
        <v>26.32088479690465</v>
      </c>
      <c r="R32" s="223">
        <v>17.690116480254201</v>
      </c>
      <c r="S32" s="223">
        <v>19.91313164013938</v>
      </c>
      <c r="T32" s="223">
        <v>22.572747969717099</v>
      </c>
      <c r="U32" s="223">
        <v>20.926011521389</v>
      </c>
      <c r="V32" s="223">
        <v>21.063303971716341</v>
      </c>
      <c r="W32" s="223">
        <v>20.718417321675808</v>
      </c>
      <c r="X32" s="223">
        <v>17.820928640231699</v>
      </c>
      <c r="Y32" s="223">
        <v>17.611301363805161</v>
      </c>
      <c r="DA32" s="89" t="s">
        <v>1966</v>
      </c>
    </row>
    <row r="33" spans="1:105" ht="12" customHeight="1" x14ac:dyDescent="0.25">
      <c r="A33" s="55" t="s">
        <v>91</v>
      </c>
      <c r="B33" s="259">
        <v>0.16627823871169581</v>
      </c>
      <c r="C33" s="259">
        <v>0.17272064045342059</v>
      </c>
      <c r="D33" s="259">
        <v>0.16845777314332441</v>
      </c>
      <c r="E33" s="259">
        <v>0.17765065764370819</v>
      </c>
      <c r="F33" s="259">
        <v>0.1769480637124568</v>
      </c>
      <c r="G33" s="259">
        <v>0.13485931517530569</v>
      </c>
      <c r="H33" s="259">
        <v>0.13716585342997711</v>
      </c>
      <c r="I33" s="259">
        <v>0.12609494543893629</v>
      </c>
      <c r="J33" s="259">
        <v>0.14824799798206811</v>
      </c>
      <c r="K33" s="259">
        <v>0.1477395136121411</v>
      </c>
      <c r="L33" s="259">
        <v>0.1550996377132205</v>
      </c>
      <c r="M33" s="259">
        <v>0.15416499294523731</v>
      </c>
      <c r="N33" s="259">
        <v>0.1089774088222534</v>
      </c>
      <c r="O33" s="259">
        <v>0.1078757195038513</v>
      </c>
      <c r="P33" s="259">
        <v>9.3862074726671366E-2</v>
      </c>
      <c r="Q33" s="259">
        <v>8.8787839455178916E-2</v>
      </c>
      <c r="R33" s="259">
        <v>5.9557860744849631E-2</v>
      </c>
      <c r="S33" s="259">
        <v>6.7439194755619408E-2</v>
      </c>
      <c r="T33" s="259">
        <v>7.6652658216658537E-2</v>
      </c>
      <c r="U33" s="259">
        <v>7.1385759420008285E-2</v>
      </c>
      <c r="V33" s="259">
        <v>7.2561884081091876E-2</v>
      </c>
      <c r="W33" s="259">
        <v>7.1762900774806931E-2</v>
      </c>
      <c r="X33" s="259">
        <v>6.2701700732696597E-2</v>
      </c>
      <c r="Y33" s="259">
        <v>6.1707002031145763E-2</v>
      </c>
      <c r="DA33" s="67" t="s">
        <v>1967</v>
      </c>
    </row>
    <row r="34" spans="1:105" ht="12" customHeight="1" x14ac:dyDescent="0.25">
      <c r="A34" s="173" t="s">
        <v>92</v>
      </c>
      <c r="B34" s="224">
        <v>6.1328018368656118E-2</v>
      </c>
      <c r="C34" s="224">
        <v>6.3704154508995026E-2</v>
      </c>
      <c r="D34" s="224">
        <v>6.2131891014251088E-2</v>
      </c>
      <c r="E34" s="224">
        <v>6.5522481351679346E-2</v>
      </c>
      <c r="F34" s="224">
        <v>6.5263345256328972E-2</v>
      </c>
      <c r="G34" s="224">
        <v>4.9739849437518621E-2</v>
      </c>
      <c r="H34" s="224">
        <v>5.0590564609548812E-2</v>
      </c>
      <c r="I34" s="224">
        <v>4.6507307209826917E-2</v>
      </c>
      <c r="J34" s="224">
        <v>5.4677966364105261E-2</v>
      </c>
      <c r="K34" s="224">
        <v>5.4490423249500042E-2</v>
      </c>
      <c r="L34" s="224">
        <v>5.7205040805975507E-2</v>
      </c>
      <c r="M34" s="224">
        <v>5.6860317936987079E-2</v>
      </c>
      <c r="N34" s="224">
        <v>4.0193885753190897E-2</v>
      </c>
      <c r="O34" s="224">
        <v>3.9787552228858429E-2</v>
      </c>
      <c r="P34" s="224">
        <v>3.4618932023559958E-2</v>
      </c>
      <c r="Q34" s="224">
        <v>3.2747413559399779E-2</v>
      </c>
      <c r="R34" s="224">
        <v>2.196658808787998E-2</v>
      </c>
      <c r="S34" s="224">
        <v>2.4873442290371639E-2</v>
      </c>
      <c r="T34" s="224">
        <v>2.827162271828235E-2</v>
      </c>
      <c r="U34" s="224">
        <v>2.632904461155321E-2</v>
      </c>
      <c r="V34" s="224">
        <v>2.6762831951241291E-2</v>
      </c>
      <c r="W34" s="224">
        <v>2.6468144785537939E-2</v>
      </c>
      <c r="X34" s="224">
        <v>2.312612332241596E-2</v>
      </c>
      <c r="Y34" s="224">
        <v>2.275925089994725E-2</v>
      </c>
      <c r="DA34" s="177" t="s">
        <v>1968</v>
      </c>
    </row>
    <row r="35" spans="1:105" ht="12" customHeight="1" x14ac:dyDescent="0.25">
      <c r="A35" s="173" t="s">
        <v>93</v>
      </c>
      <c r="B35" s="224">
        <v>1.1963266738589251</v>
      </c>
      <c r="C35" s="224">
        <v>1.242678001050356</v>
      </c>
      <c r="D35" s="224">
        <v>1.2120078309204469</v>
      </c>
      <c r="E35" s="224">
        <v>1.2781481329991931</v>
      </c>
      <c r="F35" s="224">
        <v>1.27309316087921</v>
      </c>
      <c r="G35" s="224">
        <v>0.97027606987286308</v>
      </c>
      <c r="H35" s="224">
        <v>0.98687098487628566</v>
      </c>
      <c r="I35" s="224">
        <v>0.90721881489820344</v>
      </c>
      <c r="J35" s="224">
        <v>1.0666039988530229</v>
      </c>
      <c r="K35" s="224">
        <v>1.0629455921986271</v>
      </c>
      <c r="L35" s="224">
        <v>1.115899682001684</v>
      </c>
      <c r="M35" s="224">
        <v>1.109175167265515</v>
      </c>
      <c r="N35" s="224">
        <v>0.78406279758675668</v>
      </c>
      <c r="O35" s="224">
        <v>0.77613644277255178</v>
      </c>
      <c r="P35" s="224">
        <v>0.67531208250258168</v>
      </c>
      <c r="Q35" s="224">
        <v>0.638804340709336</v>
      </c>
      <c r="R35" s="224">
        <v>0.4285025990116369</v>
      </c>
      <c r="S35" s="224">
        <v>0.48520665226435072</v>
      </c>
      <c r="T35" s="224">
        <v>0.5514950143643178</v>
      </c>
      <c r="U35" s="224">
        <v>0.51360111094215577</v>
      </c>
      <c r="V35" s="224">
        <v>0.52206300778890558</v>
      </c>
      <c r="W35" s="224">
        <v>0.51631454034853308</v>
      </c>
      <c r="X35" s="224">
        <v>0.45112167210830822</v>
      </c>
      <c r="Y35" s="224">
        <v>0.44396508566417747</v>
      </c>
      <c r="DA35" s="177" t="s">
        <v>1969</v>
      </c>
    </row>
    <row r="36" spans="1:105" ht="12" customHeight="1" x14ac:dyDescent="0.25">
      <c r="A36" s="173" t="s">
        <v>94</v>
      </c>
      <c r="B36" s="224">
        <v>0.66791730443734831</v>
      </c>
      <c r="C36" s="224">
        <v>0.69379556510918594</v>
      </c>
      <c r="D36" s="224">
        <v>0.67667220089151303</v>
      </c>
      <c r="E36" s="224">
        <v>0.71359878059955439</v>
      </c>
      <c r="F36" s="224">
        <v>0.71077655534439588</v>
      </c>
      <c r="G36" s="224">
        <v>0.54171171746854196</v>
      </c>
      <c r="H36" s="224">
        <v>0.55097677118560084</v>
      </c>
      <c r="I36" s="224">
        <v>0.50650642389096212</v>
      </c>
      <c r="J36" s="224">
        <v>0.59549225423357588</v>
      </c>
      <c r="K36" s="224">
        <v>0.59344974095979097</v>
      </c>
      <c r="L36" s="224">
        <v>0.62301436882694683</v>
      </c>
      <c r="M36" s="224">
        <v>0.6192600265938647</v>
      </c>
      <c r="N36" s="224">
        <v>0.43774758326211799</v>
      </c>
      <c r="O36" s="224">
        <v>0.43332224555361343</v>
      </c>
      <c r="P36" s="224">
        <v>0.37703132067110118</v>
      </c>
      <c r="Q36" s="224">
        <v>0.35664880055978032</v>
      </c>
      <c r="R36" s="224">
        <v>0.23923591033296679</v>
      </c>
      <c r="S36" s="224">
        <v>0.27089416825432339</v>
      </c>
      <c r="T36" s="224">
        <v>0.30790341087746159</v>
      </c>
      <c r="U36" s="224">
        <v>0.28674698731741638</v>
      </c>
      <c r="V36" s="224">
        <v>0.29147132177873641</v>
      </c>
      <c r="W36" s="224">
        <v>0.28826191337773949</v>
      </c>
      <c r="X36" s="224">
        <v>0.25186429241431613</v>
      </c>
      <c r="Y36" s="224">
        <v>0.24786872161314161</v>
      </c>
      <c r="DA36" s="177" t="s">
        <v>1970</v>
      </c>
    </row>
    <row r="37" spans="1:105" ht="12" customHeight="1" x14ac:dyDescent="0.25">
      <c r="A37" s="56" t="s">
        <v>95</v>
      </c>
      <c r="B37" s="260">
        <v>0.91236958074655639</v>
      </c>
      <c r="C37" s="260">
        <v>0.92166862042120656</v>
      </c>
      <c r="D37" s="260">
        <v>0.97279133421657027</v>
      </c>
      <c r="E37" s="260">
        <v>0.99033290122120576</v>
      </c>
      <c r="F37" s="260">
        <v>1.0453536310634119</v>
      </c>
      <c r="G37" s="260">
        <v>0.89180351827725501</v>
      </c>
      <c r="H37" s="260">
        <v>0.99342497135690699</v>
      </c>
      <c r="I37" s="260">
        <v>1.1023260995075079</v>
      </c>
      <c r="J37" s="260">
        <v>0.97020873784646522</v>
      </c>
      <c r="K37" s="260">
        <v>0.81930664927267927</v>
      </c>
      <c r="L37" s="260">
        <v>0.80983941509052637</v>
      </c>
      <c r="M37" s="260">
        <v>0.83800723128515309</v>
      </c>
      <c r="N37" s="260">
        <v>0.57521446250980546</v>
      </c>
      <c r="O37" s="260">
        <v>0.85654157887425075</v>
      </c>
      <c r="P37" s="260">
        <v>0.74580991590833279</v>
      </c>
      <c r="Q37" s="260">
        <v>0.76400241199338792</v>
      </c>
      <c r="R37" s="260">
        <v>0.57423242587744427</v>
      </c>
      <c r="S37" s="260">
        <v>0.59907991600581756</v>
      </c>
      <c r="T37" s="260">
        <v>0.71767374500679848</v>
      </c>
      <c r="U37" s="260">
        <v>0.71907035388468421</v>
      </c>
      <c r="V37" s="260">
        <v>0.76961390008213981</v>
      </c>
      <c r="W37" s="260">
        <v>0.84395897547557741</v>
      </c>
      <c r="X37" s="260">
        <v>0.91445100060951523</v>
      </c>
      <c r="Y37" s="260">
        <v>0.95135678687042691</v>
      </c>
      <c r="DA37" s="68" t="s">
        <v>1971</v>
      </c>
    </row>
    <row r="38" spans="1:105" ht="12" customHeight="1" x14ac:dyDescent="0.25">
      <c r="A38" s="37" t="s">
        <v>159</v>
      </c>
      <c r="B38" s="226">
        <v>1.46166235801029E-2</v>
      </c>
      <c r="C38" s="226">
        <v>1.471494588633164E-2</v>
      </c>
      <c r="D38" s="226">
        <v>1.337303467036305E-2</v>
      </c>
      <c r="E38" s="226">
        <v>1.6862808616942691E-2</v>
      </c>
      <c r="F38" s="226">
        <v>1.519318860919267E-2</v>
      </c>
      <c r="G38" s="226">
        <v>6.7196286690650578E-3</v>
      </c>
      <c r="H38" s="226">
        <v>5.9763410311448962E-3</v>
      </c>
      <c r="I38" s="226">
        <v>5.3674940684285974E-3</v>
      </c>
      <c r="J38" s="226">
        <v>9.6143939380444188E-3</v>
      </c>
      <c r="K38" s="226">
        <v>1.106182429522116E-2</v>
      </c>
      <c r="L38" s="226">
        <v>1.2200033053516499E-2</v>
      </c>
      <c r="M38" s="226">
        <v>1.173802015655479E-2</v>
      </c>
      <c r="N38" s="226">
        <v>7.4450875726561321E-3</v>
      </c>
      <c r="O38" s="226">
        <v>3.7571808082123731E-3</v>
      </c>
      <c r="P38" s="226">
        <v>3.5472178777608918E-3</v>
      </c>
      <c r="Q38" s="226">
        <v>3.049643051188889E-3</v>
      </c>
      <c r="R38" s="226">
        <v>7.0688551212064708E-4</v>
      </c>
      <c r="S38" s="226">
        <v>8.1053241408298718E-4</v>
      </c>
      <c r="T38" s="226">
        <v>7.1260423403633657E-4</v>
      </c>
      <c r="U38" s="226">
        <v>6.3849183705225925E-4</v>
      </c>
      <c r="V38" s="226">
        <v>6.7355709453393599E-4</v>
      </c>
      <c r="W38" s="226">
        <v>1.1035361704582491E-3</v>
      </c>
      <c r="X38" s="226">
        <v>1.107573811144464E-3</v>
      </c>
      <c r="Y38" s="226">
        <v>8.0557549506080691E-4</v>
      </c>
      <c r="DA38" s="69" t="s">
        <v>1972</v>
      </c>
    </row>
    <row r="39" spans="1:105" ht="12" customHeight="1" x14ac:dyDescent="0.25">
      <c r="A39" s="37" t="s">
        <v>35</v>
      </c>
      <c r="B39" s="226">
        <v>0.17253275830962889</v>
      </c>
      <c r="C39" s="226">
        <v>0.1955782222139128</v>
      </c>
      <c r="D39" s="226">
        <v>0.16123332231497331</v>
      </c>
      <c r="E39" s="226">
        <v>0.18263014356724119</v>
      </c>
      <c r="F39" s="226">
        <v>0.16099536096551861</v>
      </c>
      <c r="G39" s="226">
        <v>0.1116028446415277</v>
      </c>
      <c r="H39" s="226">
        <v>9.3596305862236925E-2</v>
      </c>
      <c r="I39" s="226">
        <v>5.2161929170503683E-2</v>
      </c>
      <c r="J39" s="226">
        <v>0.1116244662466201</v>
      </c>
      <c r="K39" s="226">
        <v>0.15813298805090481</v>
      </c>
      <c r="L39" s="226">
        <v>0.19133086662203291</v>
      </c>
      <c r="M39" s="226">
        <v>0.17978613466477281</v>
      </c>
      <c r="N39" s="226">
        <v>0.15982033061469009</v>
      </c>
      <c r="O39" s="226">
        <v>7.6478566271444393E-2</v>
      </c>
      <c r="P39" s="226">
        <v>6.9955842069251442E-2</v>
      </c>
      <c r="Q39" s="226">
        <v>5.5242269378401793E-2</v>
      </c>
      <c r="R39" s="226">
        <v>2.6186825839990258E-2</v>
      </c>
      <c r="S39" s="226">
        <v>3.6962244239457237E-2</v>
      </c>
      <c r="T39" s="226">
        <v>4.0395733634326282E-2</v>
      </c>
      <c r="U39" s="226">
        <v>3.2707711018647369E-2</v>
      </c>
      <c r="V39" s="226">
        <v>3.0000590746232209E-2</v>
      </c>
      <c r="W39" s="226">
        <v>2.1258622032451151E-2</v>
      </c>
      <c r="X39" s="226">
        <v>7.6020877649136277E-3</v>
      </c>
      <c r="Y39" s="226">
        <v>7.7213211653088332E-3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0.2189418764431956</v>
      </c>
      <c r="C41" s="226">
        <v>0.22347848433725939</v>
      </c>
      <c r="D41" s="226">
        <v>0.24664316724805049</v>
      </c>
      <c r="E41" s="226">
        <v>0.2549059826845545</v>
      </c>
      <c r="F41" s="226">
        <v>0.26129869058567839</v>
      </c>
      <c r="G41" s="226">
        <v>0.235672161504138</v>
      </c>
      <c r="H41" s="226">
        <v>0.27497039764016562</v>
      </c>
      <c r="I41" s="226">
        <v>0.29285883156584092</v>
      </c>
      <c r="J41" s="226">
        <v>0.32097980805377091</v>
      </c>
      <c r="K41" s="226">
        <v>0.33268168063740589</v>
      </c>
      <c r="L41" s="226">
        <v>0.33875329717119418</v>
      </c>
      <c r="M41" s="226">
        <v>0.36446624253831222</v>
      </c>
      <c r="N41" s="226">
        <v>0.27211812732634427</v>
      </c>
      <c r="O41" s="226">
        <v>0.44340192014629898</v>
      </c>
      <c r="P41" s="226">
        <v>0.3987815988706806</v>
      </c>
      <c r="Q41" s="226">
        <v>0.40297175408850522</v>
      </c>
      <c r="R41" s="226">
        <v>0.27136376910082222</v>
      </c>
      <c r="S41" s="226">
        <v>0.29949473557584388</v>
      </c>
      <c r="T41" s="226">
        <v>0.38994381694638408</v>
      </c>
      <c r="U41" s="226">
        <v>0.41421119387241889</v>
      </c>
      <c r="V41" s="226">
        <v>0.47782327059077578</v>
      </c>
      <c r="W41" s="226">
        <v>0.50998128032795431</v>
      </c>
      <c r="X41" s="226">
        <v>0.5444273168449153</v>
      </c>
      <c r="Y41" s="226">
        <v>0.62505962701325624</v>
      </c>
      <c r="DA41" s="69" t="s">
        <v>1975</v>
      </c>
    </row>
    <row r="42" spans="1:105" ht="12" customHeight="1" x14ac:dyDescent="0.25">
      <c r="A42" s="37" t="s">
        <v>40</v>
      </c>
      <c r="B42" s="226">
        <v>0.50627832241362902</v>
      </c>
      <c r="C42" s="226">
        <v>0.48789696798370269</v>
      </c>
      <c r="D42" s="226">
        <v>0.55154180998318347</v>
      </c>
      <c r="E42" s="226">
        <v>0.53593396635246737</v>
      </c>
      <c r="F42" s="226">
        <v>0.60786639090302186</v>
      </c>
      <c r="G42" s="226">
        <v>0.53780888346252431</v>
      </c>
      <c r="H42" s="226">
        <v>0.61888192682335952</v>
      </c>
      <c r="I42" s="226">
        <v>0.75193784470273484</v>
      </c>
      <c r="J42" s="226">
        <v>0.52799006960802974</v>
      </c>
      <c r="K42" s="226">
        <v>0.31743015628914761</v>
      </c>
      <c r="L42" s="226">
        <v>0.26755521824378281</v>
      </c>
      <c r="M42" s="226">
        <v>0.28201683392551341</v>
      </c>
      <c r="N42" s="226">
        <v>0.1358309169961148</v>
      </c>
      <c r="O42" s="226">
        <v>0.33290391164829503</v>
      </c>
      <c r="P42" s="226">
        <v>0.27352525709063991</v>
      </c>
      <c r="Q42" s="226">
        <v>0.30273874547529189</v>
      </c>
      <c r="R42" s="226">
        <v>0.27597494542451118</v>
      </c>
      <c r="S42" s="226">
        <v>0.26181240377643339</v>
      </c>
      <c r="T42" s="226">
        <v>0.28662159019205169</v>
      </c>
      <c r="U42" s="226">
        <v>0.27151295715656559</v>
      </c>
      <c r="V42" s="226">
        <v>0.26111648165059792</v>
      </c>
      <c r="W42" s="226">
        <v>0.31161553694471372</v>
      </c>
      <c r="X42" s="226">
        <v>0.36131402218854192</v>
      </c>
      <c r="Y42" s="226">
        <v>0.31777026319680102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3.646161735046765</v>
      </c>
      <c r="C43" s="261">
        <f t="shared" si="1"/>
        <v>3.7278876679122988</v>
      </c>
      <c r="D43" s="261">
        <f t="shared" si="1"/>
        <v>3.820164157067059</v>
      </c>
      <c r="E43" s="261">
        <f t="shared" si="1"/>
        <v>3.9270881066922168</v>
      </c>
      <c r="F43" s="261">
        <f t="shared" si="1"/>
        <v>4.1039135721404314</v>
      </c>
      <c r="G43" s="261">
        <f t="shared" si="1"/>
        <v>3.5226004400893922</v>
      </c>
      <c r="H43" s="261">
        <f t="shared" si="1"/>
        <v>3.7723700429237841</v>
      </c>
      <c r="I43" s="261">
        <f t="shared" si="1"/>
        <v>3.9102487787259763</v>
      </c>
      <c r="J43" s="261">
        <f t="shared" si="1"/>
        <v>3.417428476709869</v>
      </c>
      <c r="K43" s="261">
        <f t="shared" si="1"/>
        <v>2.7855938649176415</v>
      </c>
      <c r="L43" s="261">
        <f t="shared" si="1"/>
        <v>2.7379597512362599</v>
      </c>
      <c r="M43" s="261">
        <f t="shared" si="1"/>
        <v>2.7894880137162508</v>
      </c>
      <c r="N43" s="261">
        <f t="shared" si="1"/>
        <v>1.8675133601647191</v>
      </c>
      <c r="O43" s="261">
        <f t="shared" si="1"/>
        <v>2.6293928004559408</v>
      </c>
      <c r="P43" s="261">
        <f t="shared" si="1"/>
        <v>2.2998927883495215</v>
      </c>
      <c r="Q43" s="261">
        <f t="shared" si="1"/>
        <v>2.3330325517136221</v>
      </c>
      <c r="R43" s="261">
        <f t="shared" si="1"/>
        <v>1.7262364095567309</v>
      </c>
      <c r="S43" s="261">
        <f t="shared" si="1"/>
        <v>1.7975130864853455</v>
      </c>
      <c r="T43" s="261">
        <f t="shared" si="1"/>
        <v>2.0594717704323662</v>
      </c>
      <c r="U43" s="261">
        <f t="shared" si="1"/>
        <v>1.9449995301536962</v>
      </c>
      <c r="V43" s="261">
        <f t="shared" si="1"/>
        <v>1.9233659344128506</v>
      </c>
      <c r="W43" s="261">
        <f t="shared" si="1"/>
        <v>2.0571601754156896</v>
      </c>
      <c r="X43" s="261">
        <f t="shared" si="1"/>
        <v>2.0071590890404369</v>
      </c>
      <c r="Y43" s="261">
        <f t="shared" si="1"/>
        <v>1.9400705912694463</v>
      </c>
      <c r="DA43" s="70"/>
    </row>
    <row r="44" spans="1:105" ht="12" customHeight="1" x14ac:dyDescent="0.25">
      <c r="A44" s="60" t="s">
        <v>1884</v>
      </c>
      <c r="B44" s="262">
        <v>1.049394463250833</v>
      </c>
      <c r="C44" s="262">
        <v>1.0988785149100899</v>
      </c>
      <c r="D44" s="262">
        <v>1.047877752925426</v>
      </c>
      <c r="E44" s="262">
        <v>1.1183013965015589</v>
      </c>
      <c r="F44" s="262">
        <v>1.0893103307710461</v>
      </c>
      <c r="G44" s="262">
        <v>0.78613732345772425</v>
      </c>
      <c r="H44" s="262">
        <v>0.77141725561196828</v>
      </c>
      <c r="I44" s="262">
        <v>0.64825463571222541</v>
      </c>
      <c r="J44" s="262">
        <v>0.85923739564494883</v>
      </c>
      <c r="K44" s="262">
        <v>0.91227028910984231</v>
      </c>
      <c r="L44" s="262">
        <v>0.97959094665867796</v>
      </c>
      <c r="M44" s="262">
        <v>0.96481101957432791</v>
      </c>
      <c r="N44" s="262">
        <v>0.71210865989414096</v>
      </c>
      <c r="O44" s="262">
        <v>0.62407714391400382</v>
      </c>
      <c r="P44" s="262">
        <v>0.55005853264896754</v>
      </c>
      <c r="Q44" s="262">
        <v>0.50529948857881002</v>
      </c>
      <c r="R44" s="262">
        <v>0.32326249738290391</v>
      </c>
      <c r="S44" s="262">
        <v>0.37852002362095061</v>
      </c>
      <c r="T44" s="262">
        <v>0.42579047357352301</v>
      </c>
      <c r="U44" s="262">
        <v>0.38964389990645298</v>
      </c>
      <c r="V44" s="262">
        <v>0.3936183433961965</v>
      </c>
      <c r="W44" s="262">
        <v>0.36912036185920272</v>
      </c>
      <c r="X44" s="262">
        <v>0.28940996516376177</v>
      </c>
      <c r="Y44" s="262">
        <v>0.28871841938896631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1.1477163157940109E-2</v>
      </c>
      <c r="C47" s="229">
        <v>1.147716315790796E-2</v>
      </c>
      <c r="D47" s="229">
        <v>1.147716315791414E-2</v>
      </c>
      <c r="E47" s="229">
        <v>1.1539113817478569E-2</v>
      </c>
      <c r="F47" s="229">
        <v>1.153911381748004E-2</v>
      </c>
      <c r="G47" s="229">
        <v>1.1539113817535101E-2</v>
      </c>
      <c r="H47" s="229">
        <v>1.1753318424440769E-2</v>
      </c>
      <c r="I47" s="229">
        <v>2.350663684896068E-2</v>
      </c>
      <c r="J47" s="229">
        <v>1.14686179792091E-2</v>
      </c>
      <c r="K47" s="229">
        <v>1.1438373114575399E-2</v>
      </c>
      <c r="L47" s="229">
        <v>1.1486637164991469E-2</v>
      </c>
      <c r="M47" s="229">
        <v>1.1614468420405481E-2</v>
      </c>
      <c r="N47" s="229">
        <v>1.1639803650201321E-2</v>
      </c>
      <c r="O47" s="229">
        <v>1.209465033905946E-2</v>
      </c>
      <c r="P47" s="229">
        <v>1.229779776972682E-2</v>
      </c>
      <c r="Q47" s="229">
        <v>1.5015967264368831E-2</v>
      </c>
      <c r="R47" s="229">
        <v>1.984374090543883E-2</v>
      </c>
      <c r="S47" s="229">
        <v>2.1117369504797728E-2</v>
      </c>
      <c r="T47" s="229">
        <v>2.136913014021084E-2</v>
      </c>
      <c r="U47" s="229">
        <v>2.382298450988999E-2</v>
      </c>
      <c r="V47" s="229">
        <v>2.5889513313057139E-2</v>
      </c>
      <c r="W47" s="229">
        <v>2.9876024530687061E-2</v>
      </c>
      <c r="X47" s="229">
        <v>4.4938934652533048E-2</v>
      </c>
      <c r="Y47" s="229">
        <v>5.0193649630279412E-2</v>
      </c>
      <c r="DA47" s="73" t="s">
        <v>1980</v>
      </c>
    </row>
    <row r="48" spans="1:105" ht="12" customHeight="1" x14ac:dyDescent="0.25">
      <c r="A48" s="64" t="s">
        <v>159</v>
      </c>
      <c r="B48" s="229">
        <v>5.069357156786003E-2</v>
      </c>
      <c r="C48" s="229">
        <v>5.0668027149617559E-2</v>
      </c>
      <c r="D48" s="229">
        <v>5.0826049368712017E-2</v>
      </c>
      <c r="E48" s="229">
        <v>6.123343293909303E-2</v>
      </c>
      <c r="F48" s="229">
        <v>6.1416055026102478E-2</v>
      </c>
      <c r="G48" s="229">
        <v>4.1252263937911128E-2</v>
      </c>
      <c r="H48" s="229">
        <v>4.2096651652368942E-2</v>
      </c>
      <c r="I48" s="229">
        <v>5.2795589326763551E-2</v>
      </c>
      <c r="J48" s="229">
        <v>4.0732320500177457E-2</v>
      </c>
      <c r="K48" s="229">
        <v>3.0024165637774911E-2</v>
      </c>
      <c r="L48" s="229">
        <v>2.9981367170100529E-2</v>
      </c>
      <c r="M48" s="229">
        <v>3.040489361318844E-2</v>
      </c>
      <c r="N48" s="229">
        <v>2.0314594460029221E-2</v>
      </c>
      <c r="O48" s="229">
        <v>2.1627332665013741E-2</v>
      </c>
      <c r="P48" s="229">
        <v>2.2001168946348921E-2</v>
      </c>
      <c r="Q48" s="229">
        <v>2.3107634700408029E-2</v>
      </c>
      <c r="R48" s="229">
        <v>7.1799531663277504E-3</v>
      </c>
      <c r="S48" s="229">
        <v>6.3362726892398462E-3</v>
      </c>
      <c r="T48" s="229">
        <v>5.7857843394170964E-3</v>
      </c>
      <c r="U48" s="229">
        <v>5.4617630992279502E-3</v>
      </c>
      <c r="V48" s="229">
        <v>5.3313007125131541E-3</v>
      </c>
      <c r="W48" s="229">
        <v>1.068402331768202E-2</v>
      </c>
      <c r="X48" s="229">
        <v>1.470220937298599E-2</v>
      </c>
      <c r="Y48" s="229">
        <v>1.094697309927907E-2</v>
      </c>
      <c r="DA48" s="73" t="s">
        <v>1981</v>
      </c>
    </row>
    <row r="49" spans="1:105" ht="12" customHeight="1" x14ac:dyDescent="0.25">
      <c r="A49" s="64" t="s">
        <v>32</v>
      </c>
      <c r="B49" s="229">
        <v>2.678518583999237E-2</v>
      </c>
      <c r="C49" s="229">
        <v>2.678518583991734E-2</v>
      </c>
      <c r="D49" s="229">
        <v>2.6785185839931759E-2</v>
      </c>
      <c r="E49" s="229">
        <v>1.795291175180214E-2</v>
      </c>
      <c r="F49" s="229">
        <v>1.795291175180443E-2</v>
      </c>
      <c r="G49" s="229">
        <v>8.9768533632530265E-3</v>
      </c>
      <c r="H49" s="229">
        <v>2.7429671766708089E-2</v>
      </c>
      <c r="I49" s="229">
        <v>3.6573165599736522E-2</v>
      </c>
      <c r="J49" s="229">
        <v>1.7733405750952499E-2</v>
      </c>
      <c r="K49" s="229">
        <v>8.8433197417192282E-3</v>
      </c>
      <c r="L49" s="229">
        <v>1.7761268003698202E-2</v>
      </c>
      <c r="M49" s="229">
        <v>8.9794638488289117E-3</v>
      </c>
      <c r="N49" s="229">
        <v>0</v>
      </c>
      <c r="O49" s="229">
        <v>0</v>
      </c>
      <c r="P49" s="229">
        <v>0</v>
      </c>
      <c r="Q49" s="229">
        <v>4.182247931159455E-4</v>
      </c>
      <c r="R49" s="229">
        <v>1.506298334158103E-3</v>
      </c>
      <c r="S49" s="229">
        <v>1.356827848479646E-3</v>
      </c>
      <c r="T49" s="229">
        <v>7.3775009778060283E-5</v>
      </c>
      <c r="U49" s="229">
        <v>1.017102646062298E-4</v>
      </c>
      <c r="V49" s="229">
        <v>1.115287107632422E-4</v>
      </c>
      <c r="W49" s="229">
        <v>7.3979827947960372E-5</v>
      </c>
      <c r="X49" s="229">
        <v>6.5136475741957067E-5</v>
      </c>
      <c r="Y49" s="229">
        <v>3.7086048879415757E-5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7.312870329349829E-5</v>
      </c>
      <c r="R50" s="229">
        <v>8.0695817925109152E-5</v>
      </c>
      <c r="S50" s="229">
        <v>2.0184084477350739E-4</v>
      </c>
      <c r="T50" s="229">
        <v>3.5486444342974722E-4</v>
      </c>
      <c r="U50" s="229">
        <v>2.9424149957837101E-4</v>
      </c>
      <c r="V50" s="229">
        <v>2.8417657351390832E-4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0.57177568157590941</v>
      </c>
      <c r="C51" s="229">
        <v>0.64349341462709941</v>
      </c>
      <c r="D51" s="229">
        <v>0.58554391730246058</v>
      </c>
      <c r="E51" s="229">
        <v>0.63369378084229999</v>
      </c>
      <c r="F51" s="229">
        <v>0.62186288456885319</v>
      </c>
      <c r="G51" s="229">
        <v>0.65467546494546347</v>
      </c>
      <c r="H51" s="229">
        <v>0.62996899746762203</v>
      </c>
      <c r="I51" s="229">
        <v>0.49026173898303099</v>
      </c>
      <c r="J51" s="229">
        <v>0.45188187504021982</v>
      </c>
      <c r="K51" s="229">
        <v>0.41012378445125108</v>
      </c>
      <c r="L51" s="229">
        <v>0.44928689575316361</v>
      </c>
      <c r="M51" s="229">
        <v>0.4449929391788558</v>
      </c>
      <c r="N51" s="229">
        <v>0.41669535432443849</v>
      </c>
      <c r="O51" s="229">
        <v>0.42065774589989752</v>
      </c>
      <c r="P51" s="229">
        <v>0.41460083023794347</v>
      </c>
      <c r="Q51" s="229">
        <v>0.39996895394825799</v>
      </c>
      <c r="R51" s="229">
        <v>0.25415793777136397</v>
      </c>
      <c r="S51" s="229">
        <v>0.27610234282239893</v>
      </c>
      <c r="T51" s="229">
        <v>0.31339901736566989</v>
      </c>
      <c r="U51" s="229">
        <v>0.26734739026707499</v>
      </c>
      <c r="V51" s="229">
        <v>0.22690123448570709</v>
      </c>
      <c r="W51" s="229">
        <v>0.19666707223598681</v>
      </c>
      <c r="X51" s="229">
        <v>9.6425320619366719E-2</v>
      </c>
      <c r="Y51" s="229">
        <v>0.1002600019108614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7.5917580750446108E-3</v>
      </c>
      <c r="C53" s="229">
        <v>6.724195513682989E-3</v>
      </c>
      <c r="D53" s="229">
        <v>5.6395470909121658E-3</v>
      </c>
      <c r="E53" s="229">
        <v>1.1775705884387991E-2</v>
      </c>
      <c r="F53" s="229">
        <v>1.4611484913285729E-2</v>
      </c>
      <c r="G53" s="229">
        <v>9.1597546872343345E-3</v>
      </c>
      <c r="H53" s="229">
        <v>1.021822764748209E-2</v>
      </c>
      <c r="I53" s="229">
        <v>9.9959184218153148E-3</v>
      </c>
      <c r="J53" s="229">
        <v>0.28741134339204422</v>
      </c>
      <c r="K53" s="229">
        <v>0.39841795694913368</v>
      </c>
      <c r="L53" s="229">
        <v>0.41768113339615948</v>
      </c>
      <c r="M53" s="229">
        <v>0.4238292280603812</v>
      </c>
      <c r="N53" s="229">
        <v>0.22120434641969261</v>
      </c>
      <c r="O53" s="229">
        <v>0.1308784840945961</v>
      </c>
      <c r="P53" s="229">
        <v>7.2576153275723504E-2</v>
      </c>
      <c r="Q53" s="229">
        <v>4.2866450794971978E-2</v>
      </c>
      <c r="R53" s="229">
        <v>2.8838167859490779E-3</v>
      </c>
      <c r="S53" s="229">
        <v>4.064800814134864E-2</v>
      </c>
      <c r="T53" s="229">
        <v>5.6736589623050317E-2</v>
      </c>
      <c r="U53" s="229">
        <v>6.3423252614508735E-2</v>
      </c>
      <c r="V53" s="229">
        <v>0.10133021180919689</v>
      </c>
      <c r="W53" s="229">
        <v>9.6100990448887813E-2</v>
      </c>
      <c r="X53" s="229">
        <v>9.5469111336763043E-2</v>
      </c>
      <c r="Y53" s="229">
        <v>8.9488786615645688E-2</v>
      </c>
      <c r="DA53" s="73" t="s">
        <v>1986</v>
      </c>
    </row>
    <row r="54" spans="1:105" ht="12" customHeight="1" x14ac:dyDescent="0.25">
      <c r="A54" s="64" t="s">
        <v>39</v>
      </c>
      <c r="B54" s="229">
        <v>0.3810711030340867</v>
      </c>
      <c r="C54" s="229">
        <v>0.35973052862186461</v>
      </c>
      <c r="D54" s="229">
        <v>0.36760589016549478</v>
      </c>
      <c r="E54" s="229">
        <v>0.38210645126649723</v>
      </c>
      <c r="F54" s="229">
        <v>0.36192788069351978</v>
      </c>
      <c r="G54" s="229">
        <v>6.0533872706327319E-2</v>
      </c>
      <c r="H54" s="229">
        <v>4.9950388653346472E-2</v>
      </c>
      <c r="I54" s="229">
        <v>3.5121586531918311E-2</v>
      </c>
      <c r="J54" s="229">
        <v>5.0009832982345681E-2</v>
      </c>
      <c r="K54" s="229">
        <v>5.3422689215387939E-2</v>
      </c>
      <c r="L54" s="229">
        <v>5.3393645170564628E-2</v>
      </c>
      <c r="M54" s="229">
        <v>4.499002645266801E-2</v>
      </c>
      <c r="N54" s="229">
        <v>4.2254561039779322E-2</v>
      </c>
      <c r="O54" s="229">
        <v>3.8818930915436978E-2</v>
      </c>
      <c r="P54" s="229">
        <v>2.8582582419224869E-2</v>
      </c>
      <c r="Q54" s="229">
        <v>2.3849128374393638E-2</v>
      </c>
      <c r="R54" s="229">
        <v>3.7610054601741057E-2</v>
      </c>
      <c r="S54" s="229">
        <v>3.2757361769912258E-2</v>
      </c>
      <c r="T54" s="229">
        <v>2.8071312651966999E-2</v>
      </c>
      <c r="U54" s="229">
        <v>2.9192557651566749E-2</v>
      </c>
      <c r="V54" s="229">
        <v>3.3770377791445032E-2</v>
      </c>
      <c r="W54" s="229">
        <v>3.5718271498011128E-2</v>
      </c>
      <c r="X54" s="229">
        <v>3.7809252706371109E-2</v>
      </c>
      <c r="Y54" s="229">
        <v>3.7791922084021289E-2</v>
      </c>
      <c r="DA54" s="73" t="s">
        <v>1987</v>
      </c>
    </row>
    <row r="55" spans="1:105" ht="12" customHeight="1" x14ac:dyDescent="0.25">
      <c r="A55" s="60" t="s">
        <v>1896</v>
      </c>
      <c r="B55" s="262">
        <v>2.5967672717959318</v>
      </c>
      <c r="C55" s="262">
        <v>2.6290091530022091</v>
      </c>
      <c r="D55" s="262">
        <v>2.7722864041416329</v>
      </c>
      <c r="E55" s="262">
        <v>2.8087867101906578</v>
      </c>
      <c r="F55" s="262">
        <v>3.0146032413693851</v>
      </c>
      <c r="G55" s="262">
        <v>2.736463116631668</v>
      </c>
      <c r="H55" s="262">
        <v>3.000952787311816</v>
      </c>
      <c r="I55" s="262">
        <v>3.2619941430137511</v>
      </c>
      <c r="J55" s="262">
        <v>2.55819108106492</v>
      </c>
      <c r="K55" s="262">
        <v>1.8733235758077991</v>
      </c>
      <c r="L55" s="262">
        <v>1.758368804577582</v>
      </c>
      <c r="M55" s="262">
        <v>1.824676994141923</v>
      </c>
      <c r="N55" s="262">
        <v>1.1554047002705781</v>
      </c>
      <c r="O55" s="262">
        <v>2.0053156565419372</v>
      </c>
      <c r="P55" s="262">
        <v>1.749834255700554</v>
      </c>
      <c r="Q55" s="262">
        <v>1.8277330631348121</v>
      </c>
      <c r="R55" s="262">
        <v>1.4029739121738269</v>
      </c>
      <c r="S55" s="262">
        <v>1.418993062864395</v>
      </c>
      <c r="T55" s="262">
        <v>1.633681296858843</v>
      </c>
      <c r="U55" s="262">
        <v>1.5553556302472431</v>
      </c>
      <c r="V55" s="262">
        <v>1.529747591016654</v>
      </c>
      <c r="W55" s="262">
        <v>1.6880398135564869</v>
      </c>
      <c r="X55" s="262">
        <v>1.7177491238766751</v>
      </c>
      <c r="Y55" s="262">
        <v>1.65135217188048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38.707021870213438</v>
      </c>
      <c r="C56" s="261">
        <f t="shared" si="2"/>
        <v>40.345584167436229</v>
      </c>
      <c r="D56" s="261">
        <f t="shared" si="2"/>
        <v>39.022033916434253</v>
      </c>
      <c r="E56" s="261">
        <f t="shared" si="2"/>
        <v>41.334547863533587</v>
      </c>
      <c r="F56" s="261">
        <f t="shared" si="2"/>
        <v>40.839537455163551</v>
      </c>
      <c r="G56" s="261">
        <f t="shared" si="2"/>
        <v>30.633799443937185</v>
      </c>
      <c r="H56" s="261">
        <f t="shared" si="2"/>
        <v>30.713511456699102</v>
      </c>
      <c r="I56" s="261">
        <f t="shared" si="2"/>
        <v>27.341442332703075</v>
      </c>
      <c r="J56" s="261">
        <f t="shared" si="2"/>
        <v>32.586915436346501</v>
      </c>
      <c r="K56" s="261">
        <f t="shared" si="2"/>
        <v>32.854339557937458</v>
      </c>
      <c r="L56" s="261">
        <f t="shared" si="2"/>
        <v>34.754892289184355</v>
      </c>
      <c r="M56" s="261">
        <f t="shared" si="2"/>
        <v>34.422619317252504</v>
      </c>
      <c r="N56" s="261">
        <f t="shared" si="2"/>
        <v>25.010723164008425</v>
      </c>
      <c r="O56" s="261">
        <f t="shared" si="2"/>
        <v>23.973091374646341</v>
      </c>
      <c r="P56" s="261">
        <f t="shared" si="2"/>
        <v>21.093261524804497</v>
      </c>
      <c r="Q56" s="261">
        <f t="shared" si="2"/>
        <v>19.832694403096969</v>
      </c>
      <c r="R56" s="261">
        <f t="shared" si="2"/>
        <v>13.171417452570587</v>
      </c>
      <c r="S56" s="261">
        <f t="shared" si="2"/>
        <v>14.959803869506796</v>
      </c>
      <c r="T56" s="261">
        <f t="shared" si="2"/>
        <v>16.905575693284554</v>
      </c>
      <c r="U56" s="261">
        <f t="shared" si="2"/>
        <v>15.59531639243054</v>
      </c>
      <c r="V56" s="261">
        <f t="shared" si="2"/>
        <v>15.668574432345329</v>
      </c>
      <c r="W56" s="261">
        <f t="shared" si="2"/>
        <v>15.217946675042802</v>
      </c>
      <c r="X56" s="261">
        <f t="shared" si="2"/>
        <v>12.747444840506866</v>
      </c>
      <c r="Y56" s="261">
        <f t="shared" si="2"/>
        <v>12.588087357387018</v>
      </c>
      <c r="DA56" s="70"/>
    </row>
    <row r="57" spans="1:105" ht="12" customHeight="1" x14ac:dyDescent="0.25">
      <c r="A57" s="60" t="s">
        <v>1899</v>
      </c>
      <c r="B57" s="262">
        <v>33.333706479732342</v>
      </c>
      <c r="C57" s="262">
        <v>34.905552826555798</v>
      </c>
      <c r="D57" s="262">
        <v>33.285528622337047</v>
      </c>
      <c r="E57" s="262">
        <v>35.522514947696578</v>
      </c>
      <c r="F57" s="262">
        <v>34.601622271550873</v>
      </c>
      <c r="G57" s="262">
        <v>24.971420862774789</v>
      </c>
      <c r="H57" s="262">
        <v>24.503842237086062</v>
      </c>
      <c r="I57" s="262">
        <v>20.5916178402707</v>
      </c>
      <c r="J57" s="262">
        <v>27.293423155780729</v>
      </c>
      <c r="K57" s="262">
        <v>28.977997418783229</v>
      </c>
      <c r="L57" s="262">
        <v>31.116418305628599</v>
      </c>
      <c r="M57" s="262">
        <v>30.64693826883159</v>
      </c>
      <c r="N57" s="262">
        <v>22.619922137813891</v>
      </c>
      <c r="O57" s="262">
        <v>19.823626924327179</v>
      </c>
      <c r="P57" s="262">
        <v>17.472447507673081</v>
      </c>
      <c r="Q57" s="262">
        <v>16.05068963720926</v>
      </c>
      <c r="R57" s="262">
        <v>10.26833815216283</v>
      </c>
      <c r="S57" s="262">
        <v>12.02357722090078</v>
      </c>
      <c r="T57" s="262">
        <v>13.525109160570731</v>
      </c>
      <c r="U57" s="262">
        <v>12.376923879381451</v>
      </c>
      <c r="V57" s="262">
        <v>12.503170907879189</v>
      </c>
      <c r="W57" s="262">
        <v>11.72499972964526</v>
      </c>
      <c r="X57" s="262">
        <v>9.1930224228489088</v>
      </c>
      <c r="Y57" s="262">
        <v>9.1710556747083416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0.36456871207574482</v>
      </c>
      <c r="C60" s="229">
        <v>0.36456871207472319</v>
      </c>
      <c r="D60" s="229">
        <v>0.36456871207491981</v>
      </c>
      <c r="E60" s="229">
        <v>0.36653655655520168</v>
      </c>
      <c r="F60" s="229">
        <v>0.36653655655524842</v>
      </c>
      <c r="G60" s="229">
        <v>0.36653655655699757</v>
      </c>
      <c r="H60" s="229">
        <v>0.37334070289400101</v>
      </c>
      <c r="I60" s="229">
        <v>0.74668140579051567</v>
      </c>
      <c r="J60" s="229">
        <v>0.36429727698664199</v>
      </c>
      <c r="K60" s="229">
        <v>0.36333655775710089</v>
      </c>
      <c r="L60" s="229">
        <v>0.36486965112325848</v>
      </c>
      <c r="M60" s="229">
        <v>0.36893017335405659</v>
      </c>
      <c r="N60" s="229">
        <v>0.36973493947698288</v>
      </c>
      <c r="O60" s="229">
        <v>0.38418301077012412</v>
      </c>
      <c r="P60" s="229">
        <v>0.39063592915602829</v>
      </c>
      <c r="Q60" s="229">
        <v>0.47697778369171612</v>
      </c>
      <c r="R60" s="229">
        <v>0.63033059346688058</v>
      </c>
      <c r="S60" s="229">
        <v>0.67078703132886897</v>
      </c>
      <c r="T60" s="229">
        <v>0.67878413386552039</v>
      </c>
      <c r="U60" s="229">
        <v>0.75673009619650555</v>
      </c>
      <c r="V60" s="229">
        <v>0.82237277582652102</v>
      </c>
      <c r="W60" s="229">
        <v>0.94900313215123566</v>
      </c>
      <c r="X60" s="229">
        <v>1.427472041903991</v>
      </c>
      <c r="Y60" s="229">
        <v>1.594386517667699</v>
      </c>
      <c r="DA60" s="73" t="s">
        <v>1992</v>
      </c>
    </row>
    <row r="61" spans="1:105" ht="12" customHeight="1" x14ac:dyDescent="0.25">
      <c r="A61" s="64" t="s">
        <v>159</v>
      </c>
      <c r="B61" s="229">
        <v>1.610266390979084</v>
      </c>
      <c r="C61" s="229">
        <v>1.6094549800466751</v>
      </c>
      <c r="D61" s="229">
        <v>1.614474509359088</v>
      </c>
      <c r="E61" s="229">
        <v>1.945061987477072</v>
      </c>
      <c r="F61" s="229">
        <v>1.95086292435855</v>
      </c>
      <c r="G61" s="229">
        <v>1.310366030968942</v>
      </c>
      <c r="H61" s="229">
        <v>1.337187758369367</v>
      </c>
      <c r="I61" s="229">
        <v>1.677036366850136</v>
      </c>
      <c r="J61" s="229">
        <v>1.293850180593872</v>
      </c>
      <c r="K61" s="229">
        <v>0.95370879084696814</v>
      </c>
      <c r="L61" s="229">
        <v>0.95234931010907564</v>
      </c>
      <c r="M61" s="229">
        <v>0.96580250300716242</v>
      </c>
      <c r="N61" s="229">
        <v>0.64528711814210471</v>
      </c>
      <c r="O61" s="229">
        <v>0.6869858611239662</v>
      </c>
      <c r="P61" s="229">
        <v>0.6988606606487302</v>
      </c>
      <c r="Q61" s="229">
        <v>0.73400721989531414</v>
      </c>
      <c r="R61" s="229">
        <v>0.22806910057746979</v>
      </c>
      <c r="S61" s="229">
        <v>0.20126983836408929</v>
      </c>
      <c r="T61" s="229">
        <v>0.18378373784030769</v>
      </c>
      <c r="U61" s="229">
        <v>0.17349129844606431</v>
      </c>
      <c r="V61" s="229">
        <v>0.16934719910335899</v>
      </c>
      <c r="W61" s="229">
        <v>0.33937485832636999</v>
      </c>
      <c r="X61" s="229">
        <v>0.46701135655367271</v>
      </c>
      <c r="Y61" s="229">
        <v>0.3477273808006292</v>
      </c>
      <c r="DA61" s="73" t="s">
        <v>1993</v>
      </c>
    </row>
    <row r="62" spans="1:105" ht="12" customHeight="1" x14ac:dyDescent="0.25">
      <c r="A62" s="64" t="s">
        <v>32</v>
      </c>
      <c r="B62" s="229">
        <v>0.85082355021152223</v>
      </c>
      <c r="C62" s="229">
        <v>0.85082355020913902</v>
      </c>
      <c r="D62" s="229">
        <v>0.85082355020959699</v>
      </c>
      <c r="E62" s="229">
        <v>0.57026896152783302</v>
      </c>
      <c r="F62" s="229">
        <v>0.57026896152790563</v>
      </c>
      <c r="G62" s="229">
        <v>0.28514710683274319</v>
      </c>
      <c r="H62" s="229">
        <v>0.87129545611896342</v>
      </c>
      <c r="I62" s="229">
        <v>1.16173584846222</v>
      </c>
      <c r="J62" s="229">
        <v>0.56329641797143259</v>
      </c>
      <c r="K62" s="229">
        <v>0.28090545061931671</v>
      </c>
      <c r="L62" s="229">
        <v>0.56418145423511945</v>
      </c>
      <c r="M62" s="229">
        <v>0.28523002813927129</v>
      </c>
      <c r="N62" s="229">
        <v>0</v>
      </c>
      <c r="O62" s="229">
        <v>0</v>
      </c>
      <c r="P62" s="229">
        <v>0</v>
      </c>
      <c r="Q62" s="229">
        <v>1.3284787546035921E-2</v>
      </c>
      <c r="R62" s="229">
        <v>4.7847123555610348E-2</v>
      </c>
      <c r="S62" s="229">
        <v>4.3099237539941701E-2</v>
      </c>
      <c r="T62" s="229">
        <v>2.343441487067797E-3</v>
      </c>
      <c r="U62" s="229">
        <v>3.2307966404331819E-3</v>
      </c>
      <c r="V62" s="229">
        <v>3.5426766948324019E-3</v>
      </c>
      <c r="W62" s="229">
        <v>2.3499474759940361E-3</v>
      </c>
      <c r="X62" s="229">
        <v>2.0690409941562841E-3</v>
      </c>
      <c r="Y62" s="229">
        <v>1.1780274349932061E-3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2.3229117516758279E-3</v>
      </c>
      <c r="R63" s="229">
        <v>2.563278922326996E-3</v>
      </c>
      <c r="S63" s="229">
        <v>6.4114150692761171E-3</v>
      </c>
      <c r="T63" s="229">
        <v>1.1272164673650791E-2</v>
      </c>
      <c r="U63" s="229">
        <v>9.3464946924894342E-3</v>
      </c>
      <c r="V63" s="229">
        <v>9.02678527632415E-3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18.162286355940651</v>
      </c>
      <c r="C64" s="229">
        <v>20.440379052860798</v>
      </c>
      <c r="D64" s="229">
        <v>18.599630314313451</v>
      </c>
      <c r="E64" s="229">
        <v>20.129096567931889</v>
      </c>
      <c r="F64" s="229">
        <v>19.753291627481229</v>
      </c>
      <c r="G64" s="229">
        <v>20.79557359238532</v>
      </c>
      <c r="H64" s="229">
        <v>20.010779919559759</v>
      </c>
      <c r="I64" s="229">
        <v>15.57301994416687</v>
      </c>
      <c r="J64" s="229">
        <v>14.353894854218749</v>
      </c>
      <c r="K64" s="229">
        <v>13.02746138845151</v>
      </c>
      <c r="L64" s="229">
        <v>14.27146610039461</v>
      </c>
      <c r="M64" s="229">
        <v>14.135069832740131</v>
      </c>
      <c r="N64" s="229">
        <v>13.236205372658629</v>
      </c>
      <c r="O64" s="229">
        <v>13.362069575643799</v>
      </c>
      <c r="P64" s="229">
        <v>13.16967343108761</v>
      </c>
      <c r="Q64" s="229">
        <v>12.70489618423878</v>
      </c>
      <c r="R64" s="229">
        <v>8.0732521409727411</v>
      </c>
      <c r="S64" s="229">
        <v>8.7703097131820833</v>
      </c>
      <c r="T64" s="229">
        <v>9.9550276104389273</v>
      </c>
      <c r="U64" s="229">
        <v>8.4922112202482651</v>
      </c>
      <c r="V64" s="229">
        <v>7.2074509777812876</v>
      </c>
      <c r="W64" s="229">
        <v>6.2470717063195789</v>
      </c>
      <c r="X64" s="229">
        <v>3.062921949085768</v>
      </c>
      <c r="Y64" s="229">
        <v>3.1847294724626569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0.24114996238377001</v>
      </c>
      <c r="C66" s="229">
        <v>0.21359209278757729</v>
      </c>
      <c r="D66" s="229">
        <v>0.17913855465250411</v>
      </c>
      <c r="E66" s="229">
        <v>0.37405183397467717</v>
      </c>
      <c r="F66" s="229">
        <v>0.46412952077495873</v>
      </c>
      <c r="G66" s="229">
        <v>0.29095691359450249</v>
      </c>
      <c r="H66" s="229">
        <v>0.32457899586119582</v>
      </c>
      <c r="I66" s="229">
        <v>0.31751740869295703</v>
      </c>
      <c r="J66" s="229">
        <v>9.1295367901002269</v>
      </c>
      <c r="K66" s="229">
        <v>12.65562922073719</v>
      </c>
      <c r="L66" s="229">
        <v>13.267518354936829</v>
      </c>
      <c r="M66" s="229">
        <v>13.462810773682699</v>
      </c>
      <c r="N66" s="229">
        <v>7.0264910039196504</v>
      </c>
      <c r="O66" s="229">
        <v>4.1573165535930547</v>
      </c>
      <c r="P66" s="229">
        <v>2.3053601628759219</v>
      </c>
      <c r="Q66" s="229">
        <v>1.3616402017226401</v>
      </c>
      <c r="R66" s="229">
        <v>9.1603592024264852E-2</v>
      </c>
      <c r="S66" s="229">
        <v>1.291172023313427</v>
      </c>
      <c r="T66" s="229">
        <v>1.802221082143951</v>
      </c>
      <c r="U66" s="229">
        <v>2.0146209654020422</v>
      </c>
      <c r="V66" s="229">
        <v>3.2187243751156691</v>
      </c>
      <c r="W66" s="229">
        <v>3.05261969661173</v>
      </c>
      <c r="X66" s="229">
        <v>3.0325482424618859</v>
      </c>
      <c r="Y66" s="229">
        <v>2.8425849866146282</v>
      </c>
      <c r="DA66" s="73" t="s">
        <v>1998</v>
      </c>
    </row>
    <row r="67" spans="1:105" ht="12" customHeight="1" x14ac:dyDescent="0.25">
      <c r="A67" s="64" t="s">
        <v>39</v>
      </c>
      <c r="B67" s="229">
        <v>12.10461150814157</v>
      </c>
      <c r="C67" s="229">
        <v>11.426734438576879</v>
      </c>
      <c r="D67" s="229">
        <v>11.676892981727489</v>
      </c>
      <c r="E67" s="229">
        <v>12.13749904022991</v>
      </c>
      <c r="F67" s="229">
        <v>11.49653268085298</v>
      </c>
      <c r="G67" s="229">
        <v>1.922840662436281</v>
      </c>
      <c r="H67" s="229">
        <v>1.5866594042827711</v>
      </c>
      <c r="I67" s="229">
        <v>1.115626866307994</v>
      </c>
      <c r="J67" s="229">
        <v>1.5885476359098041</v>
      </c>
      <c r="K67" s="229">
        <v>1.6969560103711461</v>
      </c>
      <c r="L67" s="229">
        <v>1.6960334348296999</v>
      </c>
      <c r="M67" s="229">
        <v>1.429094957908279</v>
      </c>
      <c r="N67" s="229">
        <v>1.34220370361652</v>
      </c>
      <c r="O67" s="229">
        <v>1.2330719231962339</v>
      </c>
      <c r="P67" s="229">
        <v>0.90791732390478996</v>
      </c>
      <c r="Q67" s="229">
        <v>0.75756054836309217</v>
      </c>
      <c r="R67" s="229">
        <v>1.1946723226435401</v>
      </c>
      <c r="S67" s="229">
        <v>1.0405279621030949</v>
      </c>
      <c r="T67" s="229">
        <v>0.89167699012130441</v>
      </c>
      <c r="U67" s="229">
        <v>0.92729300775564993</v>
      </c>
      <c r="V67" s="229">
        <v>1.0727061180811961</v>
      </c>
      <c r="W67" s="229">
        <v>1.1345803887603529</v>
      </c>
      <c r="X67" s="229">
        <v>1.2009997918494359</v>
      </c>
      <c r="Y67" s="229">
        <v>1.200449289727735</v>
      </c>
      <c r="DA67" s="73" t="s">
        <v>1999</v>
      </c>
    </row>
    <row r="68" spans="1:105" ht="12" customHeight="1" x14ac:dyDescent="0.25">
      <c r="A68" s="60" t="s">
        <v>1911</v>
      </c>
      <c r="B68" s="262">
        <v>5.3733153904810971</v>
      </c>
      <c r="C68" s="262">
        <v>5.4400313408804291</v>
      </c>
      <c r="D68" s="262">
        <v>5.7365052940972081</v>
      </c>
      <c r="E68" s="262">
        <v>5.8120329158370092</v>
      </c>
      <c r="F68" s="262">
        <v>6.2379151836126754</v>
      </c>
      <c r="G68" s="262">
        <v>5.6623785811623986</v>
      </c>
      <c r="H68" s="262">
        <v>6.2096692196130387</v>
      </c>
      <c r="I68" s="262">
        <v>6.7498244924323734</v>
      </c>
      <c r="J68" s="262">
        <v>5.293492280565772</v>
      </c>
      <c r="K68" s="262">
        <v>3.8763421391542261</v>
      </c>
      <c r="L68" s="262">
        <v>3.6384739835557589</v>
      </c>
      <c r="M68" s="262">
        <v>3.7756810484209149</v>
      </c>
      <c r="N68" s="262">
        <v>2.3908010261945338</v>
      </c>
      <c r="O68" s="262">
        <v>4.1494644503191607</v>
      </c>
      <c r="P68" s="262">
        <v>3.620814017131416</v>
      </c>
      <c r="Q68" s="262">
        <v>3.782004765887709</v>
      </c>
      <c r="R68" s="262">
        <v>2.9030793004077569</v>
      </c>
      <c r="S68" s="262">
        <v>2.9362266486060169</v>
      </c>
      <c r="T68" s="262">
        <v>3.3804665327138248</v>
      </c>
      <c r="U68" s="262">
        <v>3.21839251304909</v>
      </c>
      <c r="V68" s="262">
        <v>3.1654035244661389</v>
      </c>
      <c r="W68" s="262">
        <v>3.4929469453975419</v>
      </c>
      <c r="X68" s="262">
        <v>3.554422417657956</v>
      </c>
      <c r="Y68" s="262">
        <v>3.417031682678676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4.630395132392227</v>
      </c>
      <c r="C69" s="261">
        <f t="shared" si="3"/>
        <v>4.8415964475261468</v>
      </c>
      <c r="D69" s="261">
        <f t="shared" si="3"/>
        <v>4.636065402973907</v>
      </c>
      <c r="E69" s="261">
        <f t="shared" si="3"/>
        <v>4.936762607307541</v>
      </c>
      <c r="F69" s="261">
        <f t="shared" si="3"/>
        <v>4.8287200641534023</v>
      </c>
      <c r="G69" s="261">
        <f t="shared" si="3"/>
        <v>3.5213809480594214</v>
      </c>
      <c r="H69" s="261">
        <f t="shared" si="3"/>
        <v>3.4801291401404506</v>
      </c>
      <c r="I69" s="261">
        <f t="shared" si="3"/>
        <v>2.979821988339288</v>
      </c>
      <c r="J69" s="261">
        <f t="shared" si="3"/>
        <v>3.8531568217229024</v>
      </c>
      <c r="K69" s="261">
        <f t="shared" si="3"/>
        <v>4.0416334529443079</v>
      </c>
      <c r="L69" s="261">
        <f t="shared" si="3"/>
        <v>4.3217875048920407</v>
      </c>
      <c r="M69" s="261">
        <f t="shared" si="3"/>
        <v>4.263761348161947</v>
      </c>
      <c r="N69" s="261">
        <f t="shared" si="3"/>
        <v>3.1224335571495145</v>
      </c>
      <c r="O69" s="261">
        <f t="shared" si="3"/>
        <v>2.7996328309720191</v>
      </c>
      <c r="P69" s="261">
        <f t="shared" si="3"/>
        <v>2.4613546854825876</v>
      </c>
      <c r="Q69" s="261">
        <f t="shared" si="3"/>
        <v>2.2741670358169808</v>
      </c>
      <c r="R69" s="261">
        <f t="shared" si="3"/>
        <v>1.4689672340721014</v>
      </c>
      <c r="S69" s="261">
        <f t="shared" si="3"/>
        <v>1.7083213105767507</v>
      </c>
      <c r="T69" s="261">
        <f t="shared" si="3"/>
        <v>1.9257040548166633</v>
      </c>
      <c r="U69" s="261">
        <f t="shared" si="3"/>
        <v>1.7685623426289456</v>
      </c>
      <c r="V69" s="261">
        <f t="shared" si="3"/>
        <v>1.7888906592760496</v>
      </c>
      <c r="W69" s="261">
        <f t="shared" si="3"/>
        <v>1.6965439964551168</v>
      </c>
      <c r="X69" s="261">
        <f t="shared" si="3"/>
        <v>1.3630599214971464</v>
      </c>
      <c r="Y69" s="261">
        <f t="shared" si="3"/>
        <v>1.3554865680698562</v>
      </c>
      <c r="DA69" s="70"/>
    </row>
    <row r="70" spans="1:105" ht="12" customHeight="1" x14ac:dyDescent="0.25">
      <c r="A70" s="60" t="s">
        <v>1914</v>
      </c>
      <c r="B70" s="262">
        <v>3.7809065220066702</v>
      </c>
      <c r="C70" s="262">
        <v>3.9591946493084031</v>
      </c>
      <c r="D70" s="262">
        <v>3.7754419039224798</v>
      </c>
      <c r="E70" s="262">
        <v>4.029174149160017</v>
      </c>
      <c r="F70" s="262">
        <v>3.9247210446897869</v>
      </c>
      <c r="G70" s="262">
        <v>2.8324065330462069</v>
      </c>
      <c r="H70" s="262">
        <v>2.779370994484291</v>
      </c>
      <c r="I70" s="262">
        <v>2.3356233198455132</v>
      </c>
      <c r="J70" s="262">
        <v>3.0957817931325269</v>
      </c>
      <c r="K70" s="262">
        <v>3.28685618870457</v>
      </c>
      <c r="L70" s="262">
        <v>3.5294085578143459</v>
      </c>
      <c r="M70" s="262">
        <v>3.4761573499369089</v>
      </c>
      <c r="N70" s="262">
        <v>2.5656856128538839</v>
      </c>
      <c r="O70" s="262">
        <v>2.24851323910192</v>
      </c>
      <c r="P70" s="262">
        <v>1.981828536749952</v>
      </c>
      <c r="Q70" s="262">
        <v>1.8205643338501201</v>
      </c>
      <c r="R70" s="262">
        <v>1.164695762629578</v>
      </c>
      <c r="S70" s="262">
        <v>1.363785379222539</v>
      </c>
      <c r="T70" s="262">
        <v>1.534098029786954</v>
      </c>
      <c r="U70" s="262">
        <v>1.403864051133541</v>
      </c>
      <c r="V70" s="262">
        <v>1.4181837372362931</v>
      </c>
      <c r="W70" s="262">
        <v>1.329918950816241</v>
      </c>
      <c r="X70" s="262">
        <v>1.042727080369434</v>
      </c>
      <c r="Y70" s="262">
        <v>1.0402354816220081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4.1351543730813553E-2</v>
      </c>
      <c r="C73" s="229">
        <v>4.1351543730697687E-2</v>
      </c>
      <c r="D73" s="229">
        <v>4.1351543730719961E-2</v>
      </c>
      <c r="E73" s="229">
        <v>4.1574748312974162E-2</v>
      </c>
      <c r="F73" s="229">
        <v>4.1574748312979422E-2</v>
      </c>
      <c r="G73" s="229">
        <v>4.1574748313177881E-2</v>
      </c>
      <c r="H73" s="229">
        <v>4.2346514911587967E-2</v>
      </c>
      <c r="I73" s="229">
        <v>8.4693029823461066E-2</v>
      </c>
      <c r="J73" s="229">
        <v>4.1320755954503283E-2</v>
      </c>
      <c r="K73" s="229">
        <v>4.1211785486337728E-2</v>
      </c>
      <c r="L73" s="229">
        <v>4.1385678020925062E-2</v>
      </c>
      <c r="M73" s="229">
        <v>4.184624651469615E-2</v>
      </c>
      <c r="N73" s="229">
        <v>4.1937527857342873E-2</v>
      </c>
      <c r="O73" s="229">
        <v>4.3576313721611193E-2</v>
      </c>
      <c r="P73" s="229">
        <v>4.4308241964456818E-2</v>
      </c>
      <c r="Q73" s="229">
        <v>5.410164676132876E-2</v>
      </c>
      <c r="R73" s="229">
        <v>7.1495831203419138E-2</v>
      </c>
      <c r="S73" s="229">
        <v>7.6084640127579858E-2</v>
      </c>
      <c r="T73" s="229">
        <v>7.6991718887524152E-2</v>
      </c>
      <c r="U73" s="229">
        <v>8.5832811837103437E-2</v>
      </c>
      <c r="V73" s="229">
        <v>9.3278393554396821E-2</v>
      </c>
      <c r="W73" s="229">
        <v>0.1076415589708575</v>
      </c>
      <c r="X73" s="229">
        <v>0.1619123380863319</v>
      </c>
      <c r="Y73" s="229">
        <v>0.18084476705027089</v>
      </c>
      <c r="DA73" s="73" t="s">
        <v>2004</v>
      </c>
    </row>
    <row r="74" spans="1:105" ht="12" customHeight="1" x14ac:dyDescent="0.25">
      <c r="A74" s="64" t="s">
        <v>159</v>
      </c>
      <c r="B74" s="229">
        <v>0.1826459563842012</v>
      </c>
      <c r="C74" s="229">
        <v>0.18255392134788631</v>
      </c>
      <c r="D74" s="229">
        <v>0.18312326610785909</v>
      </c>
      <c r="E74" s="229">
        <v>0.2206204569129081</v>
      </c>
      <c r="F74" s="229">
        <v>0.22127843354992741</v>
      </c>
      <c r="G74" s="229">
        <v>0.14862948036453241</v>
      </c>
      <c r="H74" s="229">
        <v>0.1516717596298584</v>
      </c>
      <c r="I74" s="229">
        <v>0.19021940272142701</v>
      </c>
      <c r="J74" s="229">
        <v>0.1467561547432861</v>
      </c>
      <c r="K74" s="229">
        <v>0.1081753026655123</v>
      </c>
      <c r="L74" s="229">
        <v>0.1080211023040385</v>
      </c>
      <c r="M74" s="229">
        <v>0.109547043165164</v>
      </c>
      <c r="N74" s="229">
        <v>7.3192288863340407E-2</v>
      </c>
      <c r="O74" s="229">
        <v>7.7922007396005216E-2</v>
      </c>
      <c r="P74" s="229">
        <v>7.9268917527286334E-2</v>
      </c>
      <c r="Q74" s="229">
        <v>8.3255448552940509E-2</v>
      </c>
      <c r="R74" s="229">
        <v>2.5868948908092569E-2</v>
      </c>
      <c r="S74" s="229">
        <v>2.282921777740821E-2</v>
      </c>
      <c r="T74" s="229">
        <v>2.0845840634664482E-2</v>
      </c>
      <c r="U74" s="229">
        <v>1.9678411166335959E-2</v>
      </c>
      <c r="V74" s="229">
        <v>1.920836286126058E-2</v>
      </c>
      <c r="W74" s="229">
        <v>3.8493907541648352E-2</v>
      </c>
      <c r="X74" s="229">
        <v>5.2971195535022927E-2</v>
      </c>
      <c r="Y74" s="229">
        <v>3.9441300137108302E-2</v>
      </c>
      <c r="DA74" s="73" t="s">
        <v>2005</v>
      </c>
    </row>
    <row r="75" spans="1:105" ht="12" customHeight="1" x14ac:dyDescent="0.25">
      <c r="A75" s="64" t="s">
        <v>32</v>
      </c>
      <c r="B75" s="229">
        <v>9.6505448982325243E-2</v>
      </c>
      <c r="C75" s="229">
        <v>9.6505448982054876E-2</v>
      </c>
      <c r="D75" s="229">
        <v>9.6505448982106834E-2</v>
      </c>
      <c r="E75" s="229">
        <v>6.4683284988110518E-2</v>
      </c>
      <c r="F75" s="229">
        <v>6.4683284988118747E-2</v>
      </c>
      <c r="G75" s="229">
        <v>3.2343074617602753E-2</v>
      </c>
      <c r="H75" s="229">
        <v>9.8827493865345145E-2</v>
      </c>
      <c r="I75" s="229">
        <v>0.13177096429316809</v>
      </c>
      <c r="J75" s="229">
        <v>6.3892417779166946E-2</v>
      </c>
      <c r="K75" s="229">
        <v>3.1861960834135387E-2</v>
      </c>
      <c r="L75" s="229">
        <v>6.3992803836853684E-2</v>
      </c>
      <c r="M75" s="229">
        <v>3.2352480043574681E-2</v>
      </c>
      <c r="N75" s="229">
        <v>0</v>
      </c>
      <c r="O75" s="229">
        <v>0</v>
      </c>
      <c r="P75" s="229">
        <v>0</v>
      </c>
      <c r="Q75" s="229">
        <v>1.5068393281383299E-3</v>
      </c>
      <c r="R75" s="229">
        <v>5.4271042921872686E-3</v>
      </c>
      <c r="S75" s="229">
        <v>4.8885709246693013E-3</v>
      </c>
      <c r="T75" s="229">
        <v>2.6580702052389309E-4</v>
      </c>
      <c r="U75" s="229">
        <v>3.6645610041950353E-4</v>
      </c>
      <c r="V75" s="229">
        <v>4.0183138436756318E-4</v>
      </c>
      <c r="W75" s="229">
        <v>2.6654496834191529E-4</v>
      </c>
      <c r="X75" s="229">
        <v>2.3468289054087431E-4</v>
      </c>
      <c r="Y75" s="229">
        <v>1.3361885258024759E-4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2.6347841627804468E-4</v>
      </c>
      <c r="R76" s="229">
        <v>2.9074228517134842E-4</v>
      </c>
      <c r="S76" s="229">
        <v>7.272206907280764E-4</v>
      </c>
      <c r="T76" s="229">
        <v>1.2785557152983509E-3</v>
      </c>
      <c r="U76" s="229">
        <v>1.060134814657364E-3</v>
      </c>
      <c r="V76" s="229">
        <v>1.0238714781015789E-3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2.0600741468543751</v>
      </c>
      <c r="C77" s="229">
        <v>2.3184689203476321</v>
      </c>
      <c r="D77" s="229">
        <v>2.1096802902809189</v>
      </c>
      <c r="E77" s="229">
        <v>2.2831614162700449</v>
      </c>
      <c r="F77" s="229">
        <v>2.2405353929318919</v>
      </c>
      <c r="G77" s="229">
        <v>2.358757189877033</v>
      </c>
      <c r="H77" s="229">
        <v>2.2697412408759861</v>
      </c>
      <c r="I77" s="229">
        <v>1.7663842066300339</v>
      </c>
      <c r="J77" s="229">
        <v>1.628103814483141</v>
      </c>
      <c r="K77" s="229">
        <v>1.4776518704493571</v>
      </c>
      <c r="L77" s="229">
        <v>1.618754256757718</v>
      </c>
      <c r="M77" s="229">
        <v>1.603283383806168</v>
      </c>
      <c r="N77" s="229">
        <v>1.501328850139517</v>
      </c>
      <c r="O77" s="229">
        <v>1.515605113904039</v>
      </c>
      <c r="P77" s="229">
        <v>1.493782403063175</v>
      </c>
      <c r="Q77" s="229">
        <v>1.441064613490044</v>
      </c>
      <c r="R77" s="229">
        <v>0.91571609932329456</v>
      </c>
      <c r="S77" s="229">
        <v>0.99478049987481698</v>
      </c>
      <c r="T77" s="229">
        <v>1.12915822433219</v>
      </c>
      <c r="U77" s="229">
        <v>0.96323692081519452</v>
      </c>
      <c r="V77" s="229">
        <v>0.8175118007205604</v>
      </c>
      <c r="W77" s="229">
        <v>0.70857989261495036</v>
      </c>
      <c r="X77" s="229">
        <v>0.347414758113894</v>
      </c>
      <c r="Y77" s="229">
        <v>0.36123088923766161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2.7352657770381251E-2</v>
      </c>
      <c r="C79" s="229">
        <v>2.4226880894887181E-2</v>
      </c>
      <c r="D79" s="229">
        <v>2.0318956430492321E-2</v>
      </c>
      <c r="E79" s="229">
        <v>4.2427175612868358E-2</v>
      </c>
      <c r="F79" s="229">
        <v>5.264432064345579E-2</v>
      </c>
      <c r="G79" s="229">
        <v>3.300205732900599E-2</v>
      </c>
      <c r="H79" s="229">
        <v>3.681567314166332E-2</v>
      </c>
      <c r="I79" s="229">
        <v>3.6014706078599197E-2</v>
      </c>
      <c r="J79" s="229">
        <v>1.0355261636919211</v>
      </c>
      <c r="K79" s="229">
        <v>1.435476462537316</v>
      </c>
      <c r="L79" s="229">
        <v>1.504880554147924</v>
      </c>
      <c r="M79" s="229">
        <v>1.527031777570488</v>
      </c>
      <c r="N79" s="229">
        <v>0.79698624812977303</v>
      </c>
      <c r="O79" s="229">
        <v>0.47154747945847042</v>
      </c>
      <c r="P79" s="229">
        <v>0.26148761106694429</v>
      </c>
      <c r="Q79" s="229">
        <v>0.1544453006583546</v>
      </c>
      <c r="R79" s="229">
        <v>1.039022224349298E-2</v>
      </c>
      <c r="S79" s="229">
        <v>0.14645238227397631</v>
      </c>
      <c r="T79" s="229">
        <v>0.20441859496540141</v>
      </c>
      <c r="U79" s="229">
        <v>0.22851024839050879</v>
      </c>
      <c r="V79" s="229">
        <v>0.36508679254784121</v>
      </c>
      <c r="W79" s="229">
        <v>0.34624621558790358</v>
      </c>
      <c r="X79" s="229">
        <v>0.34396959231627788</v>
      </c>
      <c r="Y79" s="229">
        <v>0.32242283412989903</v>
      </c>
      <c r="DA79" s="73" t="s">
        <v>2010</v>
      </c>
    </row>
    <row r="80" spans="1:105" ht="12" customHeight="1" x14ac:dyDescent="0.25">
      <c r="A80" s="64" t="s">
        <v>39</v>
      </c>
      <c r="B80" s="229">
        <v>1.3729767682845739</v>
      </c>
      <c r="C80" s="229">
        <v>1.2960879340052449</v>
      </c>
      <c r="D80" s="229">
        <v>1.3244623983903829</v>
      </c>
      <c r="E80" s="229">
        <v>1.376707067063111</v>
      </c>
      <c r="F80" s="229">
        <v>1.3040048642634141</v>
      </c>
      <c r="G80" s="229">
        <v>0.21809998254485541</v>
      </c>
      <c r="H80" s="229">
        <v>0.17996831205985089</v>
      </c>
      <c r="I80" s="229">
        <v>0.126541010298823</v>
      </c>
      <c r="J80" s="229">
        <v>0.18018248648050969</v>
      </c>
      <c r="K80" s="229">
        <v>0.19247880673191201</v>
      </c>
      <c r="L80" s="229">
        <v>0.19237416274688679</v>
      </c>
      <c r="M80" s="229">
        <v>0.16209641883681819</v>
      </c>
      <c r="N80" s="229">
        <v>0.1522406978639104</v>
      </c>
      <c r="O80" s="229">
        <v>0.13986232462179471</v>
      </c>
      <c r="P80" s="229">
        <v>0.1029813631280893</v>
      </c>
      <c r="Q80" s="229">
        <v>8.5927006643035708E-2</v>
      </c>
      <c r="R80" s="229">
        <v>0.13550681437391959</v>
      </c>
      <c r="S80" s="229">
        <v>0.11802284755336009</v>
      </c>
      <c r="T80" s="229">
        <v>0.1011392882313514</v>
      </c>
      <c r="U80" s="229">
        <v>0.1051790680093211</v>
      </c>
      <c r="V80" s="229">
        <v>0.1216726846897649</v>
      </c>
      <c r="W80" s="229">
        <v>0.12869083113253971</v>
      </c>
      <c r="X80" s="229">
        <v>0.13622451342736619</v>
      </c>
      <c r="Y80" s="229">
        <v>0.13616207221448809</v>
      </c>
      <c r="DA80" s="73" t="s">
        <v>2011</v>
      </c>
    </row>
    <row r="81" spans="1:105" ht="12" customHeight="1" x14ac:dyDescent="0.25">
      <c r="A81" s="61" t="s">
        <v>1926</v>
      </c>
      <c r="B81" s="263">
        <v>0.84948861038555712</v>
      </c>
      <c r="C81" s="263">
        <v>0.88240179821774412</v>
      </c>
      <c r="D81" s="263">
        <v>0.86062349905142688</v>
      </c>
      <c r="E81" s="263">
        <v>0.90758845814752442</v>
      </c>
      <c r="F81" s="263">
        <v>0.90399901946361538</v>
      </c>
      <c r="G81" s="263">
        <v>0.68897441501321455</v>
      </c>
      <c r="H81" s="263">
        <v>0.70075814565615968</v>
      </c>
      <c r="I81" s="263">
        <v>0.64419866849377505</v>
      </c>
      <c r="J81" s="263">
        <v>0.75737502859037575</v>
      </c>
      <c r="K81" s="263">
        <v>0.75477726423973768</v>
      </c>
      <c r="L81" s="263">
        <v>0.79237894707769441</v>
      </c>
      <c r="M81" s="263">
        <v>0.78760399822503768</v>
      </c>
      <c r="N81" s="263">
        <v>0.55674794429563079</v>
      </c>
      <c r="O81" s="263">
        <v>0.55111959187009929</v>
      </c>
      <c r="P81" s="263">
        <v>0.47952614873263583</v>
      </c>
      <c r="Q81" s="263">
        <v>0.45360270196686048</v>
      </c>
      <c r="R81" s="263">
        <v>0.30427147144252331</v>
      </c>
      <c r="S81" s="263">
        <v>0.34453593135421168</v>
      </c>
      <c r="T81" s="263">
        <v>0.39160602502970931</v>
      </c>
      <c r="U81" s="263">
        <v>0.36469829149540461</v>
      </c>
      <c r="V81" s="263">
        <v>0.37070692203975641</v>
      </c>
      <c r="W81" s="263">
        <v>0.36662504563887588</v>
      </c>
      <c r="X81" s="263">
        <v>0.32033284112771232</v>
      </c>
      <c r="Y81" s="263">
        <v>0.31525108644784822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6.1251639321519384</v>
      </c>
      <c r="C83" s="223">
        <v>6.3658968829546421</v>
      </c>
      <c r="D83" s="223">
        <v>6.2248176523831926</v>
      </c>
      <c r="E83" s="223">
        <v>6.5240689426490359</v>
      </c>
      <c r="F83" s="223">
        <v>6.5448150575998358</v>
      </c>
      <c r="G83" s="223">
        <v>4.9847359101239688</v>
      </c>
      <c r="H83" s="223">
        <v>5.0357441873707831</v>
      </c>
      <c r="I83" s="223">
        <v>4.6427538996588158</v>
      </c>
      <c r="J83" s="223">
        <v>5.7625939351747704</v>
      </c>
      <c r="K83" s="223">
        <v>5.769460746796895</v>
      </c>
      <c r="L83" s="223">
        <v>6.1329213876708959</v>
      </c>
      <c r="M83" s="223">
        <v>6.0927474281932152</v>
      </c>
      <c r="N83" s="223">
        <v>4.2964752046256667</v>
      </c>
      <c r="O83" s="223">
        <v>3.2174182826321851</v>
      </c>
      <c r="P83" s="223">
        <v>2.9465942269365231</v>
      </c>
      <c r="Q83" s="223">
        <v>3.0516244677740341</v>
      </c>
      <c r="R83" s="223">
        <v>2.8045378789310971</v>
      </c>
      <c r="S83" s="223">
        <v>2.7019116832831971</v>
      </c>
      <c r="T83" s="223">
        <v>2.5588773182484479</v>
      </c>
      <c r="U83" s="223">
        <v>2.2696614279030558</v>
      </c>
      <c r="V83" s="223">
        <v>2.0710886808970188</v>
      </c>
      <c r="W83" s="223">
        <v>1.96802671133286</v>
      </c>
      <c r="X83" s="223">
        <v>1.759375807134536</v>
      </c>
      <c r="Y83" s="223">
        <v>1.744541274846616</v>
      </c>
      <c r="DA83" s="89" t="s">
        <v>2013</v>
      </c>
    </row>
    <row r="84" spans="1:105" ht="12" customHeight="1" x14ac:dyDescent="0.25">
      <c r="A84" s="55" t="s">
        <v>91</v>
      </c>
      <c r="B84" s="259">
        <v>0.16737335432597569</v>
      </c>
      <c r="C84" s="259">
        <v>0.17414158876315511</v>
      </c>
      <c r="D84" s="259">
        <v>0.16984365144581681</v>
      </c>
      <c r="E84" s="259">
        <v>0.1781505554191106</v>
      </c>
      <c r="F84" s="259">
        <v>0.1785968494435117</v>
      </c>
      <c r="G84" s="259">
        <v>0.13611592183030921</v>
      </c>
      <c r="H84" s="259">
        <v>0.13717341588845569</v>
      </c>
      <c r="I84" s="259">
        <v>0.12610189751730441</v>
      </c>
      <c r="J84" s="259">
        <v>0.15595771534916419</v>
      </c>
      <c r="K84" s="259">
        <v>0.1554085318834442</v>
      </c>
      <c r="L84" s="259">
        <v>0.16513263099214709</v>
      </c>
      <c r="M84" s="259">
        <v>0.16378256914211489</v>
      </c>
      <c r="N84" s="259">
        <v>0.1153075427821294</v>
      </c>
      <c r="O84" s="259">
        <v>8.596367136599263E-2</v>
      </c>
      <c r="P84" s="259">
        <v>7.8723269963671835E-2</v>
      </c>
      <c r="Q84" s="259">
        <v>8.1536230290050998E-2</v>
      </c>
      <c r="R84" s="259">
        <v>7.5008973758827369E-2</v>
      </c>
      <c r="S84" s="259">
        <v>7.2146489483845389E-2</v>
      </c>
      <c r="T84" s="259">
        <v>6.8065716053114678E-2</v>
      </c>
      <c r="U84" s="259">
        <v>6.0092360199731951E-2</v>
      </c>
      <c r="V84" s="259">
        <v>5.4446629968449463E-2</v>
      </c>
      <c r="W84" s="259">
        <v>5.1742622331152358E-2</v>
      </c>
      <c r="X84" s="259">
        <v>4.6027558570655228E-2</v>
      </c>
      <c r="Y84" s="259">
        <v>4.5297378173274137E-2</v>
      </c>
      <c r="DA84" s="67" t="s">
        <v>2014</v>
      </c>
    </row>
    <row r="85" spans="1:105" ht="12" customHeight="1" x14ac:dyDescent="0.25">
      <c r="A85" s="173" t="s">
        <v>92</v>
      </c>
      <c r="B85" s="224">
        <v>1.85391730794153E-2</v>
      </c>
      <c r="C85" s="224">
        <v>1.9288859134153419E-2</v>
      </c>
      <c r="D85" s="224">
        <v>1.8812796476919309E-2</v>
      </c>
      <c r="E85" s="224">
        <v>1.9732913846468102E-2</v>
      </c>
      <c r="F85" s="224">
        <v>1.9782347773367629E-2</v>
      </c>
      <c r="G85" s="224">
        <v>1.507693171256849E-2</v>
      </c>
      <c r="H85" s="224">
        <v>1.5194065443044181E-2</v>
      </c>
      <c r="I85" s="224">
        <v>1.3967724511052449E-2</v>
      </c>
      <c r="J85" s="224">
        <v>1.727471549800693E-2</v>
      </c>
      <c r="K85" s="224">
        <v>1.7213884983112038E-2</v>
      </c>
      <c r="L85" s="224">
        <v>1.8290978509400119E-2</v>
      </c>
      <c r="M85" s="224">
        <v>1.8141438396480389E-2</v>
      </c>
      <c r="N85" s="224">
        <v>1.2772083714332409E-2</v>
      </c>
      <c r="O85" s="224">
        <v>9.5217986663052659E-3</v>
      </c>
      <c r="P85" s="224">
        <v>8.7198128585724653E-3</v>
      </c>
      <c r="Q85" s="224">
        <v>9.0313914761265112E-3</v>
      </c>
      <c r="R85" s="224">
        <v>8.3083974305485052E-3</v>
      </c>
      <c r="S85" s="224">
        <v>7.9913332740422036E-3</v>
      </c>
      <c r="T85" s="224">
        <v>7.5393248570820443E-3</v>
      </c>
      <c r="U85" s="224">
        <v>6.6561530715555451E-3</v>
      </c>
      <c r="V85" s="224">
        <v>6.03080162096811E-3</v>
      </c>
      <c r="W85" s="224">
        <v>5.7312911893478034E-3</v>
      </c>
      <c r="X85" s="224">
        <v>5.0982599840975508E-3</v>
      </c>
      <c r="Y85" s="224">
        <v>5.0173812754120582E-3</v>
      </c>
      <c r="DA85" s="177" t="s">
        <v>2015</v>
      </c>
    </row>
    <row r="86" spans="1:105" ht="12" customHeight="1" x14ac:dyDescent="0.25">
      <c r="A86" s="173" t="s">
        <v>93</v>
      </c>
      <c r="B86" s="224">
        <v>0.80666113245646365</v>
      </c>
      <c r="C86" s="224">
        <v>0.83928085067751734</v>
      </c>
      <c r="D86" s="224">
        <v>0.81856680693027506</v>
      </c>
      <c r="E86" s="224">
        <v>0.85860219125586901</v>
      </c>
      <c r="F86" s="224">
        <v>0.86075311930879406</v>
      </c>
      <c r="G86" s="224">
        <v>0.6560149558522187</v>
      </c>
      <c r="H86" s="224">
        <v>0.66111158164397443</v>
      </c>
      <c r="I86" s="224">
        <v>0.60775205148906375</v>
      </c>
      <c r="J86" s="224">
        <v>0.7516431022459058</v>
      </c>
      <c r="K86" s="224">
        <v>0.74899629530242295</v>
      </c>
      <c r="L86" s="224">
        <v>0.79586189604713942</v>
      </c>
      <c r="M86" s="224">
        <v>0.78935523060317525</v>
      </c>
      <c r="N86" s="224">
        <v>0.55572832017365614</v>
      </c>
      <c r="O86" s="224">
        <v>0.41430461122953688</v>
      </c>
      <c r="P86" s="224">
        <v>0.37940926950590498</v>
      </c>
      <c r="Q86" s="224">
        <v>0.39296642005456878</v>
      </c>
      <c r="R86" s="224">
        <v>0.36150810241186893</v>
      </c>
      <c r="S86" s="224">
        <v>0.34771226963911661</v>
      </c>
      <c r="T86" s="224">
        <v>0.32804485405682271</v>
      </c>
      <c r="U86" s="224">
        <v>0.28961701536009948</v>
      </c>
      <c r="V86" s="224">
        <v>0.26240724137755561</v>
      </c>
      <c r="W86" s="224">
        <v>0.2493751917322766</v>
      </c>
      <c r="X86" s="224">
        <v>0.22183126263036679</v>
      </c>
      <c r="Y86" s="224">
        <v>0.2183121352960255</v>
      </c>
      <c r="DA86" s="177" t="s">
        <v>2016</v>
      </c>
    </row>
    <row r="87" spans="1:105" ht="12" customHeight="1" x14ac:dyDescent="0.25">
      <c r="A87" s="173" t="s">
        <v>94</v>
      </c>
      <c r="B87" s="224">
        <v>0.25285312136581672</v>
      </c>
      <c r="C87" s="224">
        <v>0.26307798189076842</v>
      </c>
      <c r="D87" s="224">
        <v>0.25658503162099572</v>
      </c>
      <c r="E87" s="224">
        <v>0.26913438039274012</v>
      </c>
      <c r="F87" s="224">
        <v>0.26980860262823969</v>
      </c>
      <c r="G87" s="224">
        <v>0.20563210817504521</v>
      </c>
      <c r="H87" s="224">
        <v>0.20722967831698891</v>
      </c>
      <c r="I87" s="224">
        <v>0.19050379031839881</v>
      </c>
      <c r="J87" s="224">
        <v>0.23560736585535241</v>
      </c>
      <c r="K87" s="224">
        <v>0.23477770719152871</v>
      </c>
      <c r="L87" s="224">
        <v>0.24946803123986791</v>
      </c>
      <c r="M87" s="224">
        <v>0.24742847509789881</v>
      </c>
      <c r="N87" s="224">
        <v>0.1741966170594873</v>
      </c>
      <c r="O87" s="224">
        <v>0.12986644568658881</v>
      </c>
      <c r="P87" s="224">
        <v>0.1189282763352555</v>
      </c>
      <c r="Q87" s="224">
        <v>0.123177852390342</v>
      </c>
      <c r="R87" s="224">
        <v>0.1133170403481759</v>
      </c>
      <c r="S87" s="224">
        <v>0.1089926478144629</v>
      </c>
      <c r="T87" s="224">
        <v>0.1028277698761421</v>
      </c>
      <c r="U87" s="224">
        <v>9.0782316623399709E-2</v>
      </c>
      <c r="V87" s="224">
        <v>8.2253237923161332E-2</v>
      </c>
      <c r="W87" s="224">
        <v>7.8168258124310067E-2</v>
      </c>
      <c r="X87" s="224">
        <v>6.953443635222599E-2</v>
      </c>
      <c r="Y87" s="224">
        <v>6.8431343250092411E-2</v>
      </c>
      <c r="DA87" s="177" t="s">
        <v>2017</v>
      </c>
    </row>
    <row r="88" spans="1:105" ht="12" customHeight="1" x14ac:dyDescent="0.25">
      <c r="A88" s="56" t="s">
        <v>95</v>
      </c>
      <c r="B88" s="260">
        <v>1.433674035752011</v>
      </c>
      <c r="C88" s="260">
        <v>1.4872928298874999</v>
      </c>
      <c r="D88" s="260">
        <v>1.4562341033707089</v>
      </c>
      <c r="E88" s="260">
        <v>1.531101352127185</v>
      </c>
      <c r="F88" s="260">
        <v>1.5182548783244321</v>
      </c>
      <c r="G88" s="260">
        <v>1.1059527859483269</v>
      </c>
      <c r="H88" s="260">
        <v>1.130632125154448</v>
      </c>
      <c r="I88" s="260">
        <v>1.0586803085934471</v>
      </c>
      <c r="J88" s="260">
        <v>1.4262215795379929</v>
      </c>
      <c r="K88" s="260">
        <v>1.5739003651989101</v>
      </c>
      <c r="L88" s="260">
        <v>1.730675950384279</v>
      </c>
      <c r="M88" s="260">
        <v>1.7168999877808671</v>
      </c>
      <c r="N88" s="260">
        <v>1.2752325936102571</v>
      </c>
      <c r="O88" s="260">
        <v>0.86584184749340476</v>
      </c>
      <c r="P88" s="260">
        <v>0.79183862190653131</v>
      </c>
      <c r="Q88" s="260">
        <v>0.80947739000753305</v>
      </c>
      <c r="R88" s="260">
        <v>0.73331382705766723</v>
      </c>
      <c r="S88" s="260">
        <v>0.721605353032857</v>
      </c>
      <c r="T88" s="260">
        <v>0.70229181273654118</v>
      </c>
      <c r="U88" s="260">
        <v>0.64474795985057931</v>
      </c>
      <c r="V88" s="260">
        <v>0.62193913768813192</v>
      </c>
      <c r="W88" s="260">
        <v>0.58866216470287658</v>
      </c>
      <c r="X88" s="260">
        <v>0.54782321057005823</v>
      </c>
      <c r="Y88" s="260">
        <v>0.57077667289440037</v>
      </c>
      <c r="DA88" s="68" t="s">
        <v>2018</v>
      </c>
    </row>
    <row r="89" spans="1:105" ht="12" customHeight="1" x14ac:dyDescent="0.25">
      <c r="A89" s="37" t="s">
        <v>159</v>
      </c>
      <c r="B89" s="226">
        <v>2.296818543644023E-2</v>
      </c>
      <c r="C89" s="226">
        <v>2.3745447142294891E-2</v>
      </c>
      <c r="D89" s="226">
        <v>2.001895829820995E-2</v>
      </c>
      <c r="E89" s="226">
        <v>2.607069707794744E-2</v>
      </c>
      <c r="F89" s="226">
        <v>2.2066343902918631E-2</v>
      </c>
      <c r="G89" s="226">
        <v>8.3332167846195092E-3</v>
      </c>
      <c r="H89" s="226">
        <v>6.8017649601274993E-3</v>
      </c>
      <c r="I89" s="226">
        <v>5.1549720897257787E-3</v>
      </c>
      <c r="J89" s="226">
        <v>1.413330510613086E-2</v>
      </c>
      <c r="K89" s="226">
        <v>2.124993043016344E-2</v>
      </c>
      <c r="L89" s="226">
        <v>2.6072210621230461E-2</v>
      </c>
      <c r="M89" s="226">
        <v>2.404872644410741E-2</v>
      </c>
      <c r="N89" s="226">
        <v>1.6505527857397929E-2</v>
      </c>
      <c r="O89" s="226">
        <v>3.797976014923799E-3</v>
      </c>
      <c r="P89" s="226">
        <v>3.7661394090040871E-3</v>
      </c>
      <c r="Q89" s="226">
        <v>3.2311640104512609E-3</v>
      </c>
      <c r="R89" s="226">
        <v>9.0271621180696609E-4</v>
      </c>
      <c r="S89" s="226">
        <v>9.7630468520538429E-4</v>
      </c>
      <c r="T89" s="226">
        <v>6.9733095681293522E-4</v>
      </c>
      <c r="U89" s="226">
        <v>5.7249795808813275E-4</v>
      </c>
      <c r="V89" s="226">
        <v>5.4431386765941973E-4</v>
      </c>
      <c r="W89" s="226">
        <v>7.697174978959319E-4</v>
      </c>
      <c r="X89" s="226">
        <v>6.6351793672930705E-4</v>
      </c>
      <c r="Y89" s="226">
        <v>4.833136286845992E-4</v>
      </c>
      <c r="DA89" s="69" t="s">
        <v>2019</v>
      </c>
    </row>
    <row r="90" spans="1:105" ht="12" customHeight="1" x14ac:dyDescent="0.25">
      <c r="A90" s="37" t="s">
        <v>35</v>
      </c>
      <c r="B90" s="226">
        <v>0.2711135280319083</v>
      </c>
      <c r="C90" s="226">
        <v>0.31560376596955458</v>
      </c>
      <c r="D90" s="226">
        <v>0.2413605614033503</v>
      </c>
      <c r="E90" s="226">
        <v>0.28235481160948162</v>
      </c>
      <c r="F90" s="226">
        <v>0.23382708483525039</v>
      </c>
      <c r="G90" s="226">
        <v>0.13840209689852689</v>
      </c>
      <c r="H90" s="226">
        <v>0.10652338450792539</v>
      </c>
      <c r="I90" s="226">
        <v>5.0096615961221051E-2</v>
      </c>
      <c r="J90" s="226">
        <v>0.1640896606628309</v>
      </c>
      <c r="K90" s="226">
        <v>0.30377584249347472</v>
      </c>
      <c r="L90" s="226">
        <v>0.40888566703303703</v>
      </c>
      <c r="M90" s="226">
        <v>0.36834385299484762</v>
      </c>
      <c r="N90" s="226">
        <v>0.3543167079495082</v>
      </c>
      <c r="O90" s="226">
        <v>7.7308965200667448E-2</v>
      </c>
      <c r="P90" s="226">
        <v>7.4273265073128134E-2</v>
      </c>
      <c r="Q90" s="226">
        <v>5.8530401648664909E-2</v>
      </c>
      <c r="R90" s="226">
        <v>3.3441443934262093E-2</v>
      </c>
      <c r="S90" s="226">
        <v>4.452186192641653E-2</v>
      </c>
      <c r="T90" s="226">
        <v>3.9529930136436478E-2</v>
      </c>
      <c r="U90" s="226">
        <v>2.932707465511376E-2</v>
      </c>
      <c r="V90" s="226">
        <v>2.4244028774499531E-2</v>
      </c>
      <c r="W90" s="226">
        <v>1.4827908497769269E-2</v>
      </c>
      <c r="X90" s="226">
        <v>4.5542080697975962E-3</v>
      </c>
      <c r="Y90" s="226">
        <v>4.6324891627480824E-3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0.34403961971045721</v>
      </c>
      <c r="C92" s="226">
        <v>0.36062630323362183</v>
      </c>
      <c r="D92" s="226">
        <v>0.36921606810902707</v>
      </c>
      <c r="E92" s="226">
        <v>0.39409666615373179</v>
      </c>
      <c r="F92" s="226">
        <v>0.37950603498446878</v>
      </c>
      <c r="G92" s="226">
        <v>0.29226424682587299</v>
      </c>
      <c r="H92" s="226">
        <v>0.31294800714926929</v>
      </c>
      <c r="I92" s="226">
        <v>0.28126330159011992</v>
      </c>
      <c r="J92" s="226">
        <v>0.47184519267305908</v>
      </c>
      <c r="K92" s="226">
        <v>0.63908649968240971</v>
      </c>
      <c r="L92" s="226">
        <v>0.72393634293785158</v>
      </c>
      <c r="M92" s="226">
        <v>0.74671442441006675</v>
      </c>
      <c r="N92" s="226">
        <v>0.60327743458436545</v>
      </c>
      <c r="O92" s="226">
        <v>0.44821634721594472</v>
      </c>
      <c r="P92" s="226">
        <v>0.42339296509199831</v>
      </c>
      <c r="Q92" s="226">
        <v>0.42695745278503622</v>
      </c>
      <c r="R92" s="226">
        <v>0.34654052100949723</v>
      </c>
      <c r="S92" s="226">
        <v>0.3607482050768504</v>
      </c>
      <c r="T92" s="226">
        <v>0.38158613433195598</v>
      </c>
      <c r="U92" s="226">
        <v>0.37139873832059428</v>
      </c>
      <c r="V92" s="226">
        <v>0.38613776706324138</v>
      </c>
      <c r="W92" s="226">
        <v>0.35571241394361541</v>
      </c>
      <c r="X92" s="226">
        <v>0.32615188833215703</v>
      </c>
      <c r="Y92" s="226">
        <v>0.37501120419907469</v>
      </c>
      <c r="DA92" s="69" t="s">
        <v>2022</v>
      </c>
    </row>
    <row r="93" spans="1:105" ht="12" customHeight="1" x14ac:dyDescent="0.25">
      <c r="A93" s="37" t="s">
        <v>40</v>
      </c>
      <c r="B93" s="226">
        <v>0.79555270257320543</v>
      </c>
      <c r="C93" s="226">
        <v>0.78731731354202861</v>
      </c>
      <c r="D93" s="226">
        <v>0.82563851556012124</v>
      </c>
      <c r="E93" s="226">
        <v>0.82857917728602382</v>
      </c>
      <c r="F93" s="226">
        <v>0.88285541460179373</v>
      </c>
      <c r="G93" s="226">
        <v>0.6669532254393078</v>
      </c>
      <c r="H93" s="226">
        <v>0.70435896853712521</v>
      </c>
      <c r="I93" s="226">
        <v>0.72216541895238018</v>
      </c>
      <c r="J93" s="226">
        <v>0.77615342109597207</v>
      </c>
      <c r="K93" s="226">
        <v>0.60978809259286237</v>
      </c>
      <c r="L93" s="226">
        <v>0.57178172979215935</v>
      </c>
      <c r="M93" s="226">
        <v>0.57779298393184519</v>
      </c>
      <c r="N93" s="226">
        <v>0.30113292321898499</v>
      </c>
      <c r="O93" s="226">
        <v>0.33651855906186878</v>
      </c>
      <c r="P93" s="226">
        <v>0.2904062523324008</v>
      </c>
      <c r="Q93" s="226">
        <v>0.32075837156338072</v>
      </c>
      <c r="R93" s="226">
        <v>0.35242914590210089</v>
      </c>
      <c r="S93" s="226">
        <v>0.31535898134438461</v>
      </c>
      <c r="T93" s="226">
        <v>0.28047841731133571</v>
      </c>
      <c r="U93" s="226">
        <v>0.24344964891678311</v>
      </c>
      <c r="V93" s="226">
        <v>0.21101302798273161</v>
      </c>
      <c r="W93" s="226">
        <v>0.217352124763596</v>
      </c>
      <c r="X93" s="226">
        <v>0.21645359623137431</v>
      </c>
      <c r="Y93" s="226">
        <v>0.1906496659038929</v>
      </c>
      <c r="DA93" s="69" t="s">
        <v>2023</v>
      </c>
    </row>
    <row r="94" spans="1:105" ht="12" customHeight="1" x14ac:dyDescent="0.25">
      <c r="A94" s="132" t="s">
        <v>1939</v>
      </c>
      <c r="B94" s="316">
        <v>3.4460631151722549</v>
      </c>
      <c r="C94" s="316">
        <v>3.582814772601548</v>
      </c>
      <c r="D94" s="316">
        <v>3.5047752625384772</v>
      </c>
      <c r="E94" s="316">
        <v>3.6673475496076628</v>
      </c>
      <c r="F94" s="316">
        <v>3.697619260121491</v>
      </c>
      <c r="G94" s="316">
        <v>2.8659432066054999</v>
      </c>
      <c r="H94" s="316">
        <v>2.8844033209238731</v>
      </c>
      <c r="I94" s="316">
        <v>2.6457481272295502</v>
      </c>
      <c r="J94" s="316">
        <v>3.1758894566883482</v>
      </c>
      <c r="K94" s="316">
        <v>3.0391639622374771</v>
      </c>
      <c r="L94" s="316">
        <v>3.1734919004980631</v>
      </c>
      <c r="M94" s="316">
        <v>3.1571397271726789</v>
      </c>
      <c r="N94" s="316">
        <v>2.1632380472858048</v>
      </c>
      <c r="O94" s="316">
        <v>1.711919908190356</v>
      </c>
      <c r="P94" s="316">
        <v>1.568974976366587</v>
      </c>
      <c r="Q94" s="316">
        <v>1.6354351835554131</v>
      </c>
      <c r="R94" s="316">
        <v>1.5130815379240079</v>
      </c>
      <c r="S94" s="316">
        <v>1.443463590038873</v>
      </c>
      <c r="T94" s="316">
        <v>1.350107840668745</v>
      </c>
      <c r="U94" s="316">
        <v>1.17776562279769</v>
      </c>
      <c r="V94" s="316">
        <v>1.044011632318752</v>
      </c>
      <c r="W94" s="316">
        <v>0.99434718325289628</v>
      </c>
      <c r="X94" s="316">
        <v>0.8690610790271327</v>
      </c>
      <c r="Y94" s="316">
        <v>0.83670636395741149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0.99999999999999989</v>
      </c>
      <c r="K98" s="232">
        <f t="shared" si="4"/>
        <v>0.99999999999999978</v>
      </c>
      <c r="L98" s="232">
        <f t="shared" si="4"/>
        <v>1.0000000000000002</v>
      </c>
      <c r="M98" s="232">
        <f t="shared" si="4"/>
        <v>1.0000000000000004</v>
      </c>
      <c r="N98" s="232">
        <f t="shared" si="4"/>
        <v>0.99999999999999978</v>
      </c>
      <c r="O98" s="232">
        <f t="shared" si="4"/>
        <v>1.0000000000000002</v>
      </c>
      <c r="P98" s="232">
        <f t="shared" si="4"/>
        <v>1.0000000000000002</v>
      </c>
      <c r="Q98" s="232">
        <f t="shared" si="4"/>
        <v>0.99999999999999989</v>
      </c>
      <c r="R98" s="232">
        <f t="shared" si="4"/>
        <v>0.99999999999999978</v>
      </c>
      <c r="S98" s="232">
        <f t="shared" si="4"/>
        <v>0.99999999999999978</v>
      </c>
      <c r="T98" s="232">
        <f t="shared" si="4"/>
        <v>0.99999999999999978</v>
      </c>
      <c r="U98" s="232">
        <f t="shared" si="4"/>
        <v>1.0000000000000002</v>
      </c>
      <c r="V98" s="232">
        <f t="shared" si="4"/>
        <v>1.0000000000000002</v>
      </c>
      <c r="W98" s="232">
        <f t="shared" si="4"/>
        <v>0.99999999999999967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3.652896809843723E-3</v>
      </c>
      <c r="K99" s="266">
        <f t="shared" si="5"/>
        <v>3.6728598807553871E-3</v>
      </c>
      <c r="L99" s="266">
        <f t="shared" si="5"/>
        <v>3.6704334730203506E-3</v>
      </c>
      <c r="M99" s="266">
        <f t="shared" si="5"/>
        <v>3.6722490047962314E-3</v>
      </c>
      <c r="N99" s="266">
        <f t="shared" si="5"/>
        <v>3.619930523253807E-3</v>
      </c>
      <c r="O99" s="266">
        <f t="shared" si="5"/>
        <v>3.6105497556820263E-3</v>
      </c>
      <c r="P99" s="266">
        <f t="shared" si="5"/>
        <v>3.5896287014412333E-3</v>
      </c>
      <c r="Q99" s="266">
        <f t="shared" si="5"/>
        <v>3.5854461380668222E-3</v>
      </c>
      <c r="R99" s="266">
        <f t="shared" si="5"/>
        <v>3.5791359974096438E-3</v>
      </c>
      <c r="S99" s="266">
        <f t="shared" si="5"/>
        <v>3.5922900232555443E-3</v>
      </c>
      <c r="T99" s="266">
        <f t="shared" si="5"/>
        <v>3.597320266690452E-3</v>
      </c>
      <c r="U99" s="266">
        <f t="shared" si="5"/>
        <v>3.6050110431865611E-3</v>
      </c>
      <c r="V99" s="266">
        <f t="shared" si="5"/>
        <v>3.6239164860697361E-3</v>
      </c>
      <c r="W99" s="266">
        <f t="shared" si="5"/>
        <v>3.6308981373963786E-3</v>
      </c>
      <c r="X99" s="266">
        <f t="shared" si="5"/>
        <v>3.6515706190693316E-3</v>
      </c>
      <c r="Y99" s="266">
        <f t="shared" si="5"/>
        <v>3.6432961043295037E-3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1.3290427215854612E-3</v>
      </c>
      <c r="K100" s="267">
        <f t="shared" si="6"/>
        <v>1.3363059363645209E-3</v>
      </c>
      <c r="L100" s="267">
        <f t="shared" si="6"/>
        <v>1.3354231302772647E-3</v>
      </c>
      <c r="M100" s="267">
        <f t="shared" si="6"/>
        <v>1.336083679813196E-3</v>
      </c>
      <c r="N100" s="267">
        <f t="shared" si="6"/>
        <v>1.3170485138290409E-3</v>
      </c>
      <c r="O100" s="267">
        <f t="shared" si="6"/>
        <v>1.3136354853442059E-3</v>
      </c>
      <c r="P100" s="267">
        <f t="shared" si="6"/>
        <v>1.3060237250580422E-3</v>
      </c>
      <c r="Q100" s="267">
        <f t="shared" si="6"/>
        <v>1.304501972405367E-3</v>
      </c>
      <c r="R100" s="267">
        <f t="shared" si="6"/>
        <v>1.3022061379076594E-3</v>
      </c>
      <c r="S100" s="267">
        <f t="shared" si="6"/>
        <v>1.306992000531244E-3</v>
      </c>
      <c r="T100" s="267">
        <f t="shared" si="6"/>
        <v>1.3088221667727181E-3</v>
      </c>
      <c r="U100" s="267">
        <f t="shared" si="6"/>
        <v>1.3116203215133482E-3</v>
      </c>
      <c r="V100" s="267">
        <f t="shared" si="6"/>
        <v>1.3184987368013263E-3</v>
      </c>
      <c r="W100" s="267">
        <f t="shared" si="6"/>
        <v>1.3210388887309719E-3</v>
      </c>
      <c r="X100" s="267">
        <f t="shared" si="6"/>
        <v>1.3285602102286131E-3</v>
      </c>
      <c r="Y100" s="267">
        <f t="shared" si="6"/>
        <v>1.3255496725205719E-3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4.1771474270111811E-2</v>
      </c>
      <c r="K101" s="267">
        <f t="shared" si="7"/>
        <v>4.1999755260883814E-2</v>
      </c>
      <c r="L101" s="267">
        <f t="shared" si="7"/>
        <v>4.1972008890386901E-2</v>
      </c>
      <c r="M101" s="267">
        <f t="shared" si="7"/>
        <v>4.1992769794078025E-2</v>
      </c>
      <c r="N101" s="267">
        <f t="shared" si="7"/>
        <v>4.1394499374910569E-2</v>
      </c>
      <c r="O101" s="267">
        <f t="shared" si="7"/>
        <v>4.1287228758833311E-2</v>
      </c>
      <c r="P101" s="267">
        <f t="shared" si="7"/>
        <v>4.1047993071537718E-2</v>
      </c>
      <c r="Q101" s="267">
        <f t="shared" si="7"/>
        <v>4.100016477321116E-2</v>
      </c>
      <c r="R101" s="267">
        <f t="shared" si="7"/>
        <v>4.0928007279631869E-2</v>
      </c>
      <c r="S101" s="267">
        <f t="shared" si="7"/>
        <v>4.107842572306826E-2</v>
      </c>
      <c r="T101" s="267">
        <f t="shared" si="7"/>
        <v>4.1135947381946605E-2</v>
      </c>
      <c r="U101" s="267">
        <f t="shared" si="7"/>
        <v>4.1223892672834279E-2</v>
      </c>
      <c r="V101" s="267">
        <f t="shared" si="7"/>
        <v>4.1440079513599001E-2</v>
      </c>
      <c r="W101" s="267">
        <f t="shared" si="7"/>
        <v>4.151991584184344E-2</v>
      </c>
      <c r="X101" s="267">
        <f t="shared" si="7"/>
        <v>4.1756309061048012E-2</v>
      </c>
      <c r="Y101" s="267">
        <f t="shared" si="7"/>
        <v>4.166168862758244E-2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1.4662363525733425E-2</v>
      </c>
      <c r="K102" s="267">
        <f t="shared" si="8"/>
        <v>1.4742493301643882E-2</v>
      </c>
      <c r="L102" s="267">
        <f t="shared" si="8"/>
        <v>1.4732753942958225E-2</v>
      </c>
      <c r="M102" s="267">
        <f t="shared" si="8"/>
        <v>1.4740041306460734E-2</v>
      </c>
      <c r="N102" s="267">
        <f t="shared" si="8"/>
        <v>1.4530040138778634E-2</v>
      </c>
      <c r="O102" s="267">
        <f t="shared" si="8"/>
        <v>1.4492386673201066E-2</v>
      </c>
      <c r="P102" s="267">
        <f t="shared" si="8"/>
        <v>1.4408411647738133E-2</v>
      </c>
      <c r="Q102" s="267">
        <f t="shared" si="8"/>
        <v>1.4391623255440881E-2</v>
      </c>
      <c r="R102" s="267">
        <f t="shared" si="8"/>
        <v>1.4366294980093836E-2</v>
      </c>
      <c r="S102" s="267">
        <f t="shared" si="8"/>
        <v>1.4419093928112229E-2</v>
      </c>
      <c r="T102" s="267">
        <f t="shared" si="8"/>
        <v>1.4439284823641173E-2</v>
      </c>
      <c r="U102" s="267">
        <f t="shared" si="8"/>
        <v>1.4470154833567877E-2</v>
      </c>
      <c r="V102" s="267">
        <f t="shared" si="8"/>
        <v>1.4546039396039266E-2</v>
      </c>
      <c r="W102" s="267">
        <f t="shared" si="8"/>
        <v>1.4574063048250098E-2</v>
      </c>
      <c r="X102" s="267">
        <f t="shared" si="8"/>
        <v>1.4657040328213527E-2</v>
      </c>
      <c r="Y102" s="267">
        <f t="shared" si="8"/>
        <v>1.4623827251187245E-2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2.0582989228289276E-2</v>
      </c>
      <c r="K103" s="268">
        <f t="shared" si="9"/>
        <v>1.9497762575515592E-2</v>
      </c>
      <c r="L103" s="268">
        <f t="shared" si="9"/>
        <v>1.8968231943170228E-2</v>
      </c>
      <c r="M103" s="268">
        <f t="shared" si="9"/>
        <v>1.9509841236461017E-2</v>
      </c>
      <c r="N103" s="268">
        <f t="shared" si="9"/>
        <v>1.9265647053450782E-2</v>
      </c>
      <c r="O103" s="268">
        <f t="shared" si="9"/>
        <v>2.3967723542976754E-2</v>
      </c>
      <c r="P103" s="268">
        <f t="shared" si="9"/>
        <v>2.3819019755972309E-2</v>
      </c>
      <c r="Q103" s="268">
        <f t="shared" si="9"/>
        <v>2.4737030074645495E-2</v>
      </c>
      <c r="R103" s="268">
        <f t="shared" si="9"/>
        <v>2.6077345328379842E-2</v>
      </c>
      <c r="S103" s="268">
        <f t="shared" si="9"/>
        <v>2.5347373468679157E-2</v>
      </c>
      <c r="T103" s="268">
        <f t="shared" si="9"/>
        <v>2.660103831156433E-2</v>
      </c>
      <c r="U103" s="268">
        <f t="shared" si="9"/>
        <v>2.8400133337458312E-2</v>
      </c>
      <c r="V103" s="268">
        <f t="shared" si="9"/>
        <v>3.0480422934129184E-2</v>
      </c>
      <c r="W103" s="268">
        <f t="shared" si="9"/>
        <v>3.2258031010542983E-2</v>
      </c>
      <c r="X103" s="268">
        <f t="shared" si="9"/>
        <v>3.7401213046037621E-2</v>
      </c>
      <c r="Y103" s="268">
        <f t="shared" si="9"/>
        <v>3.9886161474670327E-2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3.7540117701256537E-2</v>
      </c>
      <c r="K104" s="269">
        <f t="shared" si="10"/>
        <v>3.0836883588630081E-2</v>
      </c>
      <c r="L104" s="269">
        <f t="shared" si="10"/>
        <v>2.8487694018155426E-2</v>
      </c>
      <c r="M104" s="269">
        <f t="shared" si="10"/>
        <v>2.93840293967088E-2</v>
      </c>
      <c r="N104" s="269">
        <f t="shared" si="10"/>
        <v>2.676746954040882E-2</v>
      </c>
      <c r="O104" s="269">
        <f t="shared" si="10"/>
        <v>3.8813290782534045E-2</v>
      </c>
      <c r="P104" s="269">
        <f t="shared" si="10"/>
        <v>3.8655565409404312E-2</v>
      </c>
      <c r="Q104" s="269">
        <f t="shared" si="10"/>
        <v>4.0934074902305308E-2</v>
      </c>
      <c r="R104" s="269">
        <f t="shared" si="10"/>
        <v>4.4070161838813682E-2</v>
      </c>
      <c r="S104" s="269">
        <f t="shared" si="10"/>
        <v>4.152865447139803E-2</v>
      </c>
      <c r="T104" s="269">
        <f t="shared" si="10"/>
        <v>4.1884974131896402E-2</v>
      </c>
      <c r="U104" s="269">
        <f t="shared" si="10"/>
        <v>4.2491110862501513E-2</v>
      </c>
      <c r="V104" s="269">
        <f t="shared" si="10"/>
        <v>4.1907065239891336E-2</v>
      </c>
      <c r="W104" s="269">
        <f t="shared" si="10"/>
        <v>4.462914725598599E-2</v>
      </c>
      <c r="X104" s="269">
        <f t="shared" si="10"/>
        <v>4.859643027111888E-2</v>
      </c>
      <c r="Y104" s="269">
        <f t="shared" si="10"/>
        <v>4.7889236011718343E-2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0.79753255356764341</v>
      </c>
      <c r="K105" s="269">
        <f t="shared" si="11"/>
        <v>0.81979325751455434</v>
      </c>
      <c r="L105" s="269">
        <f t="shared" si="11"/>
        <v>0.82790228524815479</v>
      </c>
      <c r="M105" s="269">
        <f t="shared" si="11"/>
        <v>0.82445375306545632</v>
      </c>
      <c r="N105" s="269">
        <f t="shared" si="11"/>
        <v>0.83397428328208734</v>
      </c>
      <c r="O105" s="269">
        <f t="shared" si="11"/>
        <v>0.79077410066303822</v>
      </c>
      <c r="P105" s="269">
        <f t="shared" si="11"/>
        <v>0.79178069896053027</v>
      </c>
      <c r="Q105" s="269">
        <f t="shared" si="11"/>
        <v>0.78362112445728649</v>
      </c>
      <c r="R105" s="269">
        <f t="shared" si="11"/>
        <v>0.77232299395014992</v>
      </c>
      <c r="S105" s="269">
        <f t="shared" si="11"/>
        <v>0.78098767100979971</v>
      </c>
      <c r="T105" s="269">
        <f t="shared" si="11"/>
        <v>0.77850598023190576</v>
      </c>
      <c r="U105" s="269">
        <f t="shared" si="11"/>
        <v>0.77463244877320614</v>
      </c>
      <c r="V105" s="269">
        <f t="shared" si="11"/>
        <v>0.77410854431318921</v>
      </c>
      <c r="W105" s="269">
        <f t="shared" si="11"/>
        <v>0.76347821617829026</v>
      </c>
      <c r="X105" s="269">
        <f t="shared" si="11"/>
        <v>0.74525620055318254</v>
      </c>
      <c r="Y105" s="269">
        <f t="shared" si="11"/>
        <v>0.74517980307244913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0.44559395011836483</v>
      </c>
      <c r="K106" s="318">
        <f t="shared" si="12"/>
        <v>0.53069747387114841</v>
      </c>
      <c r="L106" s="318">
        <f t="shared" si="12"/>
        <v>0.56083015382794876</v>
      </c>
      <c r="M106" s="318">
        <f t="shared" si="12"/>
        <v>0.54897847747131256</v>
      </c>
      <c r="N106" s="318">
        <f t="shared" si="12"/>
        <v>0.58302925634075575</v>
      </c>
      <c r="O106" s="318">
        <f t="shared" si="12"/>
        <v>0.42689949957678314</v>
      </c>
      <c r="P106" s="318">
        <f t="shared" si="12"/>
        <v>0.42938477324736646</v>
      </c>
      <c r="Q106" s="318">
        <f t="shared" si="12"/>
        <v>0.399864172248176</v>
      </c>
      <c r="R106" s="318">
        <f t="shared" si="12"/>
        <v>0.35916522671127332</v>
      </c>
      <c r="S106" s="318">
        <f t="shared" si="12"/>
        <v>0.39165653534044498</v>
      </c>
      <c r="T106" s="318">
        <f t="shared" si="12"/>
        <v>0.38583434774537873</v>
      </c>
      <c r="U106" s="318">
        <f t="shared" si="12"/>
        <v>0.37627828443725597</v>
      </c>
      <c r="V106" s="318">
        <f t="shared" si="12"/>
        <v>0.38122980768920961</v>
      </c>
      <c r="W106" s="318">
        <f t="shared" si="12"/>
        <v>0.34507996065342328</v>
      </c>
      <c r="X106" s="318">
        <f t="shared" si="12"/>
        <v>0.28966466676144487</v>
      </c>
      <c r="Y106" s="318">
        <f t="shared" si="12"/>
        <v>0.29621821546259169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0.35193860344927863</v>
      </c>
      <c r="K107" s="318">
        <f t="shared" si="13"/>
        <v>0.28909578364340593</v>
      </c>
      <c r="L107" s="318">
        <f t="shared" si="13"/>
        <v>0.26707213142020603</v>
      </c>
      <c r="M107" s="318">
        <f t="shared" si="13"/>
        <v>0.27547527559414386</v>
      </c>
      <c r="N107" s="318">
        <f t="shared" si="13"/>
        <v>0.25094502694133164</v>
      </c>
      <c r="O107" s="318">
        <f t="shared" si="13"/>
        <v>0.36387460108625508</v>
      </c>
      <c r="P107" s="318">
        <f t="shared" si="13"/>
        <v>0.36239592571316392</v>
      </c>
      <c r="Q107" s="318">
        <f t="shared" si="13"/>
        <v>0.38375695220911049</v>
      </c>
      <c r="R107" s="318">
        <f t="shared" si="13"/>
        <v>0.41315776723887659</v>
      </c>
      <c r="S107" s="318">
        <f t="shared" si="13"/>
        <v>0.38933113566935473</v>
      </c>
      <c r="T107" s="318">
        <f t="shared" si="13"/>
        <v>0.39267163248652698</v>
      </c>
      <c r="U107" s="318">
        <f t="shared" si="13"/>
        <v>0.39835416433595017</v>
      </c>
      <c r="V107" s="318">
        <f t="shared" si="13"/>
        <v>0.3928787366239796</v>
      </c>
      <c r="W107" s="318">
        <f t="shared" si="13"/>
        <v>0.41839825552486692</v>
      </c>
      <c r="X107" s="318">
        <f t="shared" si="13"/>
        <v>0.45559153379173767</v>
      </c>
      <c r="Y107" s="318">
        <f t="shared" si="13"/>
        <v>0.44896158760985755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8.292856217553625E-2</v>
      </c>
      <c r="K108" s="319">
        <f t="shared" si="14"/>
        <v>6.8120681941652161E-2</v>
      </c>
      <c r="L108" s="319">
        <f t="shared" si="14"/>
        <v>6.2931169353877089E-2</v>
      </c>
      <c r="M108" s="319">
        <f t="shared" si="14"/>
        <v>6.4911232516225909E-2</v>
      </c>
      <c r="N108" s="319">
        <f t="shared" si="14"/>
        <v>5.9131081573280876E-2</v>
      </c>
      <c r="O108" s="319">
        <f t="shared" si="14"/>
        <v>8.5741084338390491E-2</v>
      </c>
      <c r="P108" s="319">
        <f t="shared" si="14"/>
        <v>8.5392658728318097E-2</v>
      </c>
      <c r="Q108" s="319">
        <f t="shared" si="14"/>
        <v>9.0426034426638477E-2</v>
      </c>
      <c r="R108" s="319">
        <f t="shared" si="14"/>
        <v>9.7353854487613314E-2</v>
      </c>
      <c r="S108" s="319">
        <f t="shared" si="14"/>
        <v>9.1739499375155617E-2</v>
      </c>
      <c r="T108" s="319">
        <f t="shared" si="14"/>
        <v>9.2526632685582491E-2</v>
      </c>
      <c r="U108" s="319">
        <f t="shared" si="14"/>
        <v>9.3865628155732087E-2</v>
      </c>
      <c r="V108" s="319">
        <f t="shared" si="14"/>
        <v>9.2575433380281E-2</v>
      </c>
      <c r="W108" s="319">
        <f t="shared" si="14"/>
        <v>9.8588689638959642E-2</v>
      </c>
      <c r="X108" s="319">
        <f t="shared" si="14"/>
        <v>0.10735267591110144</v>
      </c>
      <c r="Y108" s="319">
        <f t="shared" si="14"/>
        <v>0.1057904377855422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1.0000000000000002</v>
      </c>
      <c r="D110" s="232">
        <f t="shared" si="15"/>
        <v>0.99999999999999989</v>
      </c>
      <c r="E110" s="232">
        <f t="shared" si="15"/>
        <v>0.99999999999999978</v>
      </c>
      <c r="F110" s="232">
        <f t="shared" si="15"/>
        <v>1.0000000000000002</v>
      </c>
      <c r="G110" s="232">
        <f t="shared" si="15"/>
        <v>0.99999999999999989</v>
      </c>
      <c r="H110" s="232">
        <f t="shared" si="15"/>
        <v>1.0000000000000002</v>
      </c>
      <c r="I110" s="232">
        <f t="shared" si="15"/>
        <v>1.0000000000000002</v>
      </c>
      <c r="J110" s="232">
        <f t="shared" si="15"/>
        <v>1</v>
      </c>
      <c r="K110" s="232">
        <f t="shared" si="15"/>
        <v>1</v>
      </c>
      <c r="L110" s="232">
        <f t="shared" si="15"/>
        <v>1.0000000000000002</v>
      </c>
      <c r="M110" s="232">
        <f t="shared" si="15"/>
        <v>0.99999999999999989</v>
      </c>
      <c r="N110" s="232">
        <f t="shared" si="15"/>
        <v>0.99999999999999989</v>
      </c>
      <c r="O110" s="232">
        <f t="shared" si="15"/>
        <v>1</v>
      </c>
      <c r="P110" s="232">
        <f t="shared" si="15"/>
        <v>0.99999999999999978</v>
      </c>
      <c r="Q110" s="232">
        <f t="shared" si="15"/>
        <v>1</v>
      </c>
      <c r="R110" s="232">
        <f t="shared" si="15"/>
        <v>0.99999999999999978</v>
      </c>
      <c r="S110" s="232">
        <f t="shared" si="15"/>
        <v>0.99999999999999989</v>
      </c>
      <c r="T110" s="232">
        <f t="shared" si="15"/>
        <v>1.0000000000000002</v>
      </c>
      <c r="U110" s="232">
        <f t="shared" si="15"/>
        <v>1</v>
      </c>
      <c r="V110" s="232">
        <f t="shared" si="15"/>
        <v>1.0000000000000002</v>
      </c>
      <c r="W110" s="232">
        <f t="shared" si="15"/>
        <v>0.99999999999999989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3.3263765063151931E-3</v>
      </c>
      <c r="C111" s="299">
        <f t="shared" si="16"/>
        <v>3.3209354300468758E-3</v>
      </c>
      <c r="D111" s="299">
        <f t="shared" si="16"/>
        <v>3.331158634766808E-3</v>
      </c>
      <c r="E111" s="299">
        <f t="shared" si="16"/>
        <v>3.3253185162654738E-3</v>
      </c>
      <c r="F111" s="299">
        <f t="shared" si="16"/>
        <v>3.335898095247712E-3</v>
      </c>
      <c r="G111" s="299">
        <f t="shared" si="16"/>
        <v>3.3491963803259331E-3</v>
      </c>
      <c r="H111" s="299">
        <f t="shared" si="16"/>
        <v>3.3714076268348881E-3</v>
      </c>
      <c r="I111" s="299">
        <f t="shared" si="16"/>
        <v>3.4153406319980652E-3</v>
      </c>
      <c r="J111" s="299">
        <f t="shared" si="16"/>
        <v>3.472441141933051E-3</v>
      </c>
      <c r="K111" s="299">
        <f t="shared" si="16"/>
        <v>3.4877540531536811E-3</v>
      </c>
      <c r="L111" s="299">
        <f t="shared" si="16"/>
        <v>3.4794662955748091E-3</v>
      </c>
      <c r="M111" s="299">
        <f t="shared" si="16"/>
        <v>3.4836919751983575E-3</v>
      </c>
      <c r="N111" s="299">
        <f t="shared" si="16"/>
        <v>3.4112081001724196E-3</v>
      </c>
      <c r="O111" s="299">
        <f t="shared" si="16"/>
        <v>3.4120846502676771E-3</v>
      </c>
      <c r="P111" s="299">
        <f t="shared" si="16"/>
        <v>3.3786253369925295E-3</v>
      </c>
      <c r="Q111" s="299">
        <f t="shared" si="16"/>
        <v>3.3732847562031962E-3</v>
      </c>
      <c r="R111" s="299">
        <f t="shared" si="16"/>
        <v>3.3667308415593769E-3</v>
      </c>
      <c r="S111" s="299">
        <f t="shared" si="16"/>
        <v>3.3866694588449661E-3</v>
      </c>
      <c r="T111" s="299">
        <f t="shared" si="16"/>
        <v>3.395805345432172E-3</v>
      </c>
      <c r="U111" s="299">
        <f t="shared" si="16"/>
        <v>3.4113409211804701E-3</v>
      </c>
      <c r="V111" s="299">
        <f t="shared" si="16"/>
        <v>3.4449431190153013E-3</v>
      </c>
      <c r="W111" s="299">
        <f t="shared" si="16"/>
        <v>3.4637250355859898E-3</v>
      </c>
      <c r="X111" s="299">
        <f t="shared" si="16"/>
        <v>3.5184306047409985E-3</v>
      </c>
      <c r="Y111" s="299">
        <f t="shared" si="16"/>
        <v>3.5038297713743242E-3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1.2268597566400324E-3</v>
      </c>
      <c r="C112" s="233">
        <f t="shared" si="17"/>
        <v>1.2248529370591059E-3</v>
      </c>
      <c r="D112" s="233">
        <f t="shared" si="17"/>
        <v>1.2286235380211338E-3</v>
      </c>
      <c r="E112" s="233">
        <f t="shared" si="17"/>
        <v>1.2264695406159407E-3</v>
      </c>
      <c r="F112" s="233">
        <f t="shared" si="17"/>
        <v>1.2303715822732403E-3</v>
      </c>
      <c r="G112" s="233">
        <f t="shared" si="17"/>
        <v>1.2352763580145967E-3</v>
      </c>
      <c r="H112" s="233">
        <f t="shared" si="17"/>
        <v>1.2434684807147523E-3</v>
      </c>
      <c r="I112" s="233">
        <f t="shared" si="17"/>
        <v>1.259672189441239E-3</v>
      </c>
      <c r="J112" s="233">
        <f t="shared" si="17"/>
        <v>1.2807324385110182E-3</v>
      </c>
      <c r="K112" s="233">
        <f t="shared" si="17"/>
        <v>1.2863802641549058E-3</v>
      </c>
      <c r="L112" s="233">
        <f t="shared" si="17"/>
        <v>1.2833235096873937E-3</v>
      </c>
      <c r="M112" s="233">
        <f t="shared" si="17"/>
        <v>1.2848820573336823E-3</v>
      </c>
      <c r="N112" s="233">
        <f t="shared" si="17"/>
        <v>1.2581479972819058E-3</v>
      </c>
      <c r="O112" s="233">
        <f t="shared" si="17"/>
        <v>1.2584712932270602E-3</v>
      </c>
      <c r="P112" s="233">
        <f t="shared" si="17"/>
        <v>1.2461305720657134E-3</v>
      </c>
      <c r="Q112" s="233">
        <f t="shared" si="17"/>
        <v>1.2441608179999668E-3</v>
      </c>
      <c r="R112" s="233">
        <f t="shared" si="17"/>
        <v>1.2417435528137533E-3</v>
      </c>
      <c r="S112" s="233">
        <f t="shared" si="17"/>
        <v>1.2490974669315017E-3</v>
      </c>
      <c r="T112" s="233">
        <f t="shared" si="17"/>
        <v>1.2524670348603849E-3</v>
      </c>
      <c r="U112" s="233">
        <f t="shared" si="17"/>
        <v>1.2581969853472381E-3</v>
      </c>
      <c r="V112" s="233">
        <f t="shared" si="17"/>
        <v>1.2705904062904015E-3</v>
      </c>
      <c r="W112" s="233">
        <f t="shared" si="17"/>
        <v>1.2775176971576256E-3</v>
      </c>
      <c r="X112" s="233">
        <f t="shared" si="17"/>
        <v>1.2976946257563424E-3</v>
      </c>
      <c r="Y112" s="233">
        <f t="shared" si="17"/>
        <v>1.2923094341410898E-3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2.3932373668585284E-2</v>
      </c>
      <c r="C113" s="233">
        <f t="shared" si="18"/>
        <v>2.3893226605657986E-2</v>
      </c>
      <c r="D113" s="233">
        <f t="shared" si="18"/>
        <v>2.3966779781308234E-2</v>
      </c>
      <c r="E113" s="233">
        <f t="shared" si="18"/>
        <v>2.3924761718116232E-2</v>
      </c>
      <c r="F113" s="233">
        <f t="shared" si="18"/>
        <v>2.4000878909594257E-2</v>
      </c>
      <c r="G113" s="233">
        <f t="shared" si="18"/>
        <v>2.4096556451519879E-2</v>
      </c>
      <c r="H113" s="233">
        <f t="shared" si="18"/>
        <v>2.4256360325220935E-2</v>
      </c>
      <c r="I113" s="233">
        <f t="shared" si="18"/>
        <v>2.4572446340725456E-2</v>
      </c>
      <c r="J113" s="233">
        <f t="shared" si="18"/>
        <v>2.4983268969443664E-2</v>
      </c>
      <c r="K113" s="233">
        <f t="shared" si="18"/>
        <v>2.5093441198170693E-2</v>
      </c>
      <c r="L113" s="233">
        <f t="shared" si="18"/>
        <v>2.5033813037956227E-2</v>
      </c>
      <c r="M113" s="233">
        <f t="shared" si="18"/>
        <v>2.5064215652802285E-2</v>
      </c>
      <c r="N113" s="233">
        <f t="shared" si="18"/>
        <v>2.4542713898934563E-2</v>
      </c>
      <c r="O113" s="233">
        <f t="shared" si="18"/>
        <v>2.4549020438311288E-2</v>
      </c>
      <c r="P113" s="233">
        <f t="shared" si="18"/>
        <v>2.4308289785459819E-2</v>
      </c>
      <c r="Q113" s="233">
        <f t="shared" si="18"/>
        <v>2.426986576015331E-2</v>
      </c>
      <c r="R113" s="233">
        <f t="shared" si="18"/>
        <v>2.4222712127980259E-2</v>
      </c>
      <c r="S113" s="233">
        <f t="shared" si="18"/>
        <v>2.4366165052929593E-2</v>
      </c>
      <c r="T113" s="233">
        <f t="shared" si="18"/>
        <v>2.4431895270535357E-2</v>
      </c>
      <c r="U113" s="233">
        <f t="shared" si="18"/>
        <v>2.4543669509939397E-2</v>
      </c>
      <c r="V113" s="233">
        <f t="shared" si="18"/>
        <v>2.4785428178310875E-2</v>
      </c>
      <c r="W113" s="233">
        <f t="shared" si="18"/>
        <v>2.492055895641989E-2</v>
      </c>
      <c r="X113" s="233">
        <f t="shared" si="18"/>
        <v>2.531415063802438E-2</v>
      </c>
      <c r="Y113" s="233">
        <f t="shared" si="18"/>
        <v>2.5209101615660093E-2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1.3361606707261166E-2</v>
      </c>
      <c r="C114" s="233">
        <f t="shared" si="19"/>
        <v>1.3339750636241113E-2</v>
      </c>
      <c r="D114" s="233">
        <f t="shared" si="19"/>
        <v>1.3380815873593594E-2</v>
      </c>
      <c r="E114" s="233">
        <f t="shared" si="19"/>
        <v>1.335735690363319E-2</v>
      </c>
      <c r="F114" s="233">
        <f t="shared" si="19"/>
        <v>1.3399853648430632E-2</v>
      </c>
      <c r="G114" s="233">
        <f t="shared" si="19"/>
        <v>1.3453271069687328E-2</v>
      </c>
      <c r="H114" s="233">
        <f t="shared" si="19"/>
        <v>1.3542490657357955E-2</v>
      </c>
      <c r="I114" s="233">
        <f t="shared" si="19"/>
        <v>1.3718963625870073E-2</v>
      </c>
      <c r="J114" s="233">
        <f t="shared" si="19"/>
        <v>1.394832868875062E-2</v>
      </c>
      <c r="K114" s="233">
        <f t="shared" si="19"/>
        <v>1.4009838592059764E-2</v>
      </c>
      <c r="L114" s="233">
        <f t="shared" si="19"/>
        <v>1.3976547785368538E-2</v>
      </c>
      <c r="M114" s="233">
        <f t="shared" si="19"/>
        <v>1.3993521771654678E-2</v>
      </c>
      <c r="N114" s="233">
        <f t="shared" si="19"/>
        <v>1.3702363801750748E-2</v>
      </c>
      <c r="O114" s="233">
        <f t="shared" si="19"/>
        <v>1.3705884785502822E-2</v>
      </c>
      <c r="P114" s="233">
        <f t="shared" si="19"/>
        <v>1.3571483227582734E-2</v>
      </c>
      <c r="Q114" s="233">
        <f t="shared" si="19"/>
        <v>1.355003083337542E-2</v>
      </c>
      <c r="R114" s="233">
        <f t="shared" si="19"/>
        <v>1.3523704640385107E-2</v>
      </c>
      <c r="S114" s="233">
        <f t="shared" si="19"/>
        <v>1.3603795382353396E-2</v>
      </c>
      <c r="T114" s="233">
        <f t="shared" si="19"/>
        <v>1.3640493009115916E-2</v>
      </c>
      <c r="U114" s="233">
        <f t="shared" si="19"/>
        <v>1.3702897325862844E-2</v>
      </c>
      <c r="V114" s="233">
        <f t="shared" si="19"/>
        <v>1.3837872831827433E-2</v>
      </c>
      <c r="W114" s="233">
        <f t="shared" si="19"/>
        <v>1.3913317262711814E-2</v>
      </c>
      <c r="X114" s="233">
        <f t="shared" si="19"/>
        <v>1.4133062170829809E-2</v>
      </c>
      <c r="Y114" s="233">
        <f t="shared" si="19"/>
        <v>1.4074412588416817E-2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1.8251845593181146E-2</v>
      </c>
      <c r="C115" s="300">
        <f t="shared" si="20"/>
        <v>1.7721112938697384E-2</v>
      </c>
      <c r="D115" s="300">
        <f t="shared" si="20"/>
        <v>1.9236406799968828E-2</v>
      </c>
      <c r="E115" s="300">
        <f t="shared" si="20"/>
        <v>1.8537349522806092E-2</v>
      </c>
      <c r="F115" s="300">
        <f t="shared" si="20"/>
        <v>1.9707439084450541E-2</v>
      </c>
      <c r="G115" s="300">
        <f t="shared" si="20"/>
        <v>2.214771083105008E-2</v>
      </c>
      <c r="H115" s="300">
        <f t="shared" si="20"/>
        <v>2.4417451146692911E-2</v>
      </c>
      <c r="I115" s="300">
        <f t="shared" si="20"/>
        <v>2.9857018489159937E-2</v>
      </c>
      <c r="J115" s="300">
        <f t="shared" si="20"/>
        <v>2.2725384379008697E-2</v>
      </c>
      <c r="K115" s="300">
        <f t="shared" si="20"/>
        <v>1.9341745596092978E-2</v>
      </c>
      <c r="L115" s="300">
        <f t="shared" si="20"/>
        <v>1.8167733923696441E-2</v>
      </c>
      <c r="M115" s="300">
        <f t="shared" si="20"/>
        <v>1.8936588722339193E-2</v>
      </c>
      <c r="N115" s="300">
        <f t="shared" si="20"/>
        <v>1.8005348586055687E-2</v>
      </c>
      <c r="O115" s="300">
        <f t="shared" si="20"/>
        <v>2.7092216738248791E-2</v>
      </c>
      <c r="P115" s="300">
        <f t="shared" si="20"/>
        <v>2.6845904331498267E-2</v>
      </c>
      <c r="Q115" s="300">
        <f t="shared" si="20"/>
        <v>2.9026471484090648E-2</v>
      </c>
      <c r="R115" s="300">
        <f t="shared" si="20"/>
        <v>3.2460635661636567E-2</v>
      </c>
      <c r="S115" s="300">
        <f t="shared" si="20"/>
        <v>3.0084666080258202E-2</v>
      </c>
      <c r="T115" s="300">
        <f t="shared" si="20"/>
        <v>3.1793813760274445E-2</v>
      </c>
      <c r="U115" s="300">
        <f t="shared" si="20"/>
        <v>3.4362513522928358E-2</v>
      </c>
      <c r="V115" s="300">
        <f t="shared" si="20"/>
        <v>3.6538137659484576E-2</v>
      </c>
      <c r="W115" s="300">
        <f t="shared" si="20"/>
        <v>4.0734722270152332E-2</v>
      </c>
      <c r="X115" s="300">
        <f t="shared" si="20"/>
        <v>5.1313319247858563E-2</v>
      </c>
      <c r="Y115" s="300">
        <f t="shared" si="20"/>
        <v>5.4019675617252245E-2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7.2941034423116585E-2</v>
      </c>
      <c r="C116" s="301">
        <f t="shared" si="21"/>
        <v>7.1676866199112094E-2</v>
      </c>
      <c r="D116" s="301">
        <f t="shared" si="21"/>
        <v>7.5541618416228501E-2</v>
      </c>
      <c r="E116" s="301">
        <f t="shared" si="21"/>
        <v>7.3508417978277341E-2</v>
      </c>
      <c r="F116" s="301">
        <f t="shared" si="21"/>
        <v>7.7368676328729624E-2</v>
      </c>
      <c r="G116" s="301">
        <f t="shared" si="21"/>
        <v>8.7482875231463877E-2</v>
      </c>
      <c r="H116" s="301">
        <f t="shared" si="21"/>
        <v>9.2721306476245657E-2</v>
      </c>
      <c r="I116" s="301">
        <f t="shared" si="21"/>
        <v>0.10591091886130323</v>
      </c>
      <c r="J116" s="301">
        <f t="shared" si="21"/>
        <v>8.0047079243365835E-2</v>
      </c>
      <c r="K116" s="301">
        <f t="shared" si="21"/>
        <v>6.5760784337712375E-2</v>
      </c>
      <c r="L116" s="301">
        <f t="shared" si="21"/>
        <v>6.1422701003865182E-2</v>
      </c>
      <c r="M116" s="301">
        <f t="shared" si="21"/>
        <v>6.3034524392624261E-2</v>
      </c>
      <c r="N116" s="301">
        <f t="shared" si="21"/>
        <v>5.8456856060549303E-2</v>
      </c>
      <c r="O116" s="301">
        <f t="shared" si="21"/>
        <v>8.3167100578548217E-2</v>
      </c>
      <c r="P116" s="301">
        <f t="shared" si="21"/>
        <v>8.2786110041908889E-2</v>
      </c>
      <c r="Q116" s="301">
        <f t="shared" si="21"/>
        <v>8.8638074658796723E-2</v>
      </c>
      <c r="R116" s="301">
        <f t="shared" si="21"/>
        <v>9.7581969654273612E-2</v>
      </c>
      <c r="S116" s="301">
        <f t="shared" si="21"/>
        <v>9.0267724784285311E-2</v>
      </c>
      <c r="T116" s="301">
        <f t="shared" si="21"/>
        <v>9.1237087003996575E-2</v>
      </c>
      <c r="U116" s="301">
        <f t="shared" si="21"/>
        <v>9.2946500013424124E-2</v>
      </c>
      <c r="V116" s="301">
        <f t="shared" si="21"/>
        <v>9.1313591495215243E-2</v>
      </c>
      <c r="W116" s="301">
        <f t="shared" si="21"/>
        <v>9.9291376531134387E-2</v>
      </c>
      <c r="X116" s="301">
        <f t="shared" si="21"/>
        <v>0.11262932081491915</v>
      </c>
      <c r="Y116" s="301">
        <f t="shared" si="21"/>
        <v>0.11016054698017316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2.0993012167197577E-2</v>
      </c>
      <c r="C117" s="302">
        <f t="shared" si="22"/>
        <v>2.1128364183355137E-2</v>
      </c>
      <c r="D117" s="302">
        <f t="shared" si="22"/>
        <v>2.0721198907620125E-2</v>
      </c>
      <c r="E117" s="302">
        <f t="shared" si="22"/>
        <v>2.0932702360214855E-2</v>
      </c>
      <c r="F117" s="302">
        <f t="shared" si="22"/>
        <v>2.0536128970915512E-2</v>
      </c>
      <c r="G117" s="302">
        <f t="shared" si="22"/>
        <v>1.9523518080609734E-2</v>
      </c>
      <c r="H117" s="302">
        <f t="shared" si="22"/>
        <v>1.8960710366373448E-2</v>
      </c>
      <c r="I117" s="302">
        <f t="shared" si="22"/>
        <v>1.7558280306336636E-2</v>
      </c>
      <c r="J117" s="302">
        <f t="shared" si="22"/>
        <v>2.0126081457678944E-2</v>
      </c>
      <c r="K117" s="302">
        <f t="shared" si="22"/>
        <v>2.1536380624398221E-2</v>
      </c>
      <c r="L117" s="302">
        <f t="shared" si="22"/>
        <v>2.1975897123959292E-2</v>
      </c>
      <c r="M117" s="302">
        <f t="shared" si="22"/>
        <v>2.1801995007180181E-2</v>
      </c>
      <c r="N117" s="302">
        <f t="shared" si="22"/>
        <v>2.2290407297129482E-2</v>
      </c>
      <c r="O117" s="302">
        <f t="shared" si="22"/>
        <v>1.9739419149420755E-2</v>
      </c>
      <c r="P117" s="302">
        <f t="shared" si="22"/>
        <v>1.9799708249029883E-2</v>
      </c>
      <c r="Q117" s="302">
        <f t="shared" si="22"/>
        <v>1.9197663470577307E-2</v>
      </c>
      <c r="R117" s="302">
        <f t="shared" si="22"/>
        <v>1.827362175617844E-2</v>
      </c>
      <c r="S117" s="302">
        <f t="shared" si="22"/>
        <v>1.900856331698017E-2</v>
      </c>
      <c r="T117" s="302">
        <f t="shared" si="22"/>
        <v>1.8863032278779276E-2</v>
      </c>
      <c r="U117" s="302">
        <f t="shared" si="22"/>
        <v>1.8620074805377421E-2</v>
      </c>
      <c r="V117" s="302">
        <f t="shared" si="22"/>
        <v>1.8687397946910156E-2</v>
      </c>
      <c r="W117" s="302">
        <f t="shared" si="22"/>
        <v>1.7816050141678797E-2</v>
      </c>
      <c r="X117" s="302">
        <f t="shared" si="22"/>
        <v>1.6239892488565569E-2</v>
      </c>
      <c r="Y117" s="302">
        <f t="shared" si="22"/>
        <v>1.6393928729329561E-2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5.1948022255919005E-2</v>
      </c>
      <c r="C118" s="302">
        <f t="shared" si="23"/>
        <v>5.054850201575696E-2</v>
      </c>
      <c r="D118" s="302">
        <f t="shared" si="23"/>
        <v>5.4820419508608373E-2</v>
      </c>
      <c r="E118" s="302">
        <f t="shared" si="23"/>
        <v>5.2575715618062485E-2</v>
      </c>
      <c r="F118" s="302">
        <f t="shared" si="23"/>
        <v>5.6832547357814116E-2</v>
      </c>
      <c r="G118" s="302">
        <f t="shared" si="23"/>
        <v>6.7959357150854147E-2</v>
      </c>
      <c r="H118" s="302">
        <f t="shared" si="23"/>
        <v>7.3760596109872206E-2</v>
      </c>
      <c r="I118" s="302">
        <f t="shared" si="23"/>
        <v>8.8352638554966598E-2</v>
      </c>
      <c r="J118" s="302">
        <f t="shared" si="23"/>
        <v>5.992099778568688E-2</v>
      </c>
      <c r="K118" s="302">
        <f t="shared" si="23"/>
        <v>4.4224403713314146E-2</v>
      </c>
      <c r="L118" s="302">
        <f t="shared" si="23"/>
        <v>3.9446803879905894E-2</v>
      </c>
      <c r="M118" s="302">
        <f t="shared" si="23"/>
        <v>4.1232529385444083E-2</v>
      </c>
      <c r="N118" s="302">
        <f t="shared" si="23"/>
        <v>3.6166448763419817E-2</v>
      </c>
      <c r="O118" s="302">
        <f t="shared" si="23"/>
        <v>6.3427681429127469E-2</v>
      </c>
      <c r="P118" s="302">
        <f t="shared" si="23"/>
        <v>6.2986401792878996E-2</v>
      </c>
      <c r="Q118" s="302">
        <f t="shared" si="23"/>
        <v>6.944041118821942E-2</v>
      </c>
      <c r="R118" s="302">
        <f t="shared" si="23"/>
        <v>7.9308347898095169E-2</v>
      </c>
      <c r="S118" s="302">
        <f t="shared" si="23"/>
        <v>7.125916146730514E-2</v>
      </c>
      <c r="T118" s="302">
        <f t="shared" si="23"/>
        <v>7.2374054725217296E-2</v>
      </c>
      <c r="U118" s="302">
        <f t="shared" si="23"/>
        <v>7.4326425208046706E-2</v>
      </c>
      <c r="V118" s="302">
        <f t="shared" si="23"/>
        <v>7.2626193548305074E-2</v>
      </c>
      <c r="W118" s="302">
        <f t="shared" si="23"/>
        <v>8.1475326389455593E-2</v>
      </c>
      <c r="X118" s="302">
        <f t="shared" si="23"/>
        <v>9.6389428326353582E-2</v>
      </c>
      <c r="Y118" s="302">
        <f t="shared" si="23"/>
        <v>9.3766618250843606E-2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0.7743293961740163</v>
      </c>
      <c r="C119" s="301">
        <f t="shared" si="24"/>
        <v>0.77573288030801646</v>
      </c>
      <c r="D119" s="301">
        <f t="shared" si="24"/>
        <v>0.7716389858501721</v>
      </c>
      <c r="E119" s="301">
        <f t="shared" si="24"/>
        <v>0.7737125164362586</v>
      </c>
      <c r="F119" s="301">
        <f t="shared" si="24"/>
        <v>0.76992385420427123</v>
      </c>
      <c r="G119" s="301">
        <f t="shared" si="24"/>
        <v>0.76078252421714798</v>
      </c>
      <c r="H119" s="301">
        <f t="shared" si="24"/>
        <v>0.75490921525055055</v>
      </c>
      <c r="I119" s="301">
        <f t="shared" si="24"/>
        <v>0.7405557662224761</v>
      </c>
      <c r="J119" s="301">
        <f t="shared" si="24"/>
        <v>0.76328953773493813</v>
      </c>
      <c r="K119" s="301">
        <f t="shared" si="24"/>
        <v>0.77560737243057343</v>
      </c>
      <c r="L119" s="301">
        <f t="shared" si="24"/>
        <v>0.77968251963390622</v>
      </c>
      <c r="M119" s="301">
        <f t="shared" si="24"/>
        <v>0.77785365140202667</v>
      </c>
      <c r="N119" s="301">
        <f t="shared" si="24"/>
        <v>0.78288502516508407</v>
      </c>
      <c r="O119" s="301">
        <f t="shared" si="24"/>
        <v>0.75826346721121918</v>
      </c>
      <c r="P119" s="301">
        <f t="shared" si="24"/>
        <v>0.75926542253666485</v>
      </c>
      <c r="Q119" s="301">
        <f t="shared" si="24"/>
        <v>0.7534964936068298</v>
      </c>
      <c r="R119" s="301">
        <f t="shared" si="24"/>
        <v>0.74456363626958544</v>
      </c>
      <c r="S119" s="301">
        <f t="shared" si="24"/>
        <v>0.75125320014215935</v>
      </c>
      <c r="T119" s="301">
        <f t="shared" si="24"/>
        <v>0.74893742294755394</v>
      </c>
      <c r="U119" s="301">
        <f t="shared" si="24"/>
        <v>0.74525985883598389</v>
      </c>
      <c r="V119" s="301">
        <f t="shared" si="24"/>
        <v>0.7438801839153526</v>
      </c>
      <c r="W119" s="301">
        <f t="shared" si="24"/>
        <v>0.73451299096681666</v>
      </c>
      <c r="X119" s="301">
        <f t="shared" si="24"/>
        <v>0.71530755202783469</v>
      </c>
      <c r="Y119" s="301">
        <f t="shared" si="24"/>
        <v>0.71477326390303675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0.66683685707568774</v>
      </c>
      <c r="C120" s="302">
        <f t="shared" si="25"/>
        <v>0.67113627405951615</v>
      </c>
      <c r="D120" s="302">
        <f t="shared" si="25"/>
        <v>0.65820278883028605</v>
      </c>
      <c r="E120" s="302">
        <f t="shared" si="25"/>
        <v>0.66492113379506013</v>
      </c>
      <c r="F120" s="302">
        <f t="shared" si="25"/>
        <v>0.65232409672319858</v>
      </c>
      <c r="G120" s="302">
        <f t="shared" si="25"/>
        <v>0.62015880961936842</v>
      </c>
      <c r="H120" s="302">
        <f t="shared" si="25"/>
        <v>0.60228138810833332</v>
      </c>
      <c r="I120" s="302">
        <f t="shared" si="25"/>
        <v>0.55773360973069341</v>
      </c>
      <c r="J120" s="302">
        <f t="shared" si="25"/>
        <v>0.63929905806744891</v>
      </c>
      <c r="K120" s="302">
        <f t="shared" si="25"/>
        <v>0.68409679630441422</v>
      </c>
      <c r="L120" s="302">
        <f t="shared" si="25"/>
        <v>0.69805790864341299</v>
      </c>
      <c r="M120" s="302">
        <f t="shared" si="25"/>
        <v>0.69253395905160575</v>
      </c>
      <c r="N120" s="302">
        <f t="shared" si="25"/>
        <v>0.70804823179117193</v>
      </c>
      <c r="O120" s="302">
        <f t="shared" si="25"/>
        <v>0.62701684356983578</v>
      </c>
      <c r="P120" s="302">
        <f t="shared" si="25"/>
        <v>0.62893190908683139</v>
      </c>
      <c r="Q120" s="302">
        <f t="shared" si="25"/>
        <v>0.60980813377127918</v>
      </c>
      <c r="R120" s="302">
        <f t="shared" si="25"/>
        <v>0.58045622049037393</v>
      </c>
      <c r="S120" s="302">
        <f t="shared" si="25"/>
        <v>0.6038014230099582</v>
      </c>
      <c r="T120" s="302">
        <f t="shared" si="25"/>
        <v>0.59917867238475342</v>
      </c>
      <c r="U120" s="302">
        <f t="shared" si="25"/>
        <v>0.59146119970022415</v>
      </c>
      <c r="V120" s="302">
        <f t="shared" si="25"/>
        <v>0.59359969949008762</v>
      </c>
      <c r="W120" s="302">
        <f t="shared" si="25"/>
        <v>0.56592159273567932</v>
      </c>
      <c r="X120" s="302">
        <f t="shared" si="25"/>
        <v>0.5158554084603183</v>
      </c>
      <c r="Y120" s="302">
        <f t="shared" si="25"/>
        <v>0.52074832434340956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0.10749253909832855</v>
      </c>
      <c r="C121" s="302">
        <f t="shared" si="26"/>
        <v>0.10459660624850033</v>
      </c>
      <c r="D121" s="302">
        <f t="shared" si="26"/>
        <v>0.11343619701988608</v>
      </c>
      <c r="E121" s="302">
        <f t="shared" si="26"/>
        <v>0.10879138264119854</v>
      </c>
      <c r="F121" s="302">
        <f t="shared" si="26"/>
        <v>0.11759975748107261</v>
      </c>
      <c r="G121" s="302">
        <f t="shared" si="26"/>
        <v>0.14062371459777961</v>
      </c>
      <c r="H121" s="302">
        <f t="shared" si="26"/>
        <v>0.15262782714221718</v>
      </c>
      <c r="I121" s="302">
        <f t="shared" si="26"/>
        <v>0.18282215649178263</v>
      </c>
      <c r="J121" s="302">
        <f t="shared" si="26"/>
        <v>0.12399047966748922</v>
      </c>
      <c r="K121" s="302">
        <f t="shared" si="26"/>
        <v>9.1510576126159149E-2</v>
      </c>
      <c r="L121" s="302">
        <f t="shared" si="26"/>
        <v>8.1624610990493354E-2</v>
      </c>
      <c r="M121" s="302">
        <f t="shared" si="26"/>
        <v>8.5319692350420945E-2</v>
      </c>
      <c r="N121" s="302">
        <f t="shared" si="26"/>
        <v>7.4836793373912136E-2</v>
      </c>
      <c r="O121" s="302">
        <f t="shared" si="26"/>
        <v>0.13124662364138337</v>
      </c>
      <c r="P121" s="302">
        <f t="shared" si="26"/>
        <v>0.13033351344983357</v>
      </c>
      <c r="Q121" s="302">
        <f t="shared" si="26"/>
        <v>0.14368835983555062</v>
      </c>
      <c r="R121" s="302">
        <f t="shared" si="26"/>
        <v>0.16410741577921145</v>
      </c>
      <c r="S121" s="302">
        <f t="shared" si="26"/>
        <v>0.14745177713220126</v>
      </c>
      <c r="T121" s="302">
        <f t="shared" si="26"/>
        <v>0.14975875056280052</v>
      </c>
      <c r="U121" s="302">
        <f t="shared" si="26"/>
        <v>0.15379865913575985</v>
      </c>
      <c r="V121" s="302">
        <f t="shared" si="26"/>
        <v>0.15028048442526495</v>
      </c>
      <c r="W121" s="302">
        <f t="shared" si="26"/>
        <v>0.16859139823113742</v>
      </c>
      <c r="X121" s="302">
        <f t="shared" si="26"/>
        <v>0.19945214356751631</v>
      </c>
      <c r="Y121" s="302">
        <f t="shared" si="26"/>
        <v>0.19402493955962716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9.2630507170884196E-2</v>
      </c>
      <c r="C122" s="301">
        <f t="shared" si="27"/>
        <v>9.3090374945169141E-2</v>
      </c>
      <c r="D122" s="301">
        <f t="shared" si="27"/>
        <v>9.1675611105940705E-2</v>
      </c>
      <c r="E122" s="301">
        <f t="shared" si="27"/>
        <v>9.2407809384026776E-2</v>
      </c>
      <c r="F122" s="301">
        <f t="shared" si="27"/>
        <v>9.1033028147002912E-2</v>
      </c>
      <c r="G122" s="301">
        <f t="shared" si="27"/>
        <v>8.7452589460790153E-2</v>
      </c>
      <c r="H122" s="301">
        <f t="shared" si="27"/>
        <v>8.5538300036382561E-2</v>
      </c>
      <c r="I122" s="301">
        <f t="shared" si="27"/>
        <v>8.0709873639026083E-2</v>
      </c>
      <c r="J122" s="301">
        <f t="shared" si="27"/>
        <v>9.0253227404049063E-2</v>
      </c>
      <c r="K122" s="301">
        <f t="shared" si="27"/>
        <v>9.5412683528082243E-2</v>
      </c>
      <c r="L122" s="301">
        <f t="shared" si="27"/>
        <v>9.6953894809945304E-2</v>
      </c>
      <c r="M122" s="301">
        <f t="shared" si="27"/>
        <v>9.6348924026020827E-2</v>
      </c>
      <c r="N122" s="301">
        <f t="shared" si="27"/>
        <v>9.7738336390171127E-2</v>
      </c>
      <c r="O122" s="301">
        <f t="shared" si="27"/>
        <v>8.8551754304674921E-2</v>
      </c>
      <c r="P122" s="301">
        <f t="shared" si="27"/>
        <v>8.859803416782687E-2</v>
      </c>
      <c r="Q122" s="301">
        <f t="shared" si="27"/>
        <v>8.640161808255109E-2</v>
      </c>
      <c r="R122" s="301">
        <f t="shared" si="27"/>
        <v>8.3038867251765708E-2</v>
      </c>
      <c r="S122" s="301">
        <f t="shared" si="27"/>
        <v>8.5788681632237407E-2</v>
      </c>
      <c r="T122" s="301">
        <f t="shared" si="27"/>
        <v>8.531101562823136E-2</v>
      </c>
      <c r="U122" s="301">
        <f t="shared" si="27"/>
        <v>8.4515022885333579E-2</v>
      </c>
      <c r="V122" s="301">
        <f t="shared" si="27"/>
        <v>8.4929252394503718E-2</v>
      </c>
      <c r="W122" s="301">
        <f t="shared" si="27"/>
        <v>8.1885791280020992E-2</v>
      </c>
      <c r="X122" s="301">
        <f t="shared" si="27"/>
        <v>7.6486469870036169E-2</v>
      </c>
      <c r="Y122" s="301">
        <f t="shared" si="27"/>
        <v>7.6966860089945383E-2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7.5636587955344059E-2</v>
      </c>
      <c r="C123" s="302">
        <f t="shared" si="28"/>
        <v>7.6124253307676415E-2</v>
      </c>
      <c r="D123" s="302">
        <f t="shared" si="28"/>
        <v>7.4657260770101708E-2</v>
      </c>
      <c r="E123" s="302">
        <f t="shared" si="28"/>
        <v>7.5419295268420949E-2</v>
      </c>
      <c r="F123" s="302">
        <f t="shared" si="28"/>
        <v>7.399046467462185E-2</v>
      </c>
      <c r="G123" s="302">
        <f t="shared" si="28"/>
        <v>7.0342087202196701E-2</v>
      </c>
      <c r="H123" s="302">
        <f t="shared" si="28"/>
        <v>6.8314324114139471E-2</v>
      </c>
      <c r="I123" s="302">
        <f t="shared" si="28"/>
        <v>6.3261451103712743E-2</v>
      </c>
      <c r="J123" s="302">
        <f t="shared" si="28"/>
        <v>7.2513087604872448E-2</v>
      </c>
      <c r="K123" s="302">
        <f t="shared" si="28"/>
        <v>7.75943125437875E-2</v>
      </c>
      <c r="L123" s="302">
        <f t="shared" si="28"/>
        <v>7.9177864637794318E-2</v>
      </c>
      <c r="M123" s="302">
        <f t="shared" si="28"/>
        <v>7.8551305540575475E-2</v>
      </c>
      <c r="N123" s="302">
        <f t="shared" si="28"/>
        <v>8.0311026291128088E-2</v>
      </c>
      <c r="O123" s="302">
        <f t="shared" si="28"/>
        <v>7.1119966053059896E-2</v>
      </c>
      <c r="P123" s="302">
        <f t="shared" si="28"/>
        <v>7.1337184132533968E-2</v>
      </c>
      <c r="Q123" s="302">
        <f t="shared" si="28"/>
        <v>6.9168052210168085E-2</v>
      </c>
      <c r="R123" s="302">
        <f t="shared" si="28"/>
        <v>6.5838784268583958E-2</v>
      </c>
      <c r="S123" s="302">
        <f t="shared" si="28"/>
        <v>6.8486735480296018E-2</v>
      </c>
      <c r="T123" s="302">
        <f t="shared" si="28"/>
        <v>6.7962395710307516E-2</v>
      </c>
      <c r="U123" s="302">
        <f t="shared" si="28"/>
        <v>6.7087034225256748E-2</v>
      </c>
      <c r="V123" s="302">
        <f t="shared" si="28"/>
        <v>6.7329595544014395E-2</v>
      </c>
      <c r="W123" s="302">
        <f t="shared" si="28"/>
        <v>6.4190180657518997E-2</v>
      </c>
      <c r="X123" s="302">
        <f t="shared" si="28"/>
        <v>5.8511377348508191E-2</v>
      </c>
      <c r="Y123" s="302">
        <f t="shared" si="28"/>
        <v>5.9066360863025462E-2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1.6993919215540141E-2</v>
      </c>
      <c r="C124" s="303">
        <f t="shared" si="29"/>
        <v>1.6966121637492726E-2</v>
      </c>
      <c r="D124" s="303">
        <f t="shared" si="29"/>
        <v>1.7018350335838997E-2</v>
      </c>
      <c r="E124" s="303">
        <f t="shared" si="29"/>
        <v>1.698851411560583E-2</v>
      </c>
      <c r="F124" s="303">
        <f t="shared" si="29"/>
        <v>1.7042563472381065E-2</v>
      </c>
      <c r="G124" s="303">
        <f t="shared" si="29"/>
        <v>1.7110502258593459E-2</v>
      </c>
      <c r="H124" s="303">
        <f t="shared" si="29"/>
        <v>1.7223975922243086E-2</v>
      </c>
      <c r="I124" s="303">
        <f t="shared" si="29"/>
        <v>1.744842253531334E-2</v>
      </c>
      <c r="J124" s="303">
        <f t="shared" si="29"/>
        <v>1.7740139799176616E-2</v>
      </c>
      <c r="K124" s="303">
        <f t="shared" si="29"/>
        <v>1.7818370984294736E-2</v>
      </c>
      <c r="L124" s="303">
        <f t="shared" si="29"/>
        <v>1.7776030172150976E-2</v>
      </c>
      <c r="M124" s="303">
        <f t="shared" si="29"/>
        <v>1.7797618485445334E-2</v>
      </c>
      <c r="N124" s="303">
        <f t="shared" si="29"/>
        <v>1.7427310099043039E-2</v>
      </c>
      <c r="O124" s="303">
        <f t="shared" si="29"/>
        <v>1.7431788251615024E-2</v>
      </c>
      <c r="P124" s="303">
        <f t="shared" si="29"/>
        <v>1.7260850035292912E-2</v>
      </c>
      <c r="Q124" s="303">
        <f t="shared" si="29"/>
        <v>1.7233565872382998E-2</v>
      </c>
      <c r="R124" s="303">
        <f t="shared" si="29"/>
        <v>1.720008298318175E-2</v>
      </c>
      <c r="S124" s="303">
        <f t="shared" si="29"/>
        <v>1.7301946151941378E-2</v>
      </c>
      <c r="T124" s="303">
        <f t="shared" si="29"/>
        <v>1.7348619917923854E-2</v>
      </c>
      <c r="U124" s="303">
        <f t="shared" si="29"/>
        <v>1.7427988660076832E-2</v>
      </c>
      <c r="V124" s="303">
        <f t="shared" si="29"/>
        <v>1.759965685048932E-2</v>
      </c>
      <c r="W124" s="303">
        <f t="shared" si="29"/>
        <v>1.7695610622502002E-2</v>
      </c>
      <c r="X124" s="303">
        <f t="shared" si="29"/>
        <v>1.7975092521527965E-2</v>
      </c>
      <c r="Y124" s="303">
        <f t="shared" si="29"/>
        <v>1.7900499226919931E-2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0.99999999999999989</v>
      </c>
      <c r="H126" s="232">
        <f t="shared" si="30"/>
        <v>1.0000000000000002</v>
      </c>
      <c r="I126" s="232">
        <f t="shared" si="30"/>
        <v>1.0000000000000002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0.99999999999999978</v>
      </c>
      <c r="P126" s="232">
        <f t="shared" si="30"/>
        <v>1</v>
      </c>
      <c r="Q126" s="232">
        <f t="shared" si="30"/>
        <v>1</v>
      </c>
      <c r="R126" s="232">
        <f t="shared" si="30"/>
        <v>0.99999999999999956</v>
      </c>
      <c r="S126" s="232">
        <f t="shared" si="30"/>
        <v>1</v>
      </c>
      <c r="T126" s="232">
        <f t="shared" si="30"/>
        <v>1</v>
      </c>
      <c r="U126" s="232">
        <f t="shared" si="30"/>
        <v>1.0000000000000002</v>
      </c>
      <c r="V126" s="232">
        <f t="shared" si="30"/>
        <v>0.99999999999999978</v>
      </c>
      <c r="W126" s="232">
        <f t="shared" si="30"/>
        <v>0.99999999999999989</v>
      </c>
      <c r="X126" s="232">
        <f t="shared" si="30"/>
        <v>1.0000000000000004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2.7325530578440019E-2</v>
      </c>
      <c r="C127" s="299">
        <f t="shared" si="31"/>
        <v>2.735538950205705E-2</v>
      </c>
      <c r="D127" s="299">
        <f t="shared" si="31"/>
        <v>2.7284919965614027E-2</v>
      </c>
      <c r="E127" s="299">
        <f t="shared" si="31"/>
        <v>2.7306663523205238E-2</v>
      </c>
      <c r="F127" s="299">
        <f t="shared" si="31"/>
        <v>2.7288295829860788E-2</v>
      </c>
      <c r="G127" s="299">
        <f t="shared" si="31"/>
        <v>2.7306546281390471E-2</v>
      </c>
      <c r="H127" s="299">
        <f t="shared" si="31"/>
        <v>2.7239949207998874E-2</v>
      </c>
      <c r="I127" s="299">
        <f t="shared" si="31"/>
        <v>2.7161012675380299E-2</v>
      </c>
      <c r="J127" s="299">
        <f t="shared" si="31"/>
        <v>2.706380444355121E-2</v>
      </c>
      <c r="K127" s="299">
        <f t="shared" si="31"/>
        <v>2.6936405099856918E-2</v>
      </c>
      <c r="L127" s="299">
        <f t="shared" si="31"/>
        <v>2.6925606991166674E-2</v>
      </c>
      <c r="M127" s="299">
        <f t="shared" si="31"/>
        <v>2.6881562229912441E-2</v>
      </c>
      <c r="N127" s="299">
        <f t="shared" si="31"/>
        <v>2.6837707025048604E-2</v>
      </c>
      <c r="O127" s="299">
        <f t="shared" si="31"/>
        <v>2.6718214361505194E-2</v>
      </c>
      <c r="P127" s="299">
        <f t="shared" si="31"/>
        <v>2.6716698636010641E-2</v>
      </c>
      <c r="Q127" s="299">
        <f t="shared" si="31"/>
        <v>2.6718959410338746E-2</v>
      </c>
      <c r="R127" s="299">
        <f t="shared" si="31"/>
        <v>2.6745573423103769E-2</v>
      </c>
      <c r="S127" s="299">
        <f t="shared" si="31"/>
        <v>2.6702016179957964E-2</v>
      </c>
      <c r="T127" s="299">
        <f t="shared" si="31"/>
        <v>2.6599835626236929E-2</v>
      </c>
      <c r="U127" s="299">
        <f t="shared" si="31"/>
        <v>2.6476354341207351E-2</v>
      </c>
      <c r="V127" s="299">
        <f t="shared" si="31"/>
        <v>2.6288893600088546E-2</v>
      </c>
      <c r="W127" s="299">
        <f t="shared" si="31"/>
        <v>2.6291626040029357E-2</v>
      </c>
      <c r="X127" s="299">
        <f t="shared" si="31"/>
        <v>2.6161300152023514E-2</v>
      </c>
      <c r="Y127" s="299">
        <f t="shared" si="31"/>
        <v>2.5965208634720773E-2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3.0267227595493886E-3</v>
      </c>
      <c r="C128" s="233">
        <f t="shared" si="32"/>
        <v>3.0300300945498137E-3</v>
      </c>
      <c r="D128" s="233">
        <f t="shared" si="32"/>
        <v>3.0222245096154367E-3</v>
      </c>
      <c r="E128" s="233">
        <f t="shared" si="32"/>
        <v>3.0246329430197194E-3</v>
      </c>
      <c r="F128" s="233">
        <f t="shared" si="32"/>
        <v>3.0225984384992478E-3</v>
      </c>
      <c r="G128" s="233">
        <f t="shared" si="32"/>
        <v>3.0246199566856353E-3</v>
      </c>
      <c r="H128" s="233">
        <f t="shared" si="32"/>
        <v>3.017243306590037E-3</v>
      </c>
      <c r="I128" s="233">
        <f t="shared" si="32"/>
        <v>3.0084998716126011E-3</v>
      </c>
      <c r="J128" s="233">
        <f t="shared" si="32"/>
        <v>2.9977325649413497E-3</v>
      </c>
      <c r="K128" s="233">
        <f t="shared" si="32"/>
        <v>2.9836211283123626E-3</v>
      </c>
      <c r="L128" s="233">
        <f t="shared" si="32"/>
        <v>2.9824250717073839E-3</v>
      </c>
      <c r="M128" s="233">
        <f t="shared" si="32"/>
        <v>2.9775464370201499E-3</v>
      </c>
      <c r="N128" s="233">
        <f t="shared" si="32"/>
        <v>2.9726887986183982E-3</v>
      </c>
      <c r="O128" s="233">
        <f t="shared" si="32"/>
        <v>2.9594531484154547E-3</v>
      </c>
      <c r="P128" s="233">
        <f t="shared" si="32"/>
        <v>2.9592852585061118E-3</v>
      </c>
      <c r="Q128" s="233">
        <f t="shared" si="32"/>
        <v>2.9595356740321119E-3</v>
      </c>
      <c r="R128" s="233">
        <f t="shared" si="32"/>
        <v>2.9624835852511688E-3</v>
      </c>
      <c r="S128" s="233">
        <f t="shared" si="32"/>
        <v>2.9576589506921359E-3</v>
      </c>
      <c r="T128" s="233">
        <f t="shared" si="32"/>
        <v>2.9463408829004407E-3</v>
      </c>
      <c r="U128" s="233">
        <f t="shared" si="32"/>
        <v>2.9326634315256337E-3</v>
      </c>
      <c r="V128" s="233">
        <f t="shared" si="32"/>
        <v>2.9118992714286295E-3</v>
      </c>
      <c r="W128" s="233">
        <f t="shared" si="32"/>
        <v>2.9122019311751341E-3</v>
      </c>
      <c r="X128" s="233">
        <f t="shared" si="32"/>
        <v>2.89776633475539E-3</v>
      </c>
      <c r="Y128" s="233">
        <f t="shared" si="32"/>
        <v>2.8760461834605763E-3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0.13169625195207818</v>
      </c>
      <c r="C129" s="233">
        <f t="shared" si="33"/>
        <v>0.13184015797126403</v>
      </c>
      <c r="D129" s="233">
        <f t="shared" si="33"/>
        <v>0.13150052782941907</v>
      </c>
      <c r="E129" s="233">
        <f t="shared" si="33"/>
        <v>0.13160532158742666</v>
      </c>
      <c r="F129" s="233">
        <f t="shared" si="33"/>
        <v>0.13151679791307289</v>
      </c>
      <c r="G129" s="233">
        <f t="shared" si="33"/>
        <v>0.13160475653682199</v>
      </c>
      <c r="H129" s="233">
        <f t="shared" si="33"/>
        <v>0.13128378985215053</v>
      </c>
      <c r="I129" s="233">
        <f t="shared" si="33"/>
        <v>0.13090335275658826</v>
      </c>
      <c r="J129" s="233">
        <f t="shared" si="33"/>
        <v>0.13043485463341253</v>
      </c>
      <c r="K129" s="233">
        <f t="shared" si="33"/>
        <v>0.12982084949936659</v>
      </c>
      <c r="L129" s="233">
        <f t="shared" si="33"/>
        <v>0.12976880767574692</v>
      </c>
      <c r="M129" s="233">
        <f t="shared" si="33"/>
        <v>0.12955653256699268</v>
      </c>
      <c r="N129" s="233">
        <f t="shared" si="33"/>
        <v>0.12934517103120913</v>
      </c>
      <c r="O129" s="233">
        <f t="shared" si="33"/>
        <v>0.12876927239021976</v>
      </c>
      <c r="P129" s="233">
        <f t="shared" si="33"/>
        <v>0.12876196730364339</v>
      </c>
      <c r="Q129" s="233">
        <f t="shared" si="33"/>
        <v>0.1287728631764487</v>
      </c>
      <c r="R129" s="233">
        <f t="shared" si="33"/>
        <v>0.12890113024597541</v>
      </c>
      <c r="S129" s="233">
        <f t="shared" si="33"/>
        <v>0.1286912047460404</v>
      </c>
      <c r="T129" s="233">
        <f t="shared" si="33"/>
        <v>0.12819874236150153</v>
      </c>
      <c r="U129" s="233">
        <f t="shared" si="33"/>
        <v>0.12760362043411785</v>
      </c>
      <c r="V129" s="233">
        <f t="shared" si="33"/>
        <v>0.12670014751077835</v>
      </c>
      <c r="W129" s="233">
        <f t="shared" si="33"/>
        <v>0.12671331659080251</v>
      </c>
      <c r="X129" s="233">
        <f t="shared" si="33"/>
        <v>0.12608520688462768</v>
      </c>
      <c r="Y129" s="233">
        <f t="shared" si="33"/>
        <v>0.12514013766468207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4.1281037400248403E-2</v>
      </c>
      <c r="C130" s="233">
        <f t="shared" si="34"/>
        <v>4.1326145667735736E-2</v>
      </c>
      <c r="D130" s="233">
        <f t="shared" si="34"/>
        <v>4.1219686414872128E-2</v>
      </c>
      <c r="E130" s="233">
        <f t="shared" si="34"/>
        <v>4.1252534692476854E-2</v>
      </c>
      <c r="F130" s="233">
        <f t="shared" si="34"/>
        <v>4.1224786377261811E-2</v>
      </c>
      <c r="G130" s="233">
        <f t="shared" si="34"/>
        <v>4.1252357573729762E-2</v>
      </c>
      <c r="H130" s="233">
        <f t="shared" si="34"/>
        <v>4.1151748501582597E-2</v>
      </c>
      <c r="I130" s="233">
        <f t="shared" si="34"/>
        <v>4.1032498046557765E-2</v>
      </c>
      <c r="J130" s="233">
        <f t="shared" si="34"/>
        <v>4.0885644295914944E-2</v>
      </c>
      <c r="K130" s="233">
        <f t="shared" si="34"/>
        <v>4.0693180436641892E-2</v>
      </c>
      <c r="L130" s="233">
        <f t="shared" si="34"/>
        <v>4.0676867592233816E-2</v>
      </c>
      <c r="M130" s="233">
        <f t="shared" si="34"/>
        <v>4.0610328593790559E-2</v>
      </c>
      <c r="N130" s="233">
        <f t="shared" si="34"/>
        <v>4.0544075960672117E-2</v>
      </c>
      <c r="O130" s="233">
        <f t="shared" si="34"/>
        <v>4.036355682679358E-2</v>
      </c>
      <c r="P130" s="233">
        <f t="shared" si="34"/>
        <v>4.0361267000411288E-2</v>
      </c>
      <c r="Q130" s="233">
        <f t="shared" si="34"/>
        <v>4.0364682381837241E-2</v>
      </c>
      <c r="R130" s="233">
        <f t="shared" si="34"/>
        <v>4.0404888519945684E-2</v>
      </c>
      <c r="S130" s="233">
        <f t="shared" si="34"/>
        <v>4.0339086021502275E-2</v>
      </c>
      <c r="T130" s="233">
        <f t="shared" si="34"/>
        <v>4.0184720518968736E-2</v>
      </c>
      <c r="U130" s="233">
        <f t="shared" si="34"/>
        <v>3.9998175722303062E-2</v>
      </c>
      <c r="V130" s="233">
        <f t="shared" si="34"/>
        <v>3.9714976322277155E-2</v>
      </c>
      <c r="W130" s="233">
        <f t="shared" si="34"/>
        <v>3.9719104255129777E-2</v>
      </c>
      <c r="X130" s="233">
        <f t="shared" si="34"/>
        <v>3.9522219226985671E-2</v>
      </c>
      <c r="Y130" s="233">
        <f t="shared" si="34"/>
        <v>3.9225981200192037E-2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0.23406296576430108</v>
      </c>
      <c r="C131" s="300">
        <f t="shared" si="35"/>
        <v>0.23363445202354483</v>
      </c>
      <c r="D131" s="300">
        <f t="shared" si="35"/>
        <v>0.23394004205298846</v>
      </c>
      <c r="E131" s="300">
        <f t="shared" si="35"/>
        <v>0.23468503560992351</v>
      </c>
      <c r="F131" s="300">
        <f t="shared" si="35"/>
        <v>0.23197827057946202</v>
      </c>
      <c r="G131" s="300">
        <f t="shared" si="35"/>
        <v>0.22186787944014114</v>
      </c>
      <c r="H131" s="300">
        <f t="shared" si="35"/>
        <v>0.22452135833070649</v>
      </c>
      <c r="I131" s="300">
        <f t="shared" si="35"/>
        <v>0.22802852175111993</v>
      </c>
      <c r="J131" s="300">
        <f t="shared" si="35"/>
        <v>0.24749645655793337</v>
      </c>
      <c r="K131" s="300">
        <f t="shared" si="35"/>
        <v>0.27279852212751643</v>
      </c>
      <c r="L131" s="300">
        <f t="shared" si="35"/>
        <v>0.28219438029378346</v>
      </c>
      <c r="M131" s="300">
        <f t="shared" si="35"/>
        <v>0.28179405235742855</v>
      </c>
      <c r="N131" s="300">
        <f t="shared" si="35"/>
        <v>0.2968090196906798</v>
      </c>
      <c r="O131" s="300">
        <f t="shared" si="35"/>
        <v>0.26911075012138475</v>
      </c>
      <c r="P131" s="300">
        <f t="shared" si="35"/>
        <v>0.2687301205805252</v>
      </c>
      <c r="Q131" s="300">
        <f t="shared" si="35"/>
        <v>0.2652611415840414</v>
      </c>
      <c r="R131" s="300">
        <f t="shared" si="35"/>
        <v>0.26147403198460545</v>
      </c>
      <c r="S131" s="300">
        <f t="shared" si="35"/>
        <v>0.2670721465462581</v>
      </c>
      <c r="T131" s="300">
        <f t="shared" si="35"/>
        <v>0.27445310008736962</v>
      </c>
      <c r="U131" s="300">
        <f t="shared" si="35"/>
        <v>0.28407230784472692</v>
      </c>
      <c r="V131" s="300">
        <f t="shared" si="35"/>
        <v>0.30029575431736749</v>
      </c>
      <c r="W131" s="300">
        <f t="shared" si="35"/>
        <v>0.29911289380020711</v>
      </c>
      <c r="X131" s="300">
        <f t="shared" si="35"/>
        <v>0.31137361804598651</v>
      </c>
      <c r="Y131" s="300">
        <f t="shared" si="35"/>
        <v>0.32717865786499339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0.5626074915453827</v>
      </c>
      <c r="C132" s="235">
        <f t="shared" si="36"/>
        <v>0.56281382474084851</v>
      </c>
      <c r="D132" s="235">
        <f t="shared" si="36"/>
        <v>0.56303259922749094</v>
      </c>
      <c r="E132" s="235">
        <f t="shared" si="36"/>
        <v>0.56212581164394804</v>
      </c>
      <c r="F132" s="235">
        <f t="shared" si="36"/>
        <v>0.56496925086184324</v>
      </c>
      <c r="G132" s="235">
        <f t="shared" si="36"/>
        <v>0.57494384021123091</v>
      </c>
      <c r="H132" s="235">
        <f t="shared" si="36"/>
        <v>0.57278591080097174</v>
      </c>
      <c r="I132" s="235">
        <f t="shared" si="36"/>
        <v>0.56986611489874139</v>
      </c>
      <c r="J132" s="235">
        <f t="shared" si="36"/>
        <v>0.5511215075042466</v>
      </c>
      <c r="K132" s="235">
        <f t="shared" si="36"/>
        <v>0.52676742170830582</v>
      </c>
      <c r="L132" s="235">
        <f t="shared" si="36"/>
        <v>0.51745191237536181</v>
      </c>
      <c r="M132" s="235">
        <f t="shared" si="36"/>
        <v>0.51817997781485559</v>
      </c>
      <c r="N132" s="235">
        <f t="shared" si="36"/>
        <v>0.50349133749377206</v>
      </c>
      <c r="O132" s="235">
        <f t="shared" si="36"/>
        <v>0.53207875315168107</v>
      </c>
      <c r="P132" s="235">
        <f t="shared" si="36"/>
        <v>0.53247066122090336</v>
      </c>
      <c r="Q132" s="235">
        <f t="shared" si="36"/>
        <v>0.53592281777330186</v>
      </c>
      <c r="R132" s="235">
        <f t="shared" si="36"/>
        <v>0.53951189224111806</v>
      </c>
      <c r="S132" s="235">
        <f t="shared" si="36"/>
        <v>0.53423788755554913</v>
      </c>
      <c r="T132" s="235">
        <f t="shared" si="36"/>
        <v>0.52761726052302271</v>
      </c>
      <c r="U132" s="235">
        <f t="shared" si="36"/>
        <v>0.51891687822611932</v>
      </c>
      <c r="V132" s="235">
        <f t="shared" si="36"/>
        <v>0.50408832897805966</v>
      </c>
      <c r="W132" s="235">
        <f t="shared" si="36"/>
        <v>0.50525085738265596</v>
      </c>
      <c r="X132" s="235">
        <f t="shared" si="36"/>
        <v>0.49395988935562152</v>
      </c>
      <c r="Y132" s="235">
        <f t="shared" si="36"/>
        <v>0.47961396845195114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0.24616322923054804</v>
      </c>
      <c r="K136" s="322">
        <f>IF(K$5=0,0,K$5/PPA_fec!K$5)</f>
        <v>0.24482525986610362</v>
      </c>
      <c r="L136" s="322">
        <f>IF(L$5=0,0,L$5/PPA_fec!L$5)</f>
        <v>0.24498710611991109</v>
      </c>
      <c r="M136" s="322">
        <f>IF(M$5=0,0,M$5/PPA_fec!M$5)</f>
        <v>0.24486598637058538</v>
      </c>
      <c r="N136" s="322">
        <f>IF(N$5=0,0,N$5/PPA_fec!N$5)</f>
        <v>0.24840500915293304</v>
      </c>
      <c r="O136" s="322">
        <f>IF(O$5=0,0,O$5/PPA_fec!O$5)</f>
        <v>0.2490504038447533</v>
      </c>
      <c r="P136" s="322">
        <f>IF(P$5=0,0,P$5/PPA_fec!P$5)</f>
        <v>0.25050191803744676</v>
      </c>
      <c r="Q136" s="322">
        <f>IF(Q$5=0,0,Q$5/PPA_fec!Q$5)</f>
        <v>0.25079413833833497</v>
      </c>
      <c r="R136" s="322">
        <f>IF(R$5=0,0,R$5/PPA_fec!R$5)</f>
        <v>0.2512362970851289</v>
      </c>
      <c r="S136" s="322">
        <f>IF(S$5=0,0,S$5/PPA_fec!S$5)</f>
        <v>0.25031633552226223</v>
      </c>
      <c r="T136" s="322">
        <f>IF(T$5=0,0,T$5/PPA_fec!T$5)</f>
        <v>0.24996631050041204</v>
      </c>
      <c r="U136" s="322">
        <f>IF(U$5=0,0,U$5/PPA_fec!U$5)</f>
        <v>0.24943304305574723</v>
      </c>
      <c r="V136" s="322">
        <f>IF(V$5=0,0,V$5/PPA_fec!V$5)</f>
        <v>0.24813178731044014</v>
      </c>
      <c r="W136" s="322">
        <f>IF(W$5=0,0,W$5/PPA_fec!W$5)</f>
        <v>0.24765466854860743</v>
      </c>
      <c r="X136" s="322">
        <f>IF(X$5=0,0,X$5/PPA_fec!X$5)</f>
        <v>0.2462526316906638</v>
      </c>
      <c r="Y136" s="322">
        <f>IF(Y$5=0,0,Y$5/PPA_fec!Y$5)</f>
        <v>0.24681191124722709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0.17984177495187628</v>
      </c>
      <c r="K137" s="305">
        <f>IF(K$6=0,0,K$6/PPA_fec!K$6)</f>
        <v>0.17984177495187634</v>
      </c>
      <c r="L137" s="305">
        <f>IF(L$6=0,0,L$6/PPA_fec!L$6)</f>
        <v>0.17984177495187628</v>
      </c>
      <c r="M137" s="305">
        <f>IF(M$6=0,0,M$6/PPA_fec!M$6)</f>
        <v>0.17984177495187628</v>
      </c>
      <c r="N137" s="305">
        <f>IF(N$6=0,0,N$6/PPA_fec!N$6)</f>
        <v>0.17984177495187631</v>
      </c>
      <c r="O137" s="305">
        <f>IF(O$6=0,0,O$6/PPA_fec!O$6)</f>
        <v>0.17984177495187625</v>
      </c>
      <c r="P137" s="305">
        <f>IF(P$6=0,0,P$6/PPA_fec!P$6)</f>
        <v>0.17984177495187631</v>
      </c>
      <c r="Q137" s="305">
        <f>IF(Q$6=0,0,Q$6/PPA_fec!Q$6)</f>
        <v>0.17984177495187634</v>
      </c>
      <c r="R137" s="305">
        <f>IF(R$6=0,0,R$6/PPA_fec!R$6)</f>
        <v>0.17984177495187631</v>
      </c>
      <c r="S137" s="305">
        <f>IF(S$6=0,0,S$6/PPA_fec!S$6)</f>
        <v>0.17984177495187625</v>
      </c>
      <c r="T137" s="305">
        <f>IF(T$6=0,0,T$6/PPA_fec!T$6)</f>
        <v>0.17984177495187625</v>
      </c>
      <c r="U137" s="305">
        <f>IF(U$6=0,0,U$6/PPA_fec!U$6)</f>
        <v>0.17984177495187628</v>
      </c>
      <c r="V137" s="305">
        <f>IF(V$6=0,0,V$6/PPA_fec!V$6)</f>
        <v>0.17984177495187631</v>
      </c>
      <c r="W137" s="305">
        <f>IF(W$6=0,0,W$6/PPA_fec!W$6)</f>
        <v>0.17984177495187631</v>
      </c>
      <c r="X137" s="305">
        <f>IF(X$6=0,0,X$6/PPA_fec!X$6)</f>
        <v>0.17984177495187628</v>
      </c>
      <c r="Y137" s="305">
        <f>IF(Y$6=0,0,Y$6/PPA_fec!Y$6)</f>
        <v>0.17984177495187634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4.6737349733094853E-2</v>
      </c>
      <c r="K138" s="306">
        <f>IF(K$7=0,0,K$7/PPA_fec!K$7)</f>
        <v>4.6737349733094832E-2</v>
      </c>
      <c r="L138" s="306">
        <f>IF(L$7=0,0,L$7/PPA_fec!L$7)</f>
        <v>4.6737349733094832E-2</v>
      </c>
      <c r="M138" s="306">
        <f>IF(M$7=0,0,M$7/PPA_fec!M$7)</f>
        <v>4.6737349733094853E-2</v>
      </c>
      <c r="N138" s="306">
        <f>IF(N$7=0,0,N$7/PPA_fec!N$7)</f>
        <v>4.6737349733094839E-2</v>
      </c>
      <c r="O138" s="306">
        <f>IF(O$7=0,0,O$7/PPA_fec!O$7)</f>
        <v>4.6737349733094867E-2</v>
      </c>
      <c r="P138" s="306">
        <f>IF(P$7=0,0,P$7/PPA_fec!P$7)</f>
        <v>4.6737349733094832E-2</v>
      </c>
      <c r="Q138" s="306">
        <f>IF(Q$7=0,0,Q$7/PPA_fec!Q$7)</f>
        <v>4.6737349733094846E-2</v>
      </c>
      <c r="R138" s="306">
        <f>IF(R$7=0,0,R$7/PPA_fec!R$7)</f>
        <v>4.673734973309486E-2</v>
      </c>
      <c r="S138" s="306">
        <f>IF(S$7=0,0,S$7/PPA_fec!S$7)</f>
        <v>4.673734973309486E-2</v>
      </c>
      <c r="T138" s="306">
        <f>IF(T$7=0,0,T$7/PPA_fec!T$7)</f>
        <v>4.6737349733094839E-2</v>
      </c>
      <c r="U138" s="306">
        <f>IF(U$7=0,0,U$7/PPA_fec!U$7)</f>
        <v>4.6737349733094853E-2</v>
      </c>
      <c r="V138" s="306">
        <f>IF(V$7=0,0,V$7/PPA_fec!V$7)</f>
        <v>4.6737349733094853E-2</v>
      </c>
      <c r="W138" s="306">
        <f>IF(W$7=0,0,W$7/PPA_fec!W$7)</f>
        <v>4.6737349733094867E-2</v>
      </c>
      <c r="X138" s="306">
        <f>IF(X$7=0,0,X$7/PPA_fec!X$7)</f>
        <v>4.6737349733094825E-2</v>
      </c>
      <c r="Y138" s="306">
        <f>IF(Y$7=0,0,Y$7/PPA_fec!Y$7)</f>
        <v>4.6737349733094853E-2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0.25706502490193955</v>
      </c>
      <c r="K139" s="306">
        <f>IF(K$8=0,0,K$8/PPA_fec!K$8)</f>
        <v>0.25706502490193966</v>
      </c>
      <c r="L139" s="306">
        <f>IF(L$8=0,0,L$8/PPA_fec!L$8)</f>
        <v>0.25706502490193955</v>
      </c>
      <c r="M139" s="306">
        <f>IF(M$8=0,0,M$8/PPA_fec!M$8)</f>
        <v>0.25706502490193961</v>
      </c>
      <c r="N139" s="306">
        <f>IF(N$8=0,0,N$8/PPA_fec!N$8)</f>
        <v>0.25706502490193961</v>
      </c>
      <c r="O139" s="306">
        <f>IF(O$8=0,0,O$8/PPA_fec!O$8)</f>
        <v>0.25706502490193955</v>
      </c>
      <c r="P139" s="306">
        <f>IF(P$8=0,0,P$8/PPA_fec!P$8)</f>
        <v>0.25706502490193972</v>
      </c>
      <c r="Q139" s="306">
        <f>IF(Q$8=0,0,Q$8/PPA_fec!Q$8)</f>
        <v>0.25706502490193966</v>
      </c>
      <c r="R139" s="306">
        <f>IF(R$8=0,0,R$8/PPA_fec!R$8)</f>
        <v>0.25706502490193966</v>
      </c>
      <c r="S139" s="306">
        <f>IF(S$8=0,0,S$8/PPA_fec!S$8)</f>
        <v>0.25706502490193961</v>
      </c>
      <c r="T139" s="306">
        <f>IF(T$8=0,0,T$8/PPA_fec!T$8)</f>
        <v>0.25706502490193972</v>
      </c>
      <c r="U139" s="306">
        <f>IF(U$8=0,0,U$8/PPA_fec!U$8)</f>
        <v>0.25706502490193966</v>
      </c>
      <c r="V139" s="306">
        <f>IF(V$8=0,0,V$8/PPA_fec!V$8)</f>
        <v>0.25706502490193955</v>
      </c>
      <c r="W139" s="306">
        <f>IF(W$8=0,0,W$8/PPA_fec!W$8)</f>
        <v>0.25706502490193966</v>
      </c>
      <c r="X139" s="306">
        <f>IF(X$8=0,0,X$8/PPA_fec!X$8)</f>
        <v>0.25706502490193955</v>
      </c>
      <c r="Y139" s="306">
        <f>IF(Y$8=0,0,Y$8/PPA_fec!Y$8)</f>
        <v>0.25706502490193961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0.18046673768279545</v>
      </c>
      <c r="K140" s="306">
        <f>IF(K$9=0,0,K$9/PPA_fec!K$9)</f>
        <v>0.18046673768279542</v>
      </c>
      <c r="L140" s="306">
        <f>IF(L$9=0,0,L$9/PPA_fec!L$9)</f>
        <v>0.18046673768279536</v>
      </c>
      <c r="M140" s="306">
        <f>IF(M$9=0,0,M$9/PPA_fec!M$9)</f>
        <v>0.18046673768279545</v>
      </c>
      <c r="N140" s="306">
        <f>IF(N$9=0,0,N$9/PPA_fec!N$9)</f>
        <v>0.18046673768279542</v>
      </c>
      <c r="O140" s="306">
        <f>IF(O$9=0,0,O$9/PPA_fec!O$9)</f>
        <v>0.18046673768279539</v>
      </c>
      <c r="P140" s="306">
        <f>IF(P$9=0,0,P$9/PPA_fec!P$9)</f>
        <v>0.18046673768279545</v>
      </c>
      <c r="Q140" s="306">
        <f>IF(Q$9=0,0,Q$9/PPA_fec!Q$9)</f>
        <v>0.18046673768279545</v>
      </c>
      <c r="R140" s="306">
        <f>IF(R$9=0,0,R$9/PPA_fec!R$9)</f>
        <v>0.18046673768279542</v>
      </c>
      <c r="S140" s="306">
        <f>IF(S$9=0,0,S$9/PPA_fec!S$9)</f>
        <v>0.18046673768279539</v>
      </c>
      <c r="T140" s="306">
        <f>IF(T$9=0,0,T$9/PPA_fec!T$9)</f>
        <v>0.18046673768279545</v>
      </c>
      <c r="U140" s="306">
        <f>IF(U$9=0,0,U$9/PPA_fec!U$9)</f>
        <v>0.18046673768279542</v>
      </c>
      <c r="V140" s="306">
        <f>IF(V$9=0,0,V$9/PPA_fec!V$9)</f>
        <v>0.18046673768279548</v>
      </c>
      <c r="W140" s="306">
        <f>IF(W$9=0,0,W$9/PPA_fec!W$9)</f>
        <v>0.18046673768279539</v>
      </c>
      <c r="X140" s="306">
        <f>IF(X$9=0,0,X$9/PPA_fec!X$9)</f>
        <v>0.18046673768279548</v>
      </c>
      <c r="Y140" s="306">
        <f>IF(Y$9=0,0,Y$9/PPA_fec!Y$9)</f>
        <v>0.18046673768279548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0.3204119030503304</v>
      </c>
      <c r="K141" s="307">
        <f>IF(K$10=0,0,K$10/PPA_fec!K$10)</f>
        <v>0.31676157388108989</v>
      </c>
      <c r="L141" s="307">
        <f>IF(L$10=0,0,L$10/PPA_fec!L$10)</f>
        <v>0.31371233261337395</v>
      </c>
      <c r="M141" s="307">
        <f>IF(M$10=0,0,M$10/PPA_fec!M$10)</f>
        <v>0.31613453613902082</v>
      </c>
      <c r="N141" s="307">
        <f>IF(N$10=0,0,N$10/PPA_fec!N$10)</f>
        <v>0.31285446335152073</v>
      </c>
      <c r="O141" s="307">
        <f>IF(O$10=0,0,O$10/PPA_fec!O$10)</f>
        <v>0.33078351727777983</v>
      </c>
      <c r="P141" s="307">
        <f>IF(P$10=0,0,P$10/PPA_fec!P$10)</f>
        <v>0.33106393144232571</v>
      </c>
      <c r="Q141" s="307">
        <f>IF(Q$10=0,0,Q$10/PPA_fec!Q$10)</f>
        <v>0.33269292508861559</v>
      </c>
      <c r="R141" s="307">
        <f>IF(R$10=0,0,R$10/PPA_fec!R$10)</f>
        <v>0.33303126587449711</v>
      </c>
      <c r="S141" s="307">
        <f>IF(S$10=0,0,S$10/PPA_fec!S$10)</f>
        <v>0.33279093294863216</v>
      </c>
      <c r="T141" s="307">
        <f>IF(T$10=0,0,T$10/PPA_fec!T$10)</f>
        <v>0.33515384372319212</v>
      </c>
      <c r="U141" s="307">
        <f>IF(U$10=0,0,U$10/PPA_fec!U$10)</f>
        <v>0.33752466725478947</v>
      </c>
      <c r="V141" s="307">
        <f>IF(V$10=0,0,V$10/PPA_fec!V$10)</f>
        <v>0.34006700357110725</v>
      </c>
      <c r="W141" s="307">
        <f>IF(W$10=0,0,W$10/PPA_fec!W$10)</f>
        <v>0.34051015445674715</v>
      </c>
      <c r="X141" s="307">
        <f>IF(X$10=0,0,X$10/PPA_fec!X$10)</f>
        <v>0.34164766608995939</v>
      </c>
      <c r="Y141" s="307">
        <f>IF(Y$10=0,0,Y$10/PPA_fec!Y$10)</f>
        <v>0.34448556082282078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0.2236838466865424</v>
      </c>
      <c r="K142" s="308">
        <f>IF(K$16=0,0,K$16/PPA_fec!K$16)</f>
        <v>0.22368384668654234</v>
      </c>
      <c r="L142" s="308">
        <f>IF(L$16=0,0,L$16/PPA_fec!L$16)</f>
        <v>0.22368384668654251</v>
      </c>
      <c r="M142" s="308">
        <f>IF(M$16=0,0,M$16/PPA_fec!M$16)</f>
        <v>0.2236838466865424</v>
      </c>
      <c r="N142" s="308">
        <f>IF(N$16=0,0,N$16/PPA_fec!N$16)</f>
        <v>0.2236838466865424</v>
      </c>
      <c r="O142" s="308">
        <f>IF(O$16=0,0,O$16/PPA_fec!O$16)</f>
        <v>0.2236838466865424</v>
      </c>
      <c r="P142" s="308">
        <f>IF(P$16=0,0,P$16/PPA_fec!P$16)</f>
        <v>0.22368384668654245</v>
      </c>
      <c r="Q142" s="308">
        <f>IF(Q$16=0,0,Q$16/PPA_fec!Q$16)</f>
        <v>0.22368384668654243</v>
      </c>
      <c r="R142" s="308">
        <f>IF(R$16=0,0,R$16/PPA_fec!R$16)</f>
        <v>0.22368384668654243</v>
      </c>
      <c r="S142" s="308">
        <f>IF(S$16=0,0,S$16/PPA_fec!S$16)</f>
        <v>0.22368384668654245</v>
      </c>
      <c r="T142" s="308">
        <f>IF(T$16=0,0,T$16/PPA_fec!T$16)</f>
        <v>0.22368384668654243</v>
      </c>
      <c r="U142" s="308">
        <f>IF(U$16=0,0,U$16/PPA_fec!U$16)</f>
        <v>0.2236838466865424</v>
      </c>
      <c r="V142" s="308">
        <f>IF(V$16=0,0,V$16/PPA_fec!V$16)</f>
        <v>0.22368384668654245</v>
      </c>
      <c r="W142" s="308">
        <f>IF(W$16=0,0,W$16/PPA_fec!W$16)</f>
        <v>0.22368384668654248</v>
      </c>
      <c r="X142" s="308">
        <f>IF(X$16=0,0,X$16/PPA_fec!X$16)</f>
        <v>0.22368384668654243</v>
      </c>
      <c r="Y142" s="308">
        <f>IF(Y$16=0,0,Y$16/PPA_fec!Y$16)</f>
        <v>0.22368384668654245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0.25199756653100219</v>
      </c>
      <c r="K143" s="308">
        <f>IF(K$17=0,0,K$17/PPA_fec!K$17)</f>
        <v>0.24957994515069923</v>
      </c>
      <c r="L143" s="308">
        <f>IF(L$17=0,0,L$17/PPA_fec!L$17)</f>
        <v>0.24958479607867701</v>
      </c>
      <c r="M143" s="308">
        <f>IF(M$17=0,0,M$17/PPA_fec!M$17)</f>
        <v>0.24946933569767474</v>
      </c>
      <c r="N143" s="308">
        <f>IF(N$17=0,0,N$17/PPA_fec!N$17)</f>
        <v>0.25359074713286889</v>
      </c>
      <c r="O143" s="308">
        <f>IF(O$17=0,0,O$17/PPA_fec!O$17)</f>
        <v>0.25553513689367835</v>
      </c>
      <c r="P143" s="308">
        <f>IF(P$17=0,0,P$17/PPA_fec!P$17)</f>
        <v>0.25742499668871971</v>
      </c>
      <c r="Q143" s="308">
        <f>IF(Q$17=0,0,Q$17/PPA_fec!Q$17)</f>
        <v>0.25809048206095286</v>
      </c>
      <c r="R143" s="308">
        <f>IF(R$17=0,0,R$17/PPA_fec!R$17)</f>
        <v>0.25911757497399296</v>
      </c>
      <c r="S143" s="308">
        <f>IF(S$17=0,0,S$17/PPA_fec!S$17)</f>
        <v>0.25750421469247731</v>
      </c>
      <c r="T143" s="308">
        <f>IF(T$17=0,0,T$17/PPA_fec!T$17)</f>
        <v>0.25695242251800626</v>
      </c>
      <c r="U143" s="308">
        <f>IF(U$17=0,0,U$17/PPA_fec!U$17)</f>
        <v>0.25614460447008575</v>
      </c>
      <c r="V143" s="308">
        <f>IF(V$17=0,0,V$17/PPA_fec!V$17)</f>
        <v>0.25408635891608883</v>
      </c>
      <c r="W143" s="308">
        <f>IF(W$17=0,0,W$17/PPA_fec!W$17)</f>
        <v>0.25368730459624189</v>
      </c>
      <c r="X143" s="308">
        <f>IF(X$17=0,0,X$17/PPA_fec!X$17)</f>
        <v>0.2518633205467174</v>
      </c>
      <c r="Y143" s="308">
        <f>IF(Y$17=0,0,Y$17/PPA_fec!Y$17)</f>
        <v>0.25223506328488521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0.2223594760904079</v>
      </c>
      <c r="K144" s="309">
        <f>IF(K$30=0,0,K$30/PPA_fec!K$30)</f>
        <v>0.2223594760904079</v>
      </c>
      <c r="L144" s="309">
        <f>IF(L$30=0,0,L$30/PPA_fec!L$30)</f>
        <v>0.22235947609040796</v>
      </c>
      <c r="M144" s="309">
        <f>IF(M$30=0,0,M$30/PPA_fec!M$30)</f>
        <v>0.22235947609040793</v>
      </c>
      <c r="N144" s="309">
        <f>IF(N$30=0,0,N$30/PPA_fec!N$30)</f>
        <v>0.2223594760904079</v>
      </c>
      <c r="O144" s="309">
        <f>IF(O$30=0,0,O$30/PPA_fec!O$30)</f>
        <v>0.22235947609040796</v>
      </c>
      <c r="P144" s="309">
        <f>IF(P$30=0,0,P$30/PPA_fec!P$30)</f>
        <v>0.22235947609040788</v>
      </c>
      <c r="Q144" s="309">
        <f>IF(Q$30=0,0,Q$30/PPA_fec!Q$30)</f>
        <v>0.22235947609040788</v>
      </c>
      <c r="R144" s="309">
        <f>IF(R$30=0,0,R$30/PPA_fec!R$30)</f>
        <v>0.22235947609040804</v>
      </c>
      <c r="S144" s="309">
        <f>IF(S$30=0,0,S$30/PPA_fec!S$30)</f>
        <v>0.22235947609040801</v>
      </c>
      <c r="T144" s="309">
        <f>IF(T$30=0,0,T$30/PPA_fec!T$30)</f>
        <v>0.22235947609040796</v>
      </c>
      <c r="U144" s="309">
        <f>IF(U$30=0,0,U$30/PPA_fec!U$30)</f>
        <v>0.22235947609040801</v>
      </c>
      <c r="V144" s="309">
        <f>IF(V$30=0,0,V$30/PPA_fec!V$30)</f>
        <v>0.22235947609040793</v>
      </c>
      <c r="W144" s="309">
        <f>IF(W$30=0,0,W$30/PPA_fec!W$30)</f>
        <v>0.22235947609040788</v>
      </c>
      <c r="X144" s="309">
        <f>IF(X$30=0,0,X$30/PPA_fec!X$30)</f>
        <v>0.22235947609040796</v>
      </c>
      <c r="Y144" s="309">
        <f>IF(Y$30=0,0,Y$30/PPA_fec!Y$30)</f>
        <v>0.22235947609040788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0.36428002239562302</v>
      </c>
      <c r="C146" s="322">
        <f>IF(C$32=0,0,C$32/PPA_fec!C$32)</f>
        <v>0.36487686488947485</v>
      </c>
      <c r="D146" s="322">
        <f>IF(D$32=0,0,D$32/PPA_fec!D$32)</f>
        <v>0.363757071059086</v>
      </c>
      <c r="E146" s="322">
        <f>IF(E$32=0,0,E$32/PPA_fec!E$32)</f>
        <v>0.36636283427018562</v>
      </c>
      <c r="F146" s="322">
        <f>IF(F$32=0,0,F$32/PPA_fec!F$32)</f>
        <v>0.36520093890326155</v>
      </c>
      <c r="G146" s="322">
        <f>IF(G$32=0,0,G$32/PPA_fec!G$32)</f>
        <v>0.36375087577054893</v>
      </c>
      <c r="H146" s="322">
        <f>IF(H$32=0,0,H$32/PPA_fec!H$32)</f>
        <v>0.3680623893368235</v>
      </c>
      <c r="I146" s="322">
        <f>IF(I$32=0,0,I$32/PPA_fec!I$32)</f>
        <v>0.36332784347650654</v>
      </c>
      <c r="J146" s="322">
        <f>IF(J$32=0,0,J$32/PPA_fec!J$32)</f>
        <v>0.35735331308447671</v>
      </c>
      <c r="K146" s="322">
        <f>IF(K$32=0,0,K$32/PPA_fec!K$32)</f>
        <v>0.35578436083780984</v>
      </c>
      <c r="L146" s="322">
        <f>IF(L$32=0,0,L$32/PPA_fec!L$32)</f>
        <v>0.36168112529982371</v>
      </c>
      <c r="M146" s="322">
        <f>IF(M$32=0,0,M$32/PPA_fec!M$32)</f>
        <v>0.36124241011912422</v>
      </c>
      <c r="N146" s="322">
        <f>IF(N$32=0,0,N$32/PPA_fec!N$32)</f>
        <v>0.36891835627394498</v>
      </c>
      <c r="O146" s="322">
        <f>IF(O$32=0,0,O$32/PPA_fec!O$32)</f>
        <v>0.38079478372471165</v>
      </c>
      <c r="P146" s="322">
        <f>IF(P$32=0,0,P$32/PPA_fec!P$32)</f>
        <v>0.39009700617909843</v>
      </c>
      <c r="Q146" s="322">
        <f>IF(Q$32=0,0,Q$32/PPA_fec!Q$32)</f>
        <v>0.39071460733816993</v>
      </c>
      <c r="R146" s="322">
        <f>IF(R$32=0,0,R$32/PPA_fec!R$32)</f>
        <v>0.39147519982717599</v>
      </c>
      <c r="S146" s="322">
        <f>IF(S$32=0,0,S$32/PPA_fec!S$32)</f>
        <v>0.38917043572691568</v>
      </c>
      <c r="T146" s="322">
        <f>IF(T$32=0,0,T$32/PPA_fec!T$32)</f>
        <v>0.38812343314537168</v>
      </c>
      <c r="U146" s="322">
        <f>IF(U$32=0,0,U$32/PPA_fec!U$32)</f>
        <v>0.38635588157738204</v>
      </c>
      <c r="V146" s="322">
        <f>IF(V$32=0,0,V$32/PPA_fec!V$32)</f>
        <v>0.38258734133738281</v>
      </c>
      <c r="W146" s="322">
        <f>IF(W$32=0,0,W$32/PPA_fec!W$32)</f>
        <v>0.38051277610734752</v>
      </c>
      <c r="X146" s="322">
        <f>IF(X$32=0,0,X$32/PPA_fec!X$32)</f>
        <v>0.37459645422227028</v>
      </c>
      <c r="Y146" s="322">
        <f>IF(Y$32=0,0,Y$32/PPA_fec!Y$32)</f>
        <v>0.37615743770769394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0.22957644418238624</v>
      </c>
      <c r="C147" s="305">
        <f>IF(C$33=0,0,C$33/PPA_fec!C$33)</f>
        <v>0.22957644418238624</v>
      </c>
      <c r="D147" s="305">
        <f>IF(D$33=0,0,D$33/PPA_fec!D$33)</f>
        <v>0.22957644418238624</v>
      </c>
      <c r="E147" s="305">
        <f>IF(E$33=0,0,E$33/PPA_fec!E$33)</f>
        <v>0.23081563647563846</v>
      </c>
      <c r="F147" s="305">
        <f>IF(F$33=0,0,F$33/PPA_fec!F$33)</f>
        <v>0.23081563647563849</v>
      </c>
      <c r="G147" s="305">
        <f>IF(G$33=0,0,G$33/PPA_fec!G$33)</f>
        <v>0.23081563647563857</v>
      </c>
      <c r="H147" s="305">
        <f>IF(H$33=0,0,H$33/PPA_fec!H$33)</f>
        <v>0.23510034788952386</v>
      </c>
      <c r="I147" s="305">
        <f>IF(I$33=0,0,I$33/PPA_fec!I$33)</f>
        <v>0.23510034788952394</v>
      </c>
      <c r="J147" s="305">
        <f>IF(J$33=0,0,J$33/PPA_fec!J$33)</f>
        <v>0.23510034788952386</v>
      </c>
      <c r="K147" s="305">
        <f>IF(K$33=0,0,K$33/PPA_fec!K$33)</f>
        <v>0.23510034788952389</v>
      </c>
      <c r="L147" s="305">
        <f>IF(L$33=0,0,L$33/PPA_fec!L$33)</f>
        <v>0.23842898225489462</v>
      </c>
      <c r="M147" s="305">
        <f>IF(M$33=0,0,M$33/PPA_fec!M$33)</f>
        <v>0.23842898225489459</v>
      </c>
      <c r="N147" s="305">
        <f>IF(N$33=0,0,N$33/PPA_fec!N$33)</f>
        <v>0.23842898225489462</v>
      </c>
      <c r="O147" s="305">
        <f>IF(O$33=0,0,O$33/PPA_fec!O$33)</f>
        <v>0.24616786178192585</v>
      </c>
      <c r="P147" s="305">
        <f>IF(P$33=0,0,P$33/PPA_fec!P$33)</f>
        <v>0.24970843778364005</v>
      </c>
      <c r="Q147" s="305">
        <f>IF(Q$33=0,0,Q$33/PPA_fec!Q$33)</f>
        <v>0.2497084377836401</v>
      </c>
      <c r="R147" s="305">
        <f>IF(R$33=0,0,R$33/PPA_fec!R$33)</f>
        <v>0.24970843778364013</v>
      </c>
      <c r="S147" s="305">
        <f>IF(S$33=0,0,S$33/PPA_fec!S$33)</f>
        <v>0.24970843778364002</v>
      </c>
      <c r="T147" s="305">
        <f>IF(T$33=0,0,T$33/PPA_fec!T$33)</f>
        <v>0.24970843778364005</v>
      </c>
      <c r="U147" s="305">
        <f>IF(U$33=0,0,U$33/PPA_fec!U$33)</f>
        <v>0.24970843778364005</v>
      </c>
      <c r="V147" s="305">
        <f>IF(V$33=0,0,V$33/PPA_fec!V$33)</f>
        <v>0.24970843778364002</v>
      </c>
      <c r="W147" s="305">
        <f>IF(W$33=0,0,W$33/PPA_fec!W$33)</f>
        <v>0.24970843778364005</v>
      </c>
      <c r="X147" s="305">
        <f>IF(X$33=0,0,X$33/PPA_fec!X$33)</f>
        <v>0.24970843778364002</v>
      </c>
      <c r="Y147" s="305">
        <f>IF(Y$33=0,0,Y$33/PPA_fec!Y$33)</f>
        <v>0.2497084377836401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5.96685450489296E-2</v>
      </c>
      <c r="C148" s="306">
        <f>IF(C$34=0,0,C$34/PPA_fec!C$34)</f>
        <v>5.9668545048929614E-2</v>
      </c>
      <c r="D148" s="306">
        <f>IF(D$34=0,0,D$34/PPA_fec!D$34)</f>
        <v>5.9668545048929607E-2</v>
      </c>
      <c r="E148" s="306">
        <f>IF(E$34=0,0,E$34/PPA_fec!E$34)</f>
        <v>5.9990619909168624E-2</v>
      </c>
      <c r="F148" s="306">
        <f>IF(F$34=0,0,F$34/PPA_fec!F$34)</f>
        <v>5.999061990916861E-2</v>
      </c>
      <c r="G148" s="306">
        <f>IF(G$34=0,0,G$34/PPA_fec!G$34)</f>
        <v>5.9990619909168617E-2</v>
      </c>
      <c r="H148" s="306">
        <f>IF(H$34=0,0,H$34/PPA_fec!H$34)</f>
        <v>6.1104246775076379E-2</v>
      </c>
      <c r="I148" s="306">
        <f>IF(I$34=0,0,I$34/PPA_fec!I$34)</f>
        <v>6.1104246775076386E-2</v>
      </c>
      <c r="J148" s="306">
        <f>IF(J$34=0,0,J$34/PPA_fec!J$34)</f>
        <v>6.1104246775076379E-2</v>
      </c>
      <c r="K148" s="306">
        <f>IF(K$34=0,0,K$34/PPA_fec!K$34)</f>
        <v>6.1104246775076379E-2</v>
      </c>
      <c r="L148" s="306">
        <f>IF(L$34=0,0,L$34/PPA_fec!L$34)</f>
        <v>6.1969382439533982E-2</v>
      </c>
      <c r="M148" s="306">
        <f>IF(M$34=0,0,M$34/PPA_fec!M$34)</f>
        <v>6.1969382439533989E-2</v>
      </c>
      <c r="N148" s="306">
        <f>IF(N$34=0,0,N$34/PPA_fec!N$34)</f>
        <v>6.1969382439533989E-2</v>
      </c>
      <c r="O148" s="306">
        <f>IF(O$34=0,0,O$34/PPA_fec!O$34)</f>
        <v>6.3980772080711831E-2</v>
      </c>
      <c r="P148" s="306">
        <f>IF(P$34=0,0,P$34/PPA_fec!P$34)</f>
        <v>6.4900992878667962E-2</v>
      </c>
      <c r="Q148" s="306">
        <f>IF(Q$34=0,0,Q$34/PPA_fec!Q$34)</f>
        <v>6.4900992878667962E-2</v>
      </c>
      <c r="R148" s="306">
        <f>IF(R$34=0,0,R$34/PPA_fec!R$34)</f>
        <v>6.4900992878667976E-2</v>
      </c>
      <c r="S148" s="306">
        <f>IF(S$34=0,0,S$34/PPA_fec!S$34)</f>
        <v>6.4900992878667976E-2</v>
      </c>
      <c r="T148" s="306">
        <f>IF(T$34=0,0,T$34/PPA_fec!T$34)</f>
        <v>6.4900992878667976E-2</v>
      </c>
      <c r="U148" s="306">
        <f>IF(U$34=0,0,U$34/PPA_fec!U$34)</f>
        <v>6.4900992878667962E-2</v>
      </c>
      <c r="V148" s="306">
        <f>IF(V$34=0,0,V$34/PPA_fec!V$34)</f>
        <v>6.4900992878667962E-2</v>
      </c>
      <c r="W148" s="306">
        <f>IF(W$34=0,0,W$34/PPA_fec!W$34)</f>
        <v>6.4900992878667962E-2</v>
      </c>
      <c r="X148" s="306">
        <f>IF(X$34=0,0,X$34/PPA_fec!X$34)</f>
        <v>6.490099287866799E-2</v>
      </c>
      <c r="Y148" s="306">
        <f>IF(Y$34=0,0,Y$34/PPA_fec!Y$34)</f>
        <v>6.4900992878667976E-2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0.32710099318289532</v>
      </c>
      <c r="C149" s="306">
        <f>IF(C$35=0,0,C$35/PPA_fec!C$35)</f>
        <v>0.32710099318289548</v>
      </c>
      <c r="D149" s="306">
        <f>IF(D$35=0,0,D$35/PPA_fec!D$35)</f>
        <v>0.32710099318289548</v>
      </c>
      <c r="E149" s="306">
        <f>IF(E$35=0,0,E$35/PPA_fec!E$35)</f>
        <v>0.3288665969290071</v>
      </c>
      <c r="F149" s="306">
        <f>IF(F$35=0,0,F$35/PPA_fec!F$35)</f>
        <v>0.32886659692900694</v>
      </c>
      <c r="G149" s="306">
        <f>IF(G$35=0,0,G$35/PPA_fec!G$35)</f>
        <v>0.32886659692900705</v>
      </c>
      <c r="H149" s="306">
        <f>IF(H$35=0,0,H$35/PPA_fec!H$35)</f>
        <v>0.33497146262624961</v>
      </c>
      <c r="I149" s="306">
        <f>IF(I$35=0,0,I$35/PPA_fec!I$35)</f>
        <v>0.33497146262624955</v>
      </c>
      <c r="J149" s="306">
        <f>IF(J$35=0,0,J$35/PPA_fec!J$35)</f>
        <v>0.33497146262624955</v>
      </c>
      <c r="K149" s="306">
        <f>IF(K$35=0,0,K$35/PPA_fec!K$35)</f>
        <v>0.33497146262624972</v>
      </c>
      <c r="L149" s="306">
        <f>IF(L$35=0,0,L$35/PPA_fec!L$35)</f>
        <v>0.33971410776448735</v>
      </c>
      <c r="M149" s="306">
        <f>IF(M$35=0,0,M$35/PPA_fec!M$35)</f>
        <v>0.33971410776448729</v>
      </c>
      <c r="N149" s="306">
        <f>IF(N$35=0,0,N$35/PPA_fec!N$35)</f>
        <v>0.33971410776448735</v>
      </c>
      <c r="O149" s="306">
        <f>IF(O$35=0,0,O$35/PPA_fec!O$35)</f>
        <v>0.35074047934381014</v>
      </c>
      <c r="P149" s="306">
        <f>IF(P$35=0,0,P$35/PPA_fec!P$35)</f>
        <v>0.35578509936449593</v>
      </c>
      <c r="Q149" s="306">
        <f>IF(Q$35=0,0,Q$35/PPA_fec!Q$35)</f>
        <v>0.35578509936449576</v>
      </c>
      <c r="R149" s="306">
        <f>IF(R$35=0,0,R$35/PPA_fec!R$35)</f>
        <v>0.35578509936449576</v>
      </c>
      <c r="S149" s="306">
        <f>IF(S$35=0,0,S$35/PPA_fec!S$35)</f>
        <v>0.35578509936449593</v>
      </c>
      <c r="T149" s="306">
        <f>IF(T$35=0,0,T$35/PPA_fec!T$35)</f>
        <v>0.3557850993644957</v>
      </c>
      <c r="U149" s="306">
        <f>IF(U$35=0,0,U$35/PPA_fec!U$35)</f>
        <v>0.3557850993644957</v>
      </c>
      <c r="V149" s="306">
        <f>IF(V$35=0,0,V$35/PPA_fec!V$35)</f>
        <v>0.35578509936449582</v>
      </c>
      <c r="W149" s="306">
        <f>IF(W$35=0,0,W$35/PPA_fec!W$35)</f>
        <v>0.3557850993644957</v>
      </c>
      <c r="X149" s="306">
        <f>IF(X$35=0,0,X$35/PPA_fec!X$35)</f>
        <v>0.35578509936449593</v>
      </c>
      <c r="Y149" s="306">
        <f>IF(Y$35=0,0,Y$35/PPA_fec!Y$35)</f>
        <v>0.35578509936449587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0.23054441902418529</v>
      </c>
      <c r="C150" s="306">
        <f>IF(C$36=0,0,C$36/PPA_fec!C$36)</f>
        <v>0.23054441902418524</v>
      </c>
      <c r="D150" s="306">
        <f>IF(D$36=0,0,D$36/PPA_fec!D$36)</f>
        <v>0.23054441902418527</v>
      </c>
      <c r="E150" s="306">
        <f>IF(E$36=0,0,E$36/PPA_fec!E$36)</f>
        <v>0.23178883618695015</v>
      </c>
      <c r="F150" s="306">
        <f>IF(F$36=0,0,F$36/PPA_fec!F$36)</f>
        <v>0.23178883618695009</v>
      </c>
      <c r="G150" s="306">
        <f>IF(G$36=0,0,G$36/PPA_fec!G$36)</f>
        <v>0.23178883618695009</v>
      </c>
      <c r="H150" s="306">
        <f>IF(H$36=0,0,H$36/PPA_fec!H$36)</f>
        <v>0.23609161344756374</v>
      </c>
      <c r="I150" s="306">
        <f>IF(I$36=0,0,I$36/PPA_fec!I$36)</f>
        <v>0.23609161344756374</v>
      </c>
      <c r="J150" s="306">
        <f>IF(J$36=0,0,J$36/PPA_fec!J$36)</f>
        <v>0.23609161344756369</v>
      </c>
      <c r="K150" s="306">
        <f>IF(K$36=0,0,K$36/PPA_fec!K$36)</f>
        <v>0.23609161344756366</v>
      </c>
      <c r="L150" s="306">
        <f>IF(L$36=0,0,L$36/PPA_fec!L$36)</f>
        <v>0.23943428250336057</v>
      </c>
      <c r="M150" s="306">
        <f>IF(M$36=0,0,M$36/PPA_fec!M$36)</f>
        <v>0.2394342825033606</v>
      </c>
      <c r="N150" s="306">
        <f>IF(N$36=0,0,N$36/PPA_fec!N$36)</f>
        <v>0.23943428250336055</v>
      </c>
      <c r="O150" s="306">
        <f>IF(O$36=0,0,O$36/PPA_fec!O$36)</f>
        <v>0.24720579186187364</v>
      </c>
      <c r="P150" s="306">
        <f>IF(P$36=0,0,P$36/PPA_fec!P$36)</f>
        <v>0.25076129617431819</v>
      </c>
      <c r="Q150" s="306">
        <f>IF(Q$36=0,0,Q$36/PPA_fec!Q$36)</f>
        <v>0.2507612961743183</v>
      </c>
      <c r="R150" s="306">
        <f>IF(R$36=0,0,R$36/PPA_fec!R$36)</f>
        <v>0.25076129617431825</v>
      </c>
      <c r="S150" s="306">
        <f>IF(S$36=0,0,S$36/PPA_fec!S$36)</f>
        <v>0.25076129617431825</v>
      </c>
      <c r="T150" s="306">
        <f>IF(T$36=0,0,T$36/PPA_fec!T$36)</f>
        <v>0.25076129617431819</v>
      </c>
      <c r="U150" s="306">
        <f>IF(U$36=0,0,U$36/PPA_fec!U$36)</f>
        <v>0.25076129617431825</v>
      </c>
      <c r="V150" s="306">
        <f>IF(V$36=0,0,V$36/PPA_fec!V$36)</f>
        <v>0.25076129617431836</v>
      </c>
      <c r="W150" s="306">
        <f>IF(W$36=0,0,W$36/PPA_fec!W$36)</f>
        <v>0.25076129617431825</v>
      </c>
      <c r="X150" s="306">
        <f>IF(X$36=0,0,X$36/PPA_fec!X$36)</f>
        <v>0.25076129617431825</v>
      </c>
      <c r="Y150" s="306">
        <f>IF(Y$36=0,0,Y$36/PPA_fec!Y$36)</f>
        <v>0.25076129617431825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0.39636266784733415</v>
      </c>
      <c r="C151" s="307">
        <f>IF(C$37=0,0,C$37/PPA_fec!C$37)</f>
        <v>0.39429875429694672</v>
      </c>
      <c r="D151" s="307">
        <f>IF(D$37=0,0,D$37/PPA_fec!D$37)</f>
        <v>0.3995880398959365</v>
      </c>
      <c r="E151" s="307">
        <f>IF(E$37=0,0,E$37/PPA_fec!E$37)</f>
        <v>0.39962723796815852</v>
      </c>
      <c r="F151" s="307">
        <f>IF(F$37=0,0,F$37/PPA_fec!F$37)</f>
        <v>0.40259802420240903</v>
      </c>
      <c r="G151" s="307">
        <f>IF(G$37=0,0,G$37/PPA_fec!G$37)</f>
        <v>0.40722524148698691</v>
      </c>
      <c r="H151" s="307">
        <f>IF(H$37=0,0,H$37/PPA_fec!H$37)</f>
        <v>0.41884422512609998</v>
      </c>
      <c r="I151" s="307">
        <f>IF(I$37=0,0,I$37/PPA_fec!I$37)</f>
        <v>0.42338034831751276</v>
      </c>
      <c r="J151" s="307">
        <f>IF(J$37=0,0,J$37/PPA_fec!J$37)</f>
        <v>0.4188181733350006</v>
      </c>
      <c r="K151" s="307">
        <f>IF(K$37=0,0,K$37/PPA_fec!K$37)</f>
        <v>0.41404673950193049</v>
      </c>
      <c r="L151" s="307">
        <f>IF(L$37=0,0,L$37/PPA_fec!L$37)</f>
        <v>0.41586679180475922</v>
      </c>
      <c r="M151" s="307">
        <f>IF(M$37=0,0,M$37/PPA_fec!M$37)</f>
        <v>0.41907773987593477</v>
      </c>
      <c r="N151" s="307">
        <f>IF(N$37=0,0,N$37/PPA_fec!N$37)</f>
        <v>0.41472957372110003</v>
      </c>
      <c r="O151" s="307">
        <f>IF(O$37=0,0,O$37/PPA_fec!O$37)</f>
        <v>0.45272952619176671</v>
      </c>
      <c r="P151" s="307">
        <f>IF(P$37=0,0,P$37/PPA_fec!P$37)</f>
        <v>0.4596303424106335</v>
      </c>
      <c r="Q151" s="307">
        <f>IF(Q$37=0,0,Q$37/PPA_fec!Q$37)</f>
        <v>0.46189194458567856</v>
      </c>
      <c r="R151" s="307">
        <f>IF(R$37=0,0,R$37/PPA_fec!R$37)</f>
        <v>0.46236167769912478</v>
      </c>
      <c r="S151" s="307">
        <f>IF(S$37=0,0,S$37/PPA_fec!S$37)</f>
        <v>0.46202801312706876</v>
      </c>
      <c r="T151" s="307">
        <f>IF(T$37=0,0,T$37/PPA_fec!T$37)</f>
        <v>0.46530854412198935</v>
      </c>
      <c r="U151" s="307">
        <f>IF(U$37=0,0,U$37/PPA_fec!U$37)</f>
        <v>0.4686000607389636</v>
      </c>
      <c r="V151" s="307">
        <f>IF(V$37=0,0,V$37/PPA_fec!V$37)</f>
        <v>0.47212969595625032</v>
      </c>
      <c r="W151" s="307">
        <f>IF(W$37=0,0,W$37/PPA_fec!W$37)</f>
        <v>0.47274494145405727</v>
      </c>
      <c r="X151" s="307">
        <f>IF(X$37=0,0,X$37/PPA_fec!X$37)</f>
        <v>0.47432419794144209</v>
      </c>
      <c r="Y151" s="307">
        <f>IF(Y$37=0,0,Y$37/PPA_fec!Y$37)</f>
        <v>0.47826416966263707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0.31850793331959865</v>
      </c>
      <c r="C152" s="308">
        <f>IF(C$43=0,0,C$43/PPA_fec!C$43)</f>
        <v>0.31900524753225284</v>
      </c>
      <c r="D152" s="308">
        <f>IF(D$43=0,0,D$43/PPA_fec!D$43)</f>
        <v>0.31775001732751995</v>
      </c>
      <c r="E152" s="308">
        <f>IF(E$43=0,0,E$43/PPA_fec!E$43)</f>
        <v>0.32012123329565545</v>
      </c>
      <c r="F152" s="308">
        <f>IF(F$43=0,0,F$43/PPA_fec!F$43)</f>
        <v>0.31893099915382728</v>
      </c>
      <c r="G152" s="308">
        <f>IF(G$43=0,0,G$43/PPA_fec!G$43)</f>
        <v>0.31675193101593324</v>
      </c>
      <c r="H152" s="308">
        <f>IF(H$43=0,0,H$43/PPA_fec!H$43)</f>
        <v>0.32125760416962001</v>
      </c>
      <c r="I152" s="308">
        <f>IF(I$43=0,0,I$43/PPA_fec!I$43)</f>
        <v>0.31872182084199874</v>
      </c>
      <c r="J152" s="308">
        <f>IF(J$43=0,0,J$43/PPA_fec!J$43)</f>
        <v>0.32013350706046478</v>
      </c>
      <c r="K152" s="308">
        <f>IF(K$43=0,0,K$43/PPA_fec!K$43)</f>
        <v>0.32197702419017687</v>
      </c>
      <c r="L152" s="308">
        <f>IF(L$43=0,0,L$43/PPA_fec!L$43)</f>
        <v>0.32781217863940854</v>
      </c>
      <c r="M152" s="308">
        <f>IF(M$43=0,0,M$43/PPA_fec!M$43)</f>
        <v>0.32725286025074335</v>
      </c>
      <c r="N152" s="308">
        <f>IF(N$43=0,0,N$43/PPA_fec!N$43)</f>
        <v>0.33142413992326203</v>
      </c>
      <c r="O152" s="308">
        <f>IF(O$43=0,0,O$43/PPA_fec!O$43)</f>
        <v>0.33641164867938594</v>
      </c>
      <c r="P152" s="308">
        <f>IF(P$43=0,0,P$43/PPA_fec!P$43)</f>
        <v>0.3423379435681837</v>
      </c>
      <c r="Q152" s="308">
        <f>IF(Q$43=0,0,Q$43/PPA_fec!Q$43)</f>
        <v>0.3415303463998724</v>
      </c>
      <c r="R152" s="308">
        <f>IF(R$43=0,0,R$43/PPA_fec!R$43)</f>
        <v>0.34045743923808369</v>
      </c>
      <c r="S152" s="308">
        <f>IF(S$43=0,0,S$43/PPA_fec!S$43)</f>
        <v>0.34089844604633157</v>
      </c>
      <c r="T152" s="308">
        <f>IF(T$43=0,0,T$43/PPA_fec!T$43)</f>
        <v>0.34045598791045162</v>
      </c>
      <c r="U152" s="308">
        <f>IF(U$43=0,0,U$43/PPA_fec!U$43)</f>
        <v>0.33973858648657829</v>
      </c>
      <c r="V152" s="308">
        <f>IF(V$43=0,0,V$43/PPA_fec!V$43)</f>
        <v>0.33892882098876514</v>
      </c>
      <c r="W152" s="308">
        <f>IF(W$43=0,0,W$43/PPA_fec!W$43)</f>
        <v>0.3375582323044361</v>
      </c>
      <c r="X152" s="308">
        <f>IF(X$43=0,0,X$43/PPA_fec!X$43)</f>
        <v>0.33512780299617778</v>
      </c>
      <c r="Y152" s="308">
        <f>IF(Y$43=0,0,Y$43/PPA_fec!Y$43)</f>
        <v>0.33549413831159797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0.37734734008554227</v>
      </c>
      <c r="C153" s="308">
        <f>IF(C$56=0,0,C$56/PPA_fec!C$56)</f>
        <v>0.37799243464733739</v>
      </c>
      <c r="D153" s="308">
        <f>IF(D$56=0,0,D$56/PPA_fec!D$56)</f>
        <v>0.37686246040776461</v>
      </c>
      <c r="E153" s="308">
        <f>IF(E$56=0,0,E$56/PPA_fec!E$56)</f>
        <v>0.37954187493415553</v>
      </c>
      <c r="F153" s="308">
        <f>IF(F$56=0,0,F$56/PPA_fec!F$56)</f>
        <v>0.37840434116834176</v>
      </c>
      <c r="G153" s="308">
        <f>IF(G$56=0,0,G$56/PPA_fec!G$56)</f>
        <v>0.37733970495131308</v>
      </c>
      <c r="H153" s="308">
        <f>IF(H$56=0,0,H$56/PPA_fec!H$56)</f>
        <v>0.38165639163560788</v>
      </c>
      <c r="I153" s="308">
        <f>IF(I$56=0,0,I$56/PPA_fec!I$56)</f>
        <v>0.37654148679136379</v>
      </c>
      <c r="J153" s="308">
        <f>IF(J$56=0,0,J$56/PPA_fec!J$56)</f>
        <v>0.36800194172830969</v>
      </c>
      <c r="K153" s="308">
        <f>IF(K$56=0,0,K$56/PPA_fec!K$56)</f>
        <v>0.36555167728832794</v>
      </c>
      <c r="L153" s="308">
        <f>IF(L$56=0,0,L$56/PPA_fec!L$56)</f>
        <v>0.37158383285313806</v>
      </c>
      <c r="M153" s="308">
        <f>IF(M$56=0,0,M$56/PPA_fec!M$56)</f>
        <v>0.37108561078387819</v>
      </c>
      <c r="N153" s="308">
        <f>IF(N$56=0,0,N$56/PPA_fec!N$56)</f>
        <v>0.37976427793922829</v>
      </c>
      <c r="O153" s="308">
        <f>IF(O$56=0,0,O$56/PPA_fec!O$56)</f>
        <v>0.39286586380692806</v>
      </c>
      <c r="P153" s="308">
        <f>IF(P$56=0,0,P$56/PPA_fec!P$56)</f>
        <v>0.40306564814564294</v>
      </c>
      <c r="Q153" s="308">
        <f>IF(Q$56=0,0,Q$56/PPA_fec!Q$56)</f>
        <v>0.40411398067693666</v>
      </c>
      <c r="R153" s="308">
        <f>IF(R$56=0,0,R$56/PPA_fec!R$56)</f>
        <v>0.40559356828201693</v>
      </c>
      <c r="S153" s="308">
        <f>IF(S$56=0,0,S$56/PPA_fec!S$56)</f>
        <v>0.40231629388223611</v>
      </c>
      <c r="T153" s="308">
        <f>IF(T$56=0,0,T$56/PPA_fec!T$56)</f>
        <v>0.40093209833640125</v>
      </c>
      <c r="U153" s="308">
        <f>IF(U$56=0,0,U$56/PPA_fec!U$56)</f>
        <v>0.39865637156838296</v>
      </c>
      <c r="V153" s="308">
        <f>IF(V$56=0,0,V$56/PPA_fec!V$56)</f>
        <v>0.39369428669852197</v>
      </c>
      <c r="W153" s="308">
        <f>IF(W$56=0,0,W$56/PPA_fec!W$56)</f>
        <v>0.39138003007781597</v>
      </c>
      <c r="X153" s="308">
        <f>IF(X$56=0,0,X$56/PPA_fec!X$56)</f>
        <v>0.38396740141029445</v>
      </c>
      <c r="Y153" s="308">
        <f>IF(Y$56=0,0,Y$56/PPA_fec!Y$56)</f>
        <v>0.38535876221721438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0.36775907894306081</v>
      </c>
      <c r="C154" s="309">
        <f>IF(C$69=0,0,C$69/PPA_fec!C$69)</f>
        <v>0.36813001693246328</v>
      </c>
      <c r="D154" s="309">
        <f>IF(D$69=0,0,D$69/PPA_fec!D$69)</f>
        <v>0.3677884903526219</v>
      </c>
      <c r="E154" s="309">
        <f>IF(E$69=0,0,E$69/PPA_fec!E$69)</f>
        <v>0.37000079279734921</v>
      </c>
      <c r="F154" s="309">
        <f>IF(F$69=0,0,F$69/PPA_fec!F$69)</f>
        <v>0.3696502178789372</v>
      </c>
      <c r="G154" s="309">
        <f>IF(G$69=0,0,G$69/PPA_fec!G$69)</f>
        <v>0.37060582846339535</v>
      </c>
      <c r="H154" s="309">
        <f>IF(H$69=0,0,H$69/PPA_fec!H$69)</f>
        <v>0.37588064144995975</v>
      </c>
      <c r="I154" s="309">
        <f>IF(I$69=0,0,I$69/PPA_fec!I$69)</f>
        <v>0.37335082047121165</v>
      </c>
      <c r="J154" s="309">
        <f>IF(J$69=0,0,J$69/PPA_fec!J$69)</f>
        <v>0.36027969150992889</v>
      </c>
      <c r="K154" s="309">
        <f>IF(K$69=0,0,K$69/PPA_fec!K$69)</f>
        <v>0.35621461111399028</v>
      </c>
      <c r="L154" s="309">
        <f>IF(L$69=0,0,L$69/PPA_fec!L$69)</f>
        <v>0.36153367714865919</v>
      </c>
      <c r="M154" s="309">
        <f>IF(M$69=0,0,M$69/PPA_fec!M$69)</f>
        <v>0.36127107084372534</v>
      </c>
      <c r="N154" s="309">
        <f>IF(N$69=0,0,N$69/PPA_fec!N$69)</f>
        <v>0.36848213935272572</v>
      </c>
      <c r="O154" s="309">
        <f>IF(O$69=0,0,O$69/PPA_fec!O$69)</f>
        <v>0.38504392144882404</v>
      </c>
      <c r="P154" s="309">
        <f>IF(P$69=0,0,P$69/PPA_fec!P$69)</f>
        <v>0.39494447130311339</v>
      </c>
      <c r="Q154" s="309">
        <f>IF(Q$69=0,0,Q$69/PPA_fec!Q$69)</f>
        <v>0.39716770205686602</v>
      </c>
      <c r="R154" s="309">
        <f>IF(R$69=0,0,R$69/PPA_fec!R$69)</f>
        <v>0.40067569110226592</v>
      </c>
      <c r="S154" s="309">
        <f>IF(S$69=0,0,S$69/PPA_fec!S$69)</f>
        <v>0.39571128968293945</v>
      </c>
      <c r="T154" s="309">
        <f>IF(T$69=0,0,T$69/PPA_fec!T$69)</f>
        <v>0.39453476536054</v>
      </c>
      <c r="U154" s="309">
        <f>IF(U$69=0,0,U$69/PPA_fec!U$69)</f>
        <v>0.39260361263508159</v>
      </c>
      <c r="V154" s="309">
        <f>IF(V$69=0,0,V$69/PPA_fec!V$69)</f>
        <v>0.38733359635457076</v>
      </c>
      <c r="W154" s="309">
        <f>IF(W$69=0,0,W$69/PPA_fec!W$69)</f>
        <v>0.3864155315291502</v>
      </c>
      <c r="X154" s="309">
        <f>IF(X$69=0,0,X$69/PPA_fec!X$69)</f>
        <v>0.38101376419853367</v>
      </c>
      <c r="Y154" s="309">
        <f>IF(Y$69=0,0,Y$69/PPA_fec!Y$69)</f>
        <v>0.38214409396053362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0.35897356623662569</v>
      </c>
      <c r="C156" s="322">
        <f>IF(C$83=0,0,C$83/PPA_fec!C$83)</f>
        <v>0.35916625675957747</v>
      </c>
      <c r="D156" s="322">
        <f>IF(D$83=0,0,D$83/PPA_fec!D$83)</f>
        <v>0.36009388563472461</v>
      </c>
      <c r="E156" s="322">
        <f>IF(E$83=0,0,E$83/PPA_fec!E$83)</f>
        <v>0.35980715261255908</v>
      </c>
      <c r="F156" s="322">
        <f>IF(F$83=0,0,F$83/PPA_fec!F$83)</f>
        <v>0.36238451730967958</v>
      </c>
      <c r="G156" s="322">
        <f>IF(G$83=0,0,G$83/PPA_fec!G$83)</f>
        <v>0.36214231600612684</v>
      </c>
      <c r="H156" s="322">
        <f>IF(H$83=0,0,H$83/PPA_fec!H$83)</f>
        <v>0.36637325724766456</v>
      </c>
      <c r="I156" s="322">
        <f>IF(I$83=0,0,I$83/PPA_fec!I$83)</f>
        <v>0.36743802736150261</v>
      </c>
      <c r="J156" s="322">
        <f>IF(J$83=0,0,J$83/PPA_fec!J$83)</f>
        <v>0.37306833125878291</v>
      </c>
      <c r="K156" s="322">
        <f>IF(K$83=0,0,K$83/PPA_fec!K$83)</f>
        <v>0.37483280800977603</v>
      </c>
      <c r="L156" s="322">
        <f>IF(L$83=0,0,L$83/PPA_fec!L$83)</f>
        <v>0.38020255551547533</v>
      </c>
      <c r="M156" s="322">
        <f>IF(M$83=0,0,M$83/PPA_fec!M$83)</f>
        <v>0.38566745037033745</v>
      </c>
      <c r="N156" s="322">
        <f>IF(N$83=0,0,N$83/PPA_fec!N$83)</f>
        <v>0.38629766536242782</v>
      </c>
      <c r="O156" s="322">
        <f>IF(O$83=0,0,O$83/PPA_fec!O$83)</f>
        <v>0.38802531586946754</v>
      </c>
      <c r="P156" s="322">
        <f>IF(P$83=0,0,P$83/PPA_fec!P$83)</f>
        <v>0.38804732981057605</v>
      </c>
      <c r="Q156" s="322">
        <f>IF(Q$83=0,0,Q$83/PPA_fec!Q$83)</f>
        <v>0.38801449592068532</v>
      </c>
      <c r="R156" s="322">
        <f>IF(R$83=0,0,R$83/PPA_fec!R$83)</f>
        <v>0.38762839005376731</v>
      </c>
      <c r="S156" s="322">
        <f>IF(S$83=0,0,S$83/PPA_fec!S$83)</f>
        <v>0.38826070275844637</v>
      </c>
      <c r="T156" s="322">
        <f>IF(T$83=0,0,T$83/PPA_fec!T$83)</f>
        <v>0.38975216661971041</v>
      </c>
      <c r="U156" s="322">
        <f>IF(U$83=0,0,U$83/PPA_fec!U$83)</f>
        <v>0.39156990548642301</v>
      </c>
      <c r="V156" s="322">
        <f>IF(V$83=0,0,V$83/PPA_fec!V$83)</f>
        <v>0.39436211065943427</v>
      </c>
      <c r="W156" s="322">
        <f>IF(W$83=0,0,W$83/PPA_fec!W$83)</f>
        <v>0.39432112533539526</v>
      </c>
      <c r="X156" s="322">
        <f>IF(X$83=0,0,X$83/PPA_fec!X$83)</f>
        <v>0.39628548683617798</v>
      </c>
      <c r="Y156" s="322">
        <f>IF(Y$83=0,0,Y$83/PPA_fec!Y$83)</f>
        <v>0.39927826934977939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0.2649132350685463</v>
      </c>
      <c r="C157" s="334">
        <f>IF(C$84=0,0,C$84/PPA_fec!C$84)</f>
        <v>0.26534506484799814</v>
      </c>
      <c r="D157" s="334">
        <f>IF(D$84=0,0,D$84/PPA_fec!D$84)</f>
        <v>0.26534506484799802</v>
      </c>
      <c r="E157" s="334">
        <f>IF(E$84=0,0,E$84/PPA_fec!E$84)</f>
        <v>0.26534506484799802</v>
      </c>
      <c r="F157" s="334">
        <f>IF(F$84=0,0,F$84/PPA_fec!F$84)</f>
        <v>0.26706601870267133</v>
      </c>
      <c r="G157" s="334">
        <f>IF(G$84=0,0,G$84/PPA_fec!G$84)</f>
        <v>0.26706601870267127</v>
      </c>
      <c r="H157" s="334">
        <f>IF(H$84=0,0,H$84/PPA_fec!H$84)</f>
        <v>0.26952722648351318</v>
      </c>
      <c r="I157" s="334">
        <f>IF(I$84=0,0,I$84/PPA_fec!I$84)</f>
        <v>0.26952722648351329</v>
      </c>
      <c r="J157" s="334">
        <f>IF(J$84=0,0,J$84/PPA_fec!J$84)</f>
        <v>0.27267782076525598</v>
      </c>
      <c r="K157" s="334">
        <f>IF(K$84=0,0,K$84/PPA_fec!K$84)</f>
        <v>0.27267782076525587</v>
      </c>
      <c r="L157" s="334">
        <f>IF(L$84=0,0,L$84/PPA_fec!L$84)</f>
        <v>0.27647324973361964</v>
      </c>
      <c r="M157" s="334">
        <f>IF(M$84=0,0,M$84/PPA_fec!M$84)</f>
        <v>0.2799884228778915</v>
      </c>
      <c r="N157" s="334">
        <f>IF(N$84=0,0,N$84/PPA_fec!N$84)</f>
        <v>0.27998842287789166</v>
      </c>
      <c r="O157" s="334">
        <f>IF(O$84=0,0,O$84/PPA_fec!O$84)</f>
        <v>0.27998842287789172</v>
      </c>
      <c r="P157" s="334">
        <f>IF(P$84=0,0,P$84/PPA_fec!P$84)</f>
        <v>0.27998842287789161</v>
      </c>
      <c r="Q157" s="334">
        <f>IF(Q$84=0,0,Q$84/PPA_fec!Q$84)</f>
        <v>0.27998842287789161</v>
      </c>
      <c r="R157" s="334">
        <f>IF(R$84=0,0,R$84/PPA_fec!R$84)</f>
        <v>0.27998842287789166</v>
      </c>
      <c r="S157" s="334">
        <f>IF(S$84=0,0,S$84/PPA_fec!S$84)</f>
        <v>0.27998842287789161</v>
      </c>
      <c r="T157" s="334">
        <f>IF(T$84=0,0,T$84/PPA_fec!T$84)</f>
        <v>0.27998842287789161</v>
      </c>
      <c r="U157" s="334">
        <f>IF(U$84=0,0,U$84/PPA_fec!U$84)</f>
        <v>0.27998842287789161</v>
      </c>
      <c r="V157" s="334">
        <f>IF(V$84=0,0,V$84/PPA_fec!V$84)</f>
        <v>0.27998842287789155</v>
      </c>
      <c r="W157" s="334">
        <f>IF(W$84=0,0,W$84/PPA_fec!W$84)</f>
        <v>0.27998842287789177</v>
      </c>
      <c r="X157" s="334">
        <f>IF(X$84=0,0,X$84/PPA_fec!X$84)</f>
        <v>0.27998842287789161</v>
      </c>
      <c r="Y157" s="334">
        <f>IF(Y$84=0,0,Y$84/PPA_fec!Y$84)</f>
        <v>0.2799884228778915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6.6547399896089932E-2</v>
      </c>
      <c r="C158" s="335">
        <f>IF(C$85=0,0,C$85/PPA_fec!C$85)</f>
        <v>6.6655877485036263E-2</v>
      </c>
      <c r="D158" s="335">
        <f>IF(D$85=0,0,D$85/PPA_fec!D$85)</f>
        <v>6.6655877485036305E-2</v>
      </c>
      <c r="E158" s="335">
        <f>IF(E$85=0,0,E$85/PPA_fec!E$85)</f>
        <v>6.6655877485036305E-2</v>
      </c>
      <c r="F158" s="335">
        <f>IF(F$85=0,0,F$85/PPA_fec!F$85)</f>
        <v>6.7088188858003467E-2</v>
      </c>
      <c r="G158" s="335">
        <f>IF(G$85=0,0,G$85/PPA_fec!G$85)</f>
        <v>6.7088188858003467E-2</v>
      </c>
      <c r="H158" s="335">
        <f>IF(H$85=0,0,H$85/PPA_fec!H$85)</f>
        <v>6.7706455357133558E-2</v>
      </c>
      <c r="I158" s="335">
        <f>IF(I$85=0,0,I$85/PPA_fec!I$85)</f>
        <v>6.7706455357133558E-2</v>
      </c>
      <c r="J158" s="335">
        <f>IF(J$85=0,0,J$85/PPA_fec!J$85)</f>
        <v>6.8497898855693434E-2</v>
      </c>
      <c r="K158" s="335">
        <f>IF(K$85=0,0,K$85/PPA_fec!K$85)</f>
        <v>6.849789885569342E-2</v>
      </c>
      <c r="L158" s="335">
        <f>IF(L$85=0,0,L$85/PPA_fec!L$85)</f>
        <v>6.9451327736925236E-2</v>
      </c>
      <c r="M158" s="335">
        <f>IF(M$85=0,0,M$85/PPA_fec!M$85)</f>
        <v>7.0334355090674983E-2</v>
      </c>
      <c r="N158" s="335">
        <f>IF(N$85=0,0,N$85/PPA_fec!N$85)</f>
        <v>7.033435509067501E-2</v>
      </c>
      <c r="O158" s="335">
        <f>IF(O$85=0,0,O$85/PPA_fec!O$85)</f>
        <v>7.0334355090674996E-2</v>
      </c>
      <c r="P158" s="335">
        <f>IF(P$85=0,0,P$85/PPA_fec!P$85)</f>
        <v>7.0334355090674996E-2</v>
      </c>
      <c r="Q158" s="335">
        <f>IF(Q$85=0,0,Q$85/PPA_fec!Q$85)</f>
        <v>7.033435509067501E-2</v>
      </c>
      <c r="R158" s="335">
        <f>IF(R$85=0,0,R$85/PPA_fec!R$85)</f>
        <v>7.0334355090674983E-2</v>
      </c>
      <c r="S158" s="335">
        <f>IF(S$85=0,0,S$85/PPA_fec!S$85)</f>
        <v>7.0334355090674969E-2</v>
      </c>
      <c r="T158" s="335">
        <f>IF(T$85=0,0,T$85/PPA_fec!T$85)</f>
        <v>7.0334355090674983E-2</v>
      </c>
      <c r="U158" s="335">
        <f>IF(U$85=0,0,U$85/PPA_fec!U$85)</f>
        <v>7.0334355090674996E-2</v>
      </c>
      <c r="V158" s="335">
        <f>IF(V$85=0,0,V$85/PPA_fec!V$85)</f>
        <v>7.0334355090674996E-2</v>
      </c>
      <c r="W158" s="335">
        <f>IF(W$85=0,0,W$85/PPA_fec!W$85)</f>
        <v>7.0334355090674996E-2</v>
      </c>
      <c r="X158" s="335">
        <f>IF(X$85=0,0,X$85/PPA_fec!X$85)</f>
        <v>7.0334355090674996E-2</v>
      </c>
      <c r="Y158" s="335">
        <f>IF(Y$85=0,0,Y$85/PPA_fec!Y$85)</f>
        <v>7.0334355090674996E-2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0.3733002079718456</v>
      </c>
      <c r="C159" s="335">
        <f>IF(C$86=0,0,C$86/PPA_fec!C$86)</f>
        <v>0.37390871719350083</v>
      </c>
      <c r="D159" s="335">
        <f>IF(D$86=0,0,D$86/PPA_fec!D$86)</f>
        <v>0.37390871719350094</v>
      </c>
      <c r="E159" s="335">
        <f>IF(E$86=0,0,E$86/PPA_fec!E$86)</f>
        <v>0.37390871719350088</v>
      </c>
      <c r="F159" s="335">
        <f>IF(F$86=0,0,F$86/PPA_fec!F$86)</f>
        <v>0.37633378452429406</v>
      </c>
      <c r="G159" s="335">
        <f>IF(G$86=0,0,G$86/PPA_fec!G$86)</f>
        <v>0.37633378452429411</v>
      </c>
      <c r="H159" s="335">
        <f>IF(H$86=0,0,H$86/PPA_fec!H$86)</f>
        <v>0.37980197431183893</v>
      </c>
      <c r="I159" s="335">
        <f>IF(I$86=0,0,I$86/PPA_fec!I$86)</f>
        <v>0.37980197431183904</v>
      </c>
      <c r="J159" s="335">
        <f>IF(J$86=0,0,J$86/PPA_fec!J$86)</f>
        <v>0.38424160716108169</v>
      </c>
      <c r="K159" s="335">
        <f>IF(K$86=0,0,K$86/PPA_fec!K$86)</f>
        <v>0.38424160716108158</v>
      </c>
      <c r="L159" s="335">
        <f>IF(L$86=0,0,L$86/PPA_fec!L$86)</f>
        <v>0.38958990326590237</v>
      </c>
      <c r="M159" s="335">
        <f>IF(M$86=0,0,M$86/PPA_fec!M$86)</f>
        <v>0.39454327928531574</v>
      </c>
      <c r="N159" s="335">
        <f>IF(N$86=0,0,N$86/PPA_fec!N$86)</f>
        <v>0.39454327928531574</v>
      </c>
      <c r="O159" s="335">
        <f>IF(O$86=0,0,O$86/PPA_fec!O$86)</f>
        <v>0.39454327928531557</v>
      </c>
      <c r="P159" s="335">
        <f>IF(P$86=0,0,P$86/PPA_fec!P$86)</f>
        <v>0.39454327928531568</v>
      </c>
      <c r="Q159" s="335">
        <f>IF(Q$86=0,0,Q$86/PPA_fec!Q$86)</f>
        <v>0.39454327928531568</v>
      </c>
      <c r="R159" s="335">
        <f>IF(R$86=0,0,R$86/PPA_fec!R$86)</f>
        <v>0.39454327928531568</v>
      </c>
      <c r="S159" s="335">
        <f>IF(S$86=0,0,S$86/PPA_fec!S$86)</f>
        <v>0.3945432792853158</v>
      </c>
      <c r="T159" s="335">
        <f>IF(T$86=0,0,T$86/PPA_fec!T$86)</f>
        <v>0.39454327928531574</v>
      </c>
      <c r="U159" s="335">
        <f>IF(U$86=0,0,U$86/PPA_fec!U$86)</f>
        <v>0.39454327928531568</v>
      </c>
      <c r="V159" s="335">
        <f>IF(V$86=0,0,V$86/PPA_fec!V$86)</f>
        <v>0.39454327928531563</v>
      </c>
      <c r="W159" s="335">
        <f>IF(W$86=0,0,W$86/PPA_fec!W$86)</f>
        <v>0.39454327928531585</v>
      </c>
      <c r="X159" s="335">
        <f>IF(X$86=0,0,X$86/PPA_fec!X$86)</f>
        <v>0.39454327928531568</v>
      </c>
      <c r="Y159" s="335">
        <f>IF(Y$86=0,0,Y$86/PPA_fec!Y$86)</f>
        <v>0.39454327928531568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0.26500230740445535</v>
      </c>
      <c r="C160" s="335">
        <f>IF(C$87=0,0,C$87/PPA_fec!C$87)</f>
        <v>0.2654342823789449</v>
      </c>
      <c r="D160" s="335">
        <f>IF(D$87=0,0,D$87/PPA_fec!D$87)</f>
        <v>0.2654342823789449</v>
      </c>
      <c r="E160" s="335">
        <f>IF(E$87=0,0,E$87/PPA_fec!E$87)</f>
        <v>0.26543428237894484</v>
      </c>
      <c r="F160" s="335">
        <f>IF(F$87=0,0,F$87/PPA_fec!F$87)</f>
        <v>0.26715581487356349</v>
      </c>
      <c r="G160" s="335">
        <f>IF(G$87=0,0,G$87/PPA_fec!G$87)</f>
        <v>0.26715581487356338</v>
      </c>
      <c r="H160" s="335">
        <f>IF(H$87=0,0,H$87/PPA_fec!H$87)</f>
        <v>0.26961785019148982</v>
      </c>
      <c r="I160" s="335">
        <f>IF(I$87=0,0,I$87/PPA_fec!I$87)</f>
        <v>0.26961785019148976</v>
      </c>
      <c r="J160" s="335">
        <f>IF(J$87=0,0,J$87/PPA_fec!J$87)</f>
        <v>0.27276950380419451</v>
      </c>
      <c r="K160" s="335">
        <f>IF(K$87=0,0,K$87/PPA_fec!K$87)</f>
        <v>0.27276950380419457</v>
      </c>
      <c r="L160" s="335">
        <f>IF(L$87=0,0,L$87/PPA_fec!L$87)</f>
        <v>0.27656620891764744</v>
      </c>
      <c r="M160" s="335">
        <f>IF(M$87=0,0,M$87/PPA_fec!M$87)</f>
        <v>0.28008256397600162</v>
      </c>
      <c r="N160" s="335">
        <f>IF(N$87=0,0,N$87/PPA_fec!N$87)</f>
        <v>0.28008256397600162</v>
      </c>
      <c r="O160" s="335">
        <f>IF(O$87=0,0,O$87/PPA_fec!O$87)</f>
        <v>0.28008256397600151</v>
      </c>
      <c r="P160" s="335">
        <f>IF(P$87=0,0,P$87/PPA_fec!P$87)</f>
        <v>0.28008256397600167</v>
      </c>
      <c r="Q160" s="335">
        <f>IF(Q$87=0,0,Q$87/PPA_fec!Q$87)</f>
        <v>0.28008256397600162</v>
      </c>
      <c r="R160" s="335">
        <f>IF(R$87=0,0,R$87/PPA_fec!R$87)</f>
        <v>0.28008256397600151</v>
      </c>
      <c r="S160" s="335">
        <f>IF(S$87=0,0,S$87/PPA_fec!S$87)</f>
        <v>0.28008256397600156</v>
      </c>
      <c r="T160" s="335">
        <f>IF(T$87=0,0,T$87/PPA_fec!T$87)</f>
        <v>0.28008256397600162</v>
      </c>
      <c r="U160" s="335">
        <f>IF(U$87=0,0,U$87/PPA_fec!U$87)</f>
        <v>0.28008256397600151</v>
      </c>
      <c r="V160" s="335">
        <f>IF(V$87=0,0,V$87/PPA_fec!V$87)</f>
        <v>0.28008256397600162</v>
      </c>
      <c r="W160" s="335">
        <f>IF(W$87=0,0,W$87/PPA_fec!W$87)</f>
        <v>0.28008256397600162</v>
      </c>
      <c r="X160" s="335">
        <f>IF(X$87=0,0,X$87/PPA_fec!X$87)</f>
        <v>0.28008256397600156</v>
      </c>
      <c r="Y160" s="335">
        <f>IF(Y$87=0,0,Y$87/PPA_fec!Y$87)</f>
        <v>0.28008256397600156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0.45855634480351681</v>
      </c>
      <c r="C161" s="336">
        <f>IF(C$88=0,0,C$88/PPA_fec!C$88)</f>
        <v>0.45691217174152343</v>
      </c>
      <c r="D161" s="336">
        <f>IF(D$88=0,0,D$88/PPA_fec!D$88)</f>
        <v>0.46304137946449686</v>
      </c>
      <c r="E161" s="336">
        <f>IF(E$88=0,0,E$88/PPA_fec!E$88)</f>
        <v>0.4606006031050513</v>
      </c>
      <c r="F161" s="336">
        <f>IF(F$88=0,0,F$88/PPA_fec!F$88)</f>
        <v>0.46703419294433335</v>
      </c>
      <c r="G161" s="336">
        <f>IF(G$88=0,0,G$88/PPA_fec!G$88)</f>
        <v>0.47240200043509828</v>
      </c>
      <c r="H161" s="336">
        <f>IF(H$88=0,0,H$88/PPA_fec!H$88)</f>
        <v>0.48142155936814612</v>
      </c>
      <c r="I161" s="336">
        <f>IF(I$88=0,0,I$88/PPA_fec!I$88)</f>
        <v>0.4866354011004474</v>
      </c>
      <c r="J161" s="336">
        <f>IF(J$88=0,0,J$88/PPA_fec!J$88)</f>
        <v>0.48701876360044399</v>
      </c>
      <c r="K161" s="336">
        <f>IF(K$88=0,0,K$88/PPA_fec!K$88)</f>
        <v>0.48147034676007833</v>
      </c>
      <c r="L161" s="336">
        <f>IF(L$88=0,0,L$88/PPA_fec!L$88)</f>
        <v>0.48347269020970823</v>
      </c>
      <c r="M161" s="336">
        <f>IF(M$88=0,0,M$88/PPA_fec!M$88)</f>
        <v>0.49340012495753272</v>
      </c>
      <c r="N161" s="336">
        <f>IF(N$88=0,0,N$88/PPA_fec!N$88)</f>
        <v>0.48828082245111298</v>
      </c>
      <c r="O161" s="336">
        <f>IF(O$88=0,0,O$88/PPA_fec!O$88)</f>
        <v>0.51626320474830178</v>
      </c>
      <c r="P161" s="336">
        <f>IF(P$88=0,0,P$88/PPA_fec!P$88)</f>
        <v>0.51670085507754671</v>
      </c>
      <c r="Q161" s="336">
        <f>IF(Q$88=0,0,Q$88/PPA_fec!Q$88)</f>
        <v>0.51924327160201333</v>
      </c>
      <c r="R161" s="336">
        <f>IF(R$88=0,0,R$88/PPA_fec!R$88)</f>
        <v>0.51977132964992812</v>
      </c>
      <c r="S161" s="336">
        <f>IF(S$88=0,0,S$88/PPA_fec!S$88)</f>
        <v>0.51939623524518086</v>
      </c>
      <c r="T161" s="336">
        <f>IF(T$88=0,0,T$88/PPA_fec!T$88)</f>
        <v>0.52308409701969694</v>
      </c>
      <c r="U161" s="336">
        <f>IF(U$88=0,0,U$88/PPA_fec!U$88)</f>
        <v>0.52678430845824675</v>
      </c>
      <c r="V161" s="336">
        <f>IF(V$88=0,0,V$88/PPA_fec!V$88)</f>
        <v>0.53075220475795282</v>
      </c>
      <c r="W161" s="336">
        <f>IF(W$88=0,0,W$88/PPA_fec!W$88)</f>
        <v>0.53144384289727198</v>
      </c>
      <c r="X161" s="336">
        <f>IF(X$88=0,0,X$88/PPA_fec!X$88)</f>
        <v>0.5332191895228644</v>
      </c>
      <c r="Y161" s="336">
        <f>IF(Y$88=0,0,Y$88/PPA_fec!Y$88)</f>
        <v>0.53764837221486339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0.34769862102746707</v>
      </c>
      <c r="C162" s="337">
        <f>IF(C$94=0,0,C$94/PPA_fec!C$94)</f>
        <v>0.34826539761299741</v>
      </c>
      <c r="D162" s="337">
        <f>IF(D$94=0,0,D$94/PPA_fec!D$94)</f>
        <v>0.34826539761299752</v>
      </c>
      <c r="E162" s="337">
        <f>IF(E$94=0,0,E$94/PPA_fec!E$94)</f>
        <v>0.34826539761299746</v>
      </c>
      <c r="F162" s="337">
        <f>IF(F$94=0,0,F$94/PPA_fec!F$94)</f>
        <v>0.35052414954725614</v>
      </c>
      <c r="G162" s="337">
        <f>IF(G$94=0,0,G$94/PPA_fec!G$94)</f>
        <v>0.35052414954725614</v>
      </c>
      <c r="H162" s="337">
        <f>IF(H$94=0,0,H$94/PPA_fec!H$94)</f>
        <v>0.35375448475961119</v>
      </c>
      <c r="I162" s="337">
        <f>IF(I$94=0,0,I$94/PPA_fec!I$94)</f>
        <v>0.35375448475961119</v>
      </c>
      <c r="J162" s="337">
        <f>IF(J$94=0,0,J$94/PPA_fec!J$94)</f>
        <v>0.35788963975439847</v>
      </c>
      <c r="K162" s="337">
        <f>IF(K$94=0,0,K$94/PPA_fec!K$94)</f>
        <v>0.35788963975439847</v>
      </c>
      <c r="L162" s="337">
        <f>IF(L$94=0,0,L$94/PPA_fec!L$94)</f>
        <v>0.36287114027537587</v>
      </c>
      <c r="M162" s="337">
        <f>IF(M$94=0,0,M$94/PPA_fec!M$94)</f>
        <v>0.36748480502723274</v>
      </c>
      <c r="N162" s="337">
        <f>IF(N$94=0,0,N$94/PPA_fec!N$94)</f>
        <v>0.36748480502723269</v>
      </c>
      <c r="O162" s="337">
        <f>IF(O$94=0,0,O$94/PPA_fec!O$94)</f>
        <v>0.36748480502723263</v>
      </c>
      <c r="P162" s="337">
        <f>IF(P$94=0,0,P$94/PPA_fec!P$94)</f>
        <v>0.36748480502723269</v>
      </c>
      <c r="Q162" s="337">
        <f>IF(Q$94=0,0,Q$94/PPA_fec!Q$94)</f>
        <v>0.3674848050272328</v>
      </c>
      <c r="R162" s="337">
        <f>IF(R$94=0,0,R$94/PPA_fec!R$94)</f>
        <v>0.36748480502723263</v>
      </c>
      <c r="S162" s="337">
        <f>IF(S$94=0,0,S$94/PPA_fec!S$94)</f>
        <v>0.36748480502723285</v>
      </c>
      <c r="T162" s="337">
        <f>IF(T$94=0,0,T$94/PPA_fec!T$94)</f>
        <v>0.36748480502723269</v>
      </c>
      <c r="U162" s="337">
        <f>IF(U$94=0,0,U$94/PPA_fec!U$94)</f>
        <v>0.3674848050272328</v>
      </c>
      <c r="V162" s="337">
        <f>IF(V$94=0,0,V$94/PPA_fec!V$94)</f>
        <v>0.36748480502723263</v>
      </c>
      <c r="W162" s="337">
        <f>IF(W$94=0,0,W$94/PPA_fec!W$94)</f>
        <v>0.36748480502723274</v>
      </c>
      <c r="X162" s="337">
        <f>IF(X$94=0,0,X$94/PPA_fec!X$94)</f>
        <v>0.3674848050272328</v>
      </c>
      <c r="Y162" s="337">
        <f>IF(Y$94=0,0,Y$94/PPA_fec!Y$94)</f>
        <v>0.36748480502723274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DK: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2.950774693023102</v>
      </c>
      <c r="K5" s="223">
        <v>2.86846073238919</v>
      </c>
      <c r="L5" s="223">
        <v>4.3147446278381114</v>
      </c>
      <c r="M5" s="223">
        <v>2.898782069851539</v>
      </c>
      <c r="N5" s="223">
        <v>2.3519657232487301</v>
      </c>
      <c r="O5" s="223">
        <v>1.6723590470676319</v>
      </c>
      <c r="P5" s="223">
        <v>1.4041482194894219</v>
      </c>
      <c r="Q5" s="223">
        <v>1.4359836981486029</v>
      </c>
      <c r="R5" s="223">
        <v>2.8876378492300518</v>
      </c>
      <c r="S5" s="223">
        <v>3.147105403370086</v>
      </c>
      <c r="T5" s="223">
        <v>3.2278009315063438</v>
      </c>
      <c r="U5" s="223">
        <v>2.705899127913356</v>
      </c>
      <c r="V5" s="223">
        <v>2.2255307793861991</v>
      </c>
      <c r="W5" s="223">
        <v>1.9015672845959559</v>
      </c>
      <c r="X5" s="223">
        <v>1.196542730547836</v>
      </c>
      <c r="Y5" s="223">
        <v>1.205212720099857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2.8738682742305149E-2</v>
      </c>
      <c r="K10" s="260">
        <v>4.4206252738550153E-2</v>
      </c>
      <c r="L10" s="260">
        <v>7.1625343591788862E-2</v>
      </c>
      <c r="M10" s="260">
        <v>4.7011864072759091E-2</v>
      </c>
      <c r="N10" s="260">
        <v>3.728254475245886E-2</v>
      </c>
      <c r="O10" s="260">
        <v>1.263658380083842E-2</v>
      </c>
      <c r="P10" s="260">
        <v>9.8137565631063114E-3</v>
      </c>
      <c r="Q10" s="260">
        <v>8.1379352360008324E-3</v>
      </c>
      <c r="R10" s="260">
        <v>1.158980593823529E-2</v>
      </c>
      <c r="S10" s="260">
        <v>1.6413751760587781E-2</v>
      </c>
      <c r="T10" s="260">
        <v>1.644562401776133E-2</v>
      </c>
      <c r="U10" s="260">
        <v>1.2757571732797471E-2</v>
      </c>
      <c r="V10" s="260">
        <v>1.092632107950919E-2</v>
      </c>
      <c r="W10" s="260">
        <v>7.3291820102278846E-3</v>
      </c>
      <c r="X10" s="260">
        <v>2.5180886274560129E-3</v>
      </c>
      <c r="Y10" s="260">
        <v>2.2958326811433789E-3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3.220759815197653E-3</v>
      </c>
      <c r="K11" s="226">
        <v>4.1101437241437286E-3</v>
      </c>
      <c r="L11" s="226">
        <v>6.1206673026131852E-3</v>
      </c>
      <c r="M11" s="226">
        <v>4.1050238842560696E-3</v>
      </c>
      <c r="N11" s="226">
        <v>2.3824042805694191E-3</v>
      </c>
      <c r="O11" s="226">
        <v>8.4861706205340405E-4</v>
      </c>
      <c r="P11" s="226">
        <v>6.8097539370573393E-4</v>
      </c>
      <c r="Q11" s="226">
        <v>6.1492763464493689E-4</v>
      </c>
      <c r="R11" s="226">
        <v>4.5424017142448188E-4</v>
      </c>
      <c r="S11" s="226">
        <v>5.3770883529689569E-4</v>
      </c>
      <c r="T11" s="226">
        <v>4.4536078594226852E-4</v>
      </c>
      <c r="U11" s="226">
        <v>3.9362853044154581E-4</v>
      </c>
      <c r="V11" s="226">
        <v>4.1721588761085279E-4</v>
      </c>
      <c r="W11" s="226">
        <v>6.4895763228359844E-4</v>
      </c>
      <c r="X11" s="226">
        <v>6.0643518259115422E-4</v>
      </c>
      <c r="Y11" s="226">
        <v>4.4597641544556402E-4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2.551792292710749E-2</v>
      </c>
      <c r="K12" s="226">
        <v>4.0096109014406432E-2</v>
      </c>
      <c r="L12" s="226">
        <v>6.5504676289175681E-2</v>
      </c>
      <c r="M12" s="226">
        <v>4.290684018850302E-2</v>
      </c>
      <c r="N12" s="226">
        <v>3.490014047188944E-2</v>
      </c>
      <c r="O12" s="226">
        <v>1.1787966738785009E-2</v>
      </c>
      <c r="P12" s="226">
        <v>9.1327811694005782E-3</v>
      </c>
      <c r="Q12" s="226">
        <v>7.5230076013558947E-3</v>
      </c>
      <c r="R12" s="226">
        <v>1.1135565766810809E-2</v>
      </c>
      <c r="S12" s="226">
        <v>1.5876042925290889E-2</v>
      </c>
      <c r="T12" s="226">
        <v>1.6000263231819061E-2</v>
      </c>
      <c r="U12" s="226">
        <v>1.2363943202355921E-2</v>
      </c>
      <c r="V12" s="226">
        <v>1.050910519189833E-2</v>
      </c>
      <c r="W12" s="226">
        <v>6.6802243779442863E-3</v>
      </c>
      <c r="X12" s="226">
        <v>1.9116534448648591E-3</v>
      </c>
      <c r="Y12" s="226">
        <v>1.849856265697814E-3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2.922036010280797</v>
      </c>
      <c r="K17" s="294">
        <f t="shared" si="0"/>
        <v>2.8242544796506399</v>
      </c>
      <c r="L17" s="294">
        <f t="shared" si="0"/>
        <v>4.2431192842463217</v>
      </c>
      <c r="M17" s="294">
        <f t="shared" si="0"/>
        <v>2.851770205778779</v>
      </c>
      <c r="N17" s="294">
        <f t="shared" si="0"/>
        <v>2.3146831784962711</v>
      </c>
      <c r="O17" s="294">
        <f t="shared" si="0"/>
        <v>1.6597224632667931</v>
      </c>
      <c r="P17" s="294">
        <f t="shared" si="0"/>
        <v>1.394334462926315</v>
      </c>
      <c r="Q17" s="294">
        <f t="shared" si="0"/>
        <v>1.427845762912602</v>
      </c>
      <c r="R17" s="294">
        <f t="shared" si="0"/>
        <v>2.8760480432918172</v>
      </c>
      <c r="S17" s="294">
        <f t="shared" si="0"/>
        <v>3.130691651609498</v>
      </c>
      <c r="T17" s="294">
        <f t="shared" si="0"/>
        <v>3.2113553074885832</v>
      </c>
      <c r="U17" s="294">
        <f t="shared" si="0"/>
        <v>2.6931415561805578</v>
      </c>
      <c r="V17" s="294">
        <f t="shared" si="0"/>
        <v>2.2146044583066899</v>
      </c>
      <c r="W17" s="294">
        <f t="shared" si="0"/>
        <v>1.894238102585728</v>
      </c>
      <c r="X17" s="294">
        <f t="shared" si="0"/>
        <v>1.1940246419203799</v>
      </c>
      <c r="Y17" s="294">
        <f t="shared" si="0"/>
        <v>1.2029168874187139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2.922036010280797</v>
      </c>
      <c r="K18" s="329">
        <v>2.8242544796506399</v>
      </c>
      <c r="L18" s="329">
        <v>4.2431192842463217</v>
      </c>
      <c r="M18" s="329">
        <v>2.851770205778779</v>
      </c>
      <c r="N18" s="329">
        <v>2.3146831784962711</v>
      </c>
      <c r="O18" s="329">
        <v>1.6597224632667931</v>
      </c>
      <c r="P18" s="329">
        <v>1.394334462926315</v>
      </c>
      <c r="Q18" s="329">
        <v>1.427845762912602</v>
      </c>
      <c r="R18" s="329">
        <v>2.8760480432918172</v>
      </c>
      <c r="S18" s="329">
        <v>3.130691651609498</v>
      </c>
      <c r="T18" s="329">
        <v>3.2113553074885832</v>
      </c>
      <c r="U18" s="329">
        <v>2.6931415561805578</v>
      </c>
      <c r="V18" s="329">
        <v>2.2146044583066899</v>
      </c>
      <c r="W18" s="329">
        <v>1.894238102585728</v>
      </c>
      <c r="X18" s="329">
        <v>1.1940246419203799</v>
      </c>
      <c r="Y18" s="329">
        <v>1.2029168874187139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7.0310856392135523E-2</v>
      </c>
      <c r="K21" s="229">
        <v>7.7780259300097576E-2</v>
      </c>
      <c r="L21" s="229">
        <v>0.1054643169190756</v>
      </c>
      <c r="M21" s="229">
        <v>7.4335291675544132E-2</v>
      </c>
      <c r="N21" s="229">
        <v>6.8165744055213279E-2</v>
      </c>
      <c r="O21" s="229">
        <v>4.999399659541081E-2</v>
      </c>
      <c r="P21" s="229">
        <v>4.3206170676173342E-2</v>
      </c>
      <c r="Q21" s="229">
        <v>5.5411918719875213E-2</v>
      </c>
      <c r="R21" s="229">
        <v>0.23336454864270639</v>
      </c>
      <c r="S21" s="229">
        <v>0.25638433079062439</v>
      </c>
      <c r="T21" s="229">
        <v>0.24441355913002091</v>
      </c>
      <c r="U21" s="229">
        <v>0.26878328835523579</v>
      </c>
      <c r="V21" s="229">
        <v>0.29348451015159632</v>
      </c>
      <c r="W21" s="229">
        <v>0.32153440789779858</v>
      </c>
      <c r="X21" s="229">
        <v>0.45030768475885657</v>
      </c>
      <c r="Y21" s="229">
        <v>0.50854489084825916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0.30104888271698838</v>
      </c>
      <c r="K22" s="229">
        <v>0.2461289173349232</v>
      </c>
      <c r="L22" s="229">
        <v>0.33185673842851898</v>
      </c>
      <c r="M22" s="229">
        <v>0.23459878946238449</v>
      </c>
      <c r="N22" s="229">
        <v>0.1434218263153654</v>
      </c>
      <c r="O22" s="229">
        <v>0.1077740158672805</v>
      </c>
      <c r="P22" s="229">
        <v>9.3186017602074747E-2</v>
      </c>
      <c r="Q22" s="229">
        <v>0.1027997208407881</v>
      </c>
      <c r="R22" s="229">
        <v>0.1017933743554032</v>
      </c>
      <c r="S22" s="229">
        <v>9.2741066487689608E-2</v>
      </c>
      <c r="T22" s="229">
        <v>7.9778755846879573E-2</v>
      </c>
      <c r="U22" s="229">
        <v>7.4289172322347899E-2</v>
      </c>
      <c r="V22" s="229">
        <v>7.2858637273885446E-2</v>
      </c>
      <c r="W22" s="229">
        <v>0.13862004656553251</v>
      </c>
      <c r="X22" s="229">
        <v>0.17760523204139511</v>
      </c>
      <c r="Y22" s="229">
        <v>0.13370915303484421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0.1514856048777353</v>
      </c>
      <c r="K23" s="229">
        <v>8.3789262656031982E-2</v>
      </c>
      <c r="L23" s="229">
        <v>0.22722416794926631</v>
      </c>
      <c r="M23" s="229">
        <v>8.0078150096975872E-2</v>
      </c>
      <c r="N23" s="229">
        <v>0</v>
      </c>
      <c r="O23" s="229">
        <v>0</v>
      </c>
      <c r="P23" s="229">
        <v>0</v>
      </c>
      <c r="Q23" s="229">
        <v>2.150441159418739E-3</v>
      </c>
      <c r="R23" s="229">
        <v>2.4682562325151761E-2</v>
      </c>
      <c r="S23" s="229">
        <v>2.295325714317549E-2</v>
      </c>
      <c r="T23" s="229">
        <v>1.175751767147787E-3</v>
      </c>
      <c r="U23" s="229">
        <v>1.598964390114111E-3</v>
      </c>
      <c r="V23" s="229">
        <v>1.7616348498625989E-3</v>
      </c>
      <c r="W23" s="229">
        <v>1.109394164274529E-3</v>
      </c>
      <c r="X23" s="229">
        <v>9.0944985098152613E-4</v>
      </c>
      <c r="Y23" s="229">
        <v>5.2355100815060728E-4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3.3129266049325971E-4</v>
      </c>
      <c r="R24" s="229">
        <v>1.165028172437806E-3</v>
      </c>
      <c r="S24" s="229">
        <v>3.0083944690806712E-3</v>
      </c>
      <c r="T24" s="229">
        <v>4.9828177604627514E-3</v>
      </c>
      <c r="U24" s="229">
        <v>4.0755299219515772E-3</v>
      </c>
      <c r="V24" s="229">
        <v>3.9547919162826817E-3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2.3851956144679152</v>
      </c>
      <c r="K25" s="229">
        <v>2.4010868143339401</v>
      </c>
      <c r="L25" s="229">
        <v>3.5516010183825539</v>
      </c>
      <c r="M25" s="229">
        <v>2.4520911574922488</v>
      </c>
      <c r="N25" s="229">
        <v>2.1010044038137932</v>
      </c>
      <c r="O25" s="229">
        <v>1.4970668999686481</v>
      </c>
      <c r="P25" s="229">
        <v>1.249747809794457</v>
      </c>
      <c r="Q25" s="229">
        <v>1.257648929290774</v>
      </c>
      <c r="R25" s="229">
        <v>2.4954349836684062</v>
      </c>
      <c r="S25" s="229">
        <v>2.7382126828599591</v>
      </c>
      <c r="T25" s="229">
        <v>2.8661730761867412</v>
      </c>
      <c r="U25" s="229">
        <v>2.333436313961343</v>
      </c>
      <c r="V25" s="229">
        <v>1.8352107529610511</v>
      </c>
      <c r="W25" s="229">
        <v>1.426923682337045</v>
      </c>
      <c r="X25" s="229">
        <v>0.5598614054799198</v>
      </c>
      <c r="Y25" s="229">
        <v>0.55460940524296698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1.3995051826023151E-2</v>
      </c>
      <c r="K27" s="229">
        <v>1.5469226025647251E-2</v>
      </c>
      <c r="L27" s="229">
        <v>2.697304256690718E-2</v>
      </c>
      <c r="M27" s="229">
        <v>1.066681705162593E-2</v>
      </c>
      <c r="N27" s="229">
        <v>2.09120431189963E-3</v>
      </c>
      <c r="O27" s="229">
        <v>4.8875508354542154E-3</v>
      </c>
      <c r="P27" s="229">
        <v>8.19446485361079E-3</v>
      </c>
      <c r="Q27" s="229">
        <v>9.5034602412524209E-3</v>
      </c>
      <c r="R27" s="229">
        <v>1.9607546127711858E-2</v>
      </c>
      <c r="S27" s="229">
        <v>1.7391919858968961E-2</v>
      </c>
      <c r="T27" s="229">
        <v>1.4831346797330889E-2</v>
      </c>
      <c r="U27" s="229">
        <v>1.095828722956581E-2</v>
      </c>
      <c r="V27" s="229">
        <v>7.3341311540122758E-3</v>
      </c>
      <c r="W27" s="229">
        <v>6.0505716210780616E-3</v>
      </c>
      <c r="X27" s="229">
        <v>5.3408697892267697E-3</v>
      </c>
      <c r="Y27" s="229">
        <v>5.5298872844928709E-3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154.7705686296037</v>
      </c>
      <c r="C32" s="223">
        <v>170.46862744907659</v>
      </c>
      <c r="D32" s="223">
        <v>157.47239022641551</v>
      </c>
      <c r="E32" s="223">
        <v>168.23487649886161</v>
      </c>
      <c r="F32" s="223">
        <v>166.05816159057289</v>
      </c>
      <c r="G32" s="223">
        <v>162.4633244365877</v>
      </c>
      <c r="H32" s="223">
        <v>160.94729333217981</v>
      </c>
      <c r="I32" s="223">
        <v>140.17837872778449</v>
      </c>
      <c r="J32" s="223">
        <v>118.59424833882549</v>
      </c>
      <c r="K32" s="223">
        <v>103.801098866841</v>
      </c>
      <c r="L32" s="223">
        <v>113.99164414479441</v>
      </c>
      <c r="M32" s="223">
        <v>109.87264949381</v>
      </c>
      <c r="N32" s="223">
        <v>97.435613703181559</v>
      </c>
      <c r="O32" s="223">
        <v>95.255290389489161</v>
      </c>
      <c r="P32" s="223">
        <v>92.775811694672939</v>
      </c>
      <c r="Q32" s="223">
        <v>90.35975074932287</v>
      </c>
      <c r="R32" s="223">
        <v>57.03950852526097</v>
      </c>
      <c r="S32" s="223">
        <v>60.197878054934449</v>
      </c>
      <c r="T32" s="223">
        <v>65.539355013893811</v>
      </c>
      <c r="U32" s="223">
        <v>55.702956128649518</v>
      </c>
      <c r="V32" s="223">
        <v>45.595830766886188</v>
      </c>
      <c r="W32" s="223">
        <v>41.045704141439828</v>
      </c>
      <c r="X32" s="223">
        <v>27.751153426796339</v>
      </c>
      <c r="Y32" s="223">
        <v>27.646679519990592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1.3991320275133181</v>
      </c>
      <c r="C37" s="260">
        <v>1.5664171646227101</v>
      </c>
      <c r="D37" s="260">
        <v>1.3044739915463399</v>
      </c>
      <c r="E37" s="260">
        <v>1.487686985454034</v>
      </c>
      <c r="F37" s="260">
        <v>1.314900727898743</v>
      </c>
      <c r="G37" s="260">
        <v>0.87141204165550901</v>
      </c>
      <c r="H37" s="260">
        <v>0.72101399704936964</v>
      </c>
      <c r="I37" s="260">
        <v>0.42285200626839392</v>
      </c>
      <c r="J37" s="260">
        <v>0.88556438469569143</v>
      </c>
      <c r="K37" s="260">
        <v>1.22812666151072</v>
      </c>
      <c r="L37" s="260">
        <v>1.453158173351166</v>
      </c>
      <c r="M37" s="260">
        <v>1.368266113041402</v>
      </c>
      <c r="N37" s="260">
        <v>1.1858884367225839</v>
      </c>
      <c r="O37" s="260">
        <v>0.5515585816480153</v>
      </c>
      <c r="P37" s="260">
        <v>0.49682276793914781</v>
      </c>
      <c r="Q37" s="260">
        <v>0.3922373921033015</v>
      </c>
      <c r="R37" s="260">
        <v>0.17528690379879941</v>
      </c>
      <c r="S37" s="260">
        <v>0.24045889105030871</v>
      </c>
      <c r="T37" s="260">
        <v>0.25573875405085589</v>
      </c>
      <c r="U37" s="260">
        <v>0.2011159725791106</v>
      </c>
      <c r="V37" s="260">
        <v>0.17143413460280429</v>
      </c>
      <c r="W37" s="260">
        <v>0.1211254766628188</v>
      </c>
      <c r="X37" s="260">
        <v>4.4696041829045123E-2</v>
      </c>
      <c r="Y37" s="260">
        <v>4.0303647539669363E-2</v>
      </c>
      <c r="DA37" s="68" t="s">
        <v>2055</v>
      </c>
    </row>
    <row r="38" spans="1:105" ht="12" customHeight="1" x14ac:dyDescent="0.25">
      <c r="A38" s="37" t="s">
        <v>159</v>
      </c>
      <c r="B38" s="226">
        <v>0.154512179843354</v>
      </c>
      <c r="C38" s="226">
        <v>0.15555154394679219</v>
      </c>
      <c r="D38" s="226">
        <v>0.14136621407226499</v>
      </c>
      <c r="E38" s="226">
        <v>0.17729956345908821</v>
      </c>
      <c r="F38" s="226">
        <v>0.15974478327738029</v>
      </c>
      <c r="G38" s="226">
        <v>7.0651767252780037E-2</v>
      </c>
      <c r="H38" s="226">
        <v>6.1691464749304127E-2</v>
      </c>
      <c r="I38" s="226">
        <v>5.5406572246953431E-2</v>
      </c>
      <c r="J38" s="226">
        <v>9.9245682537826105E-2</v>
      </c>
      <c r="K38" s="226">
        <v>0.11418694817034231</v>
      </c>
      <c r="L38" s="226">
        <v>0.1241780809855023</v>
      </c>
      <c r="M38" s="226">
        <v>0.1194754810266669</v>
      </c>
      <c r="N38" s="226">
        <v>7.5779851045155153E-2</v>
      </c>
      <c r="O38" s="226">
        <v>3.7040234171313462E-2</v>
      </c>
      <c r="P38" s="226">
        <v>3.4474472422846132E-2</v>
      </c>
      <c r="Q38" s="226">
        <v>2.963867427678276E-2</v>
      </c>
      <c r="R38" s="226">
        <v>6.8700333426080541E-3</v>
      </c>
      <c r="S38" s="226">
        <v>7.8773501713306302E-3</v>
      </c>
      <c r="T38" s="226">
        <v>6.9256120884788339E-3</v>
      </c>
      <c r="U38" s="226">
        <v>6.2053333026627858E-3</v>
      </c>
      <c r="V38" s="226">
        <v>6.5461232664343729E-3</v>
      </c>
      <c r="W38" s="226">
        <v>1.072497618897052E-2</v>
      </c>
      <c r="X38" s="226">
        <v>1.076421695096684E-2</v>
      </c>
      <c r="Y38" s="226">
        <v>7.8291751863081988E-3</v>
      </c>
      <c r="DA38" s="69" t="s">
        <v>2056</v>
      </c>
    </row>
    <row r="39" spans="1:105" ht="12" customHeight="1" x14ac:dyDescent="0.25">
      <c r="A39" s="37" t="s">
        <v>35</v>
      </c>
      <c r="B39" s="226">
        <v>1.2446198476699639</v>
      </c>
      <c r="C39" s="226">
        <v>1.4108656206759169</v>
      </c>
      <c r="D39" s="226">
        <v>1.163107777474075</v>
      </c>
      <c r="E39" s="226">
        <v>1.3103874219949461</v>
      </c>
      <c r="F39" s="226">
        <v>1.1551559446213631</v>
      </c>
      <c r="G39" s="226">
        <v>0.80076027440272901</v>
      </c>
      <c r="H39" s="226">
        <v>0.65932253230006554</v>
      </c>
      <c r="I39" s="226">
        <v>0.36744543402144048</v>
      </c>
      <c r="J39" s="226">
        <v>0.78631870215786537</v>
      </c>
      <c r="K39" s="226">
        <v>1.1139397133403779</v>
      </c>
      <c r="L39" s="226">
        <v>1.3289800923656641</v>
      </c>
      <c r="M39" s="226">
        <v>1.2487906320147351</v>
      </c>
      <c r="N39" s="226">
        <v>1.1101085856774291</v>
      </c>
      <c r="O39" s="226">
        <v>0.51451834747670189</v>
      </c>
      <c r="P39" s="226">
        <v>0.46234829551630169</v>
      </c>
      <c r="Q39" s="226">
        <v>0.36259871782651881</v>
      </c>
      <c r="R39" s="226">
        <v>0.16841687045619139</v>
      </c>
      <c r="S39" s="226">
        <v>0.232581540878978</v>
      </c>
      <c r="T39" s="226">
        <v>0.248813141962377</v>
      </c>
      <c r="U39" s="226">
        <v>0.19491063927644781</v>
      </c>
      <c r="V39" s="226">
        <v>0.16488801133636991</v>
      </c>
      <c r="W39" s="226">
        <v>0.11040050047384831</v>
      </c>
      <c r="X39" s="226">
        <v>3.3931824878078283E-2</v>
      </c>
      <c r="Y39" s="226">
        <v>3.2474472353361157E-2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4.4455488870171136</v>
      </c>
      <c r="C43" s="261">
        <f t="shared" si="1"/>
        <v>4.8957162401291017</v>
      </c>
      <c r="D43" s="261">
        <f t="shared" si="1"/>
        <v>4.5266062676773684</v>
      </c>
      <c r="E43" s="261">
        <f t="shared" si="1"/>
        <v>4.833251869953842</v>
      </c>
      <c r="F43" s="261">
        <f t="shared" si="1"/>
        <v>4.7751669815267874</v>
      </c>
      <c r="G43" s="261">
        <f t="shared" si="1"/>
        <v>4.6838235476791921</v>
      </c>
      <c r="H43" s="261">
        <f t="shared" si="1"/>
        <v>4.6442399807284183</v>
      </c>
      <c r="I43" s="261">
        <f t="shared" si="1"/>
        <v>4.0508848325077116</v>
      </c>
      <c r="J43" s="261">
        <f t="shared" si="1"/>
        <v>3.4118459117139071</v>
      </c>
      <c r="K43" s="261">
        <f t="shared" si="1"/>
        <v>2.9731296291400091</v>
      </c>
      <c r="L43" s="261">
        <f t="shared" si="1"/>
        <v>3.2619851006215441</v>
      </c>
      <c r="M43" s="261">
        <f t="shared" si="1"/>
        <v>3.1450545907469172</v>
      </c>
      <c r="N43" s="261">
        <f t="shared" si="1"/>
        <v>2.7898471091727242</v>
      </c>
      <c r="O43" s="261">
        <f t="shared" si="1"/>
        <v>2.745035704575105</v>
      </c>
      <c r="P43" s="261">
        <f t="shared" si="1"/>
        <v>2.6747533022241692</v>
      </c>
      <c r="Q43" s="261">
        <f t="shared" si="1"/>
        <v>2.6077540103541912</v>
      </c>
      <c r="R43" s="261">
        <f t="shared" si="1"/>
        <v>1.648238307868469</v>
      </c>
      <c r="S43" s="261">
        <f t="shared" si="1"/>
        <v>1.737896207648816</v>
      </c>
      <c r="T43" s="261">
        <f t="shared" si="1"/>
        <v>1.892278732169361</v>
      </c>
      <c r="U43" s="261">
        <f t="shared" si="1"/>
        <v>1.608748990031027</v>
      </c>
      <c r="V43" s="261">
        <f t="shared" si="1"/>
        <v>1.3166491777473439</v>
      </c>
      <c r="W43" s="261">
        <f t="shared" si="1"/>
        <v>1.1862196714428119</v>
      </c>
      <c r="X43" s="261">
        <f t="shared" si="1"/>
        <v>0.80308572130339984</v>
      </c>
      <c r="Y43" s="261">
        <f t="shared" si="1"/>
        <v>0.8001848078971282</v>
      </c>
      <c r="DA43" s="70"/>
    </row>
    <row r="44" spans="1:105" ht="12" customHeight="1" x14ac:dyDescent="0.25">
      <c r="A44" s="60" t="s">
        <v>1884</v>
      </c>
      <c r="B44" s="262">
        <v>4.4455488870171136</v>
      </c>
      <c r="C44" s="262">
        <v>4.8957162401291017</v>
      </c>
      <c r="D44" s="262">
        <v>4.5266062676773684</v>
      </c>
      <c r="E44" s="262">
        <v>4.833251869953842</v>
      </c>
      <c r="F44" s="262">
        <v>4.7751669815267874</v>
      </c>
      <c r="G44" s="262">
        <v>4.6838235476791921</v>
      </c>
      <c r="H44" s="262">
        <v>4.6442399807284183</v>
      </c>
      <c r="I44" s="262">
        <v>4.0508848325077116</v>
      </c>
      <c r="J44" s="262">
        <v>3.4118459117139071</v>
      </c>
      <c r="K44" s="262">
        <v>2.9731296291400091</v>
      </c>
      <c r="L44" s="262">
        <v>3.2619851006215441</v>
      </c>
      <c r="M44" s="262">
        <v>3.1450545907469172</v>
      </c>
      <c r="N44" s="262">
        <v>2.7898471091727242</v>
      </c>
      <c r="O44" s="262">
        <v>2.745035704575105</v>
      </c>
      <c r="P44" s="262">
        <v>2.6747533022241692</v>
      </c>
      <c r="Q44" s="262">
        <v>2.6077540103541912</v>
      </c>
      <c r="R44" s="262">
        <v>1.648238307868469</v>
      </c>
      <c r="S44" s="262">
        <v>1.737896207648816</v>
      </c>
      <c r="T44" s="262">
        <v>1.892278732169361</v>
      </c>
      <c r="U44" s="262">
        <v>1.608748990031027</v>
      </c>
      <c r="V44" s="262">
        <v>1.3166491777473439</v>
      </c>
      <c r="W44" s="262">
        <v>1.1862196714428119</v>
      </c>
      <c r="X44" s="262">
        <v>0.80308572130339984</v>
      </c>
      <c r="Y44" s="262">
        <v>0.8001848078971282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8.4134796522575064E-2</v>
      </c>
      <c r="C47" s="229">
        <v>8.4134796522339336E-2</v>
      </c>
      <c r="D47" s="229">
        <v>8.4134796522384647E-2</v>
      </c>
      <c r="E47" s="229">
        <v>8.4134796522507535E-2</v>
      </c>
      <c r="F47" s="229">
        <v>8.4134796522518249E-2</v>
      </c>
      <c r="G47" s="229">
        <v>8.4134796522919747E-2</v>
      </c>
      <c r="H47" s="229">
        <v>8.4134796522883457E-2</v>
      </c>
      <c r="I47" s="229">
        <v>0.16826959304633349</v>
      </c>
      <c r="J47" s="229">
        <v>8.2096800685067098E-2</v>
      </c>
      <c r="K47" s="229">
        <v>8.1880296252878237E-2</v>
      </c>
      <c r="L47" s="229">
        <v>8.1077859798692808E-2</v>
      </c>
      <c r="M47" s="229">
        <v>8.1980150386919651E-2</v>
      </c>
      <c r="N47" s="229">
        <v>8.2158977852247336E-2</v>
      </c>
      <c r="O47" s="229">
        <v>8.2685695172608459E-2</v>
      </c>
      <c r="P47" s="229">
        <v>8.2882443750271734E-2</v>
      </c>
      <c r="Q47" s="229">
        <v>0.10120186438653871</v>
      </c>
      <c r="R47" s="229">
        <v>0.1337392084490697</v>
      </c>
      <c r="S47" s="229">
        <v>0.14232297708160971</v>
      </c>
      <c r="T47" s="229">
        <v>0.14401974727525579</v>
      </c>
      <c r="U47" s="229">
        <v>0.16055778526990799</v>
      </c>
      <c r="V47" s="229">
        <v>0.17448539739152299</v>
      </c>
      <c r="W47" s="229">
        <v>0.2013529551398221</v>
      </c>
      <c r="X47" s="229">
        <v>0.30287119639457583</v>
      </c>
      <c r="Y47" s="229">
        <v>0.33828596143802858</v>
      </c>
      <c r="DA47" s="73" t="s">
        <v>2064</v>
      </c>
    </row>
    <row r="48" spans="1:105" ht="12" customHeight="1" x14ac:dyDescent="0.25">
      <c r="A48" s="64" t="s">
        <v>159</v>
      </c>
      <c r="B48" s="229">
        <v>0.44800261560734028</v>
      </c>
      <c r="C48" s="229">
        <v>0.44777686772979169</v>
      </c>
      <c r="D48" s="229">
        <v>0.44917338340799018</v>
      </c>
      <c r="E48" s="229">
        <v>0.53824296971474417</v>
      </c>
      <c r="F48" s="229">
        <v>0.53984822112283104</v>
      </c>
      <c r="G48" s="229">
        <v>0.36260813715087797</v>
      </c>
      <c r="H48" s="229">
        <v>0.36328650574250437</v>
      </c>
      <c r="I48" s="229">
        <v>0.45561640682310323</v>
      </c>
      <c r="J48" s="229">
        <v>0.35151257414698772</v>
      </c>
      <c r="K48" s="229">
        <v>0.259103130397489</v>
      </c>
      <c r="L48" s="229">
        <v>0.25512168378433181</v>
      </c>
      <c r="M48" s="229">
        <v>0.2587256148083823</v>
      </c>
      <c r="N48" s="229">
        <v>0.17286381620405381</v>
      </c>
      <c r="O48" s="229">
        <v>0.17824879046273021</v>
      </c>
      <c r="P48" s="229">
        <v>0.17875883794707639</v>
      </c>
      <c r="Q48" s="229">
        <v>0.1877488390195724</v>
      </c>
      <c r="R48" s="229">
        <v>5.8336904173456328E-2</v>
      </c>
      <c r="S48" s="229">
        <v>5.1482025596293453E-2</v>
      </c>
      <c r="T48" s="229">
        <v>4.7009324261301479E-2</v>
      </c>
      <c r="U48" s="229">
        <v>4.4376661401085857E-2</v>
      </c>
      <c r="V48" s="229">
        <v>4.3316658421161947E-2</v>
      </c>
      <c r="W48" s="229">
        <v>8.6807369077780125E-2</v>
      </c>
      <c r="X48" s="229">
        <v>0.11945501028506619</v>
      </c>
      <c r="Y48" s="229">
        <v>8.8943828168265224E-2</v>
      </c>
      <c r="DA48" s="73" t="s">
        <v>2065</v>
      </c>
    </row>
    <row r="49" spans="1:105" ht="12" customHeight="1" x14ac:dyDescent="0.25">
      <c r="A49" s="64" t="s">
        <v>32</v>
      </c>
      <c r="B49" s="229">
        <v>0.2735921739157619</v>
      </c>
      <c r="C49" s="229">
        <v>0.27359217391499552</v>
      </c>
      <c r="D49" s="229">
        <v>0.27359217391514268</v>
      </c>
      <c r="E49" s="229">
        <v>0.1823920904364485</v>
      </c>
      <c r="F49" s="229">
        <v>0.18239209043647181</v>
      </c>
      <c r="G49" s="229">
        <v>9.1200083479540714E-2</v>
      </c>
      <c r="H49" s="229">
        <v>0.27359217391676482</v>
      </c>
      <c r="I49" s="229">
        <v>0.36479225739749399</v>
      </c>
      <c r="J49" s="229">
        <v>0.17687856681682121</v>
      </c>
      <c r="K49" s="229">
        <v>8.8206052677398575E-2</v>
      </c>
      <c r="L49" s="229">
        <v>0.1746832461447731</v>
      </c>
      <c r="M49" s="229">
        <v>8.8313621157367309E-2</v>
      </c>
      <c r="N49" s="229">
        <v>0</v>
      </c>
      <c r="O49" s="229">
        <v>0</v>
      </c>
      <c r="P49" s="229">
        <v>0</v>
      </c>
      <c r="Q49" s="229">
        <v>3.9274701113835844E-3</v>
      </c>
      <c r="R49" s="229">
        <v>1.414536341128092E-2</v>
      </c>
      <c r="S49" s="229">
        <v>1.2741714285980549E-2</v>
      </c>
      <c r="T49" s="229">
        <v>6.9280719517275343E-4</v>
      </c>
      <c r="U49" s="229">
        <v>9.5514190176462961E-4</v>
      </c>
      <c r="V49" s="229">
        <v>1.0473450768432649E-3</v>
      </c>
      <c r="W49" s="229">
        <v>6.9473060395623958E-4</v>
      </c>
      <c r="X49" s="229">
        <v>6.1168435216722348E-4</v>
      </c>
      <c r="Y49" s="229">
        <v>3.4826808673400642E-4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6.0505818376342961E-4</v>
      </c>
      <c r="R50" s="229">
        <v>6.6766758922432487E-4</v>
      </c>
      <c r="S50" s="229">
        <v>1.6700071168743479E-3</v>
      </c>
      <c r="T50" s="229">
        <v>2.936106151945304E-3</v>
      </c>
      <c r="U50" s="229">
        <v>2.4345191327704791E-3</v>
      </c>
      <c r="V50" s="229">
        <v>2.3512431329235292E-3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3.6087313489347381</v>
      </c>
      <c r="C51" s="229">
        <v>4.0613739496536736</v>
      </c>
      <c r="D51" s="229">
        <v>3.6956288254923031</v>
      </c>
      <c r="E51" s="229">
        <v>3.978051630421279</v>
      </c>
      <c r="F51" s="229">
        <v>3.9037824524164511</v>
      </c>
      <c r="G51" s="229">
        <v>4.1097654410643809</v>
      </c>
      <c r="H51" s="229">
        <v>3.8825951027413752</v>
      </c>
      <c r="I51" s="229">
        <v>3.0215579409283841</v>
      </c>
      <c r="J51" s="229">
        <v>2.7850169803616729</v>
      </c>
      <c r="K51" s="229">
        <v>2.5276554932531061</v>
      </c>
      <c r="L51" s="229">
        <v>2.7303662304120229</v>
      </c>
      <c r="M51" s="229">
        <v>2.704271380693132</v>
      </c>
      <c r="N51" s="229">
        <v>2.5323038231724531</v>
      </c>
      <c r="O51" s="229">
        <v>2.4760176375891589</v>
      </c>
      <c r="P51" s="229">
        <v>2.3973925697709708</v>
      </c>
      <c r="Q51" s="229">
        <v>2.296914081452099</v>
      </c>
      <c r="R51" s="229">
        <v>1.4301122488099069</v>
      </c>
      <c r="S51" s="229">
        <v>1.5200249551346701</v>
      </c>
      <c r="T51" s="229">
        <v>1.6888814333740261</v>
      </c>
      <c r="U51" s="229">
        <v>1.393878945862346</v>
      </c>
      <c r="V51" s="229">
        <v>1.091088171441144</v>
      </c>
      <c r="W51" s="229">
        <v>0.89357559608017267</v>
      </c>
      <c r="X51" s="229">
        <v>0.37655562947733368</v>
      </c>
      <c r="Y51" s="229">
        <v>0.36892824852146971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3.108795203669849E-2</v>
      </c>
      <c r="C53" s="229">
        <v>2.8838452308300701E-2</v>
      </c>
      <c r="D53" s="229">
        <v>2.407708833954765E-2</v>
      </c>
      <c r="E53" s="229">
        <v>5.0430382858863587E-2</v>
      </c>
      <c r="F53" s="229">
        <v>6.5009421028515077E-2</v>
      </c>
      <c r="G53" s="229">
        <v>3.6115089461473127E-2</v>
      </c>
      <c r="H53" s="229">
        <v>4.0631401804891443E-2</v>
      </c>
      <c r="I53" s="229">
        <v>4.0648634312396653E-2</v>
      </c>
      <c r="J53" s="229">
        <v>1.6340989703358531E-2</v>
      </c>
      <c r="K53" s="229">
        <v>1.6284656559137259E-2</v>
      </c>
      <c r="L53" s="229">
        <v>2.0736080481722829E-2</v>
      </c>
      <c r="M53" s="229">
        <v>1.1763823701114871E-2</v>
      </c>
      <c r="N53" s="229">
        <v>2.5204919439699969E-3</v>
      </c>
      <c r="O53" s="229">
        <v>8.0835813506074453E-3</v>
      </c>
      <c r="P53" s="229">
        <v>1.571945075585042E-2</v>
      </c>
      <c r="Q53" s="229">
        <v>1.735669720083383E-2</v>
      </c>
      <c r="R53" s="229">
        <v>1.1236915435530371E-2</v>
      </c>
      <c r="S53" s="229">
        <v>9.654528433387979E-3</v>
      </c>
      <c r="T53" s="229">
        <v>8.739313911659774E-3</v>
      </c>
      <c r="U53" s="229">
        <v>6.5459364631526157E-3</v>
      </c>
      <c r="V53" s="229">
        <v>4.3603622837483534E-3</v>
      </c>
      <c r="W53" s="229">
        <v>3.7890205410814229E-3</v>
      </c>
      <c r="X53" s="229">
        <v>3.5922007942569161E-3</v>
      </c>
      <c r="Y53" s="229">
        <v>3.6785016826307651E-3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133.36646661051341</v>
      </c>
      <c r="C56" s="261">
        <f t="shared" si="2"/>
        <v>146.8714872038731</v>
      </c>
      <c r="D56" s="261">
        <f t="shared" si="2"/>
        <v>135.798188030321</v>
      </c>
      <c r="E56" s="261">
        <f t="shared" si="2"/>
        <v>144.99755609861529</v>
      </c>
      <c r="F56" s="261">
        <f t="shared" si="2"/>
        <v>143.25500944580361</v>
      </c>
      <c r="G56" s="261">
        <f t="shared" si="2"/>
        <v>140.5147064303759</v>
      </c>
      <c r="H56" s="261">
        <f t="shared" si="2"/>
        <v>139.32719942185261</v>
      </c>
      <c r="I56" s="261">
        <f t="shared" si="2"/>
        <v>121.5265449752314</v>
      </c>
      <c r="J56" s="261">
        <f t="shared" si="2"/>
        <v>102.3553773514172</v>
      </c>
      <c r="K56" s="261">
        <f t="shared" si="2"/>
        <v>89.193888874200269</v>
      </c>
      <c r="L56" s="261">
        <f t="shared" si="2"/>
        <v>97.859553018646352</v>
      </c>
      <c r="M56" s="261">
        <f t="shared" si="2"/>
        <v>94.351637722407503</v>
      </c>
      <c r="N56" s="261">
        <f t="shared" si="2"/>
        <v>83.695413275181735</v>
      </c>
      <c r="O56" s="261">
        <f t="shared" si="2"/>
        <v>82.351071137253172</v>
      </c>
      <c r="P56" s="261">
        <f t="shared" si="2"/>
        <v>80.242599066725063</v>
      </c>
      <c r="Q56" s="261">
        <f t="shared" si="2"/>
        <v>78.232620310625748</v>
      </c>
      <c r="R56" s="261">
        <f t="shared" si="2"/>
        <v>49.447149236054067</v>
      </c>
      <c r="S56" s="261">
        <f t="shared" si="2"/>
        <v>52.13688622946448</v>
      </c>
      <c r="T56" s="261">
        <f t="shared" si="2"/>
        <v>56.768361965080842</v>
      </c>
      <c r="U56" s="261">
        <f t="shared" si="2"/>
        <v>48.262469700930808</v>
      </c>
      <c r="V56" s="261">
        <f t="shared" si="2"/>
        <v>39.499475332420353</v>
      </c>
      <c r="W56" s="261">
        <f t="shared" si="2"/>
        <v>35.586590143284369</v>
      </c>
      <c r="X56" s="261">
        <f t="shared" si="2"/>
        <v>24.092571639102001</v>
      </c>
      <c r="Y56" s="261">
        <f t="shared" si="2"/>
        <v>24.005544236913849</v>
      </c>
      <c r="DA56" s="70"/>
    </row>
    <row r="57" spans="1:105" ht="12" customHeight="1" x14ac:dyDescent="0.25">
      <c r="A57" s="60" t="s">
        <v>1899</v>
      </c>
      <c r="B57" s="262">
        <v>133.36646661051341</v>
      </c>
      <c r="C57" s="262">
        <v>146.8714872038731</v>
      </c>
      <c r="D57" s="262">
        <v>135.798188030321</v>
      </c>
      <c r="E57" s="262">
        <v>144.99755609861529</v>
      </c>
      <c r="F57" s="262">
        <v>143.25500944580361</v>
      </c>
      <c r="G57" s="262">
        <v>140.5147064303759</v>
      </c>
      <c r="H57" s="262">
        <v>139.32719942185261</v>
      </c>
      <c r="I57" s="262">
        <v>121.5265449752314</v>
      </c>
      <c r="J57" s="262">
        <v>102.3553773514172</v>
      </c>
      <c r="K57" s="262">
        <v>89.193888874200269</v>
      </c>
      <c r="L57" s="262">
        <v>97.859553018646352</v>
      </c>
      <c r="M57" s="262">
        <v>94.351637722407503</v>
      </c>
      <c r="N57" s="262">
        <v>83.695413275181735</v>
      </c>
      <c r="O57" s="262">
        <v>82.351071137253172</v>
      </c>
      <c r="P57" s="262">
        <v>80.242599066725063</v>
      </c>
      <c r="Q57" s="262">
        <v>78.232620310625748</v>
      </c>
      <c r="R57" s="262">
        <v>49.447149236054067</v>
      </c>
      <c r="S57" s="262">
        <v>52.13688622946448</v>
      </c>
      <c r="T57" s="262">
        <v>56.768361965080842</v>
      </c>
      <c r="U57" s="262">
        <v>48.262469700930808</v>
      </c>
      <c r="V57" s="262">
        <v>39.499475332420353</v>
      </c>
      <c r="W57" s="262">
        <v>35.586590143284369</v>
      </c>
      <c r="X57" s="262">
        <v>24.092571639102001</v>
      </c>
      <c r="Y57" s="262">
        <v>24.005544236913849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2.5240438956772522</v>
      </c>
      <c r="C60" s="229">
        <v>2.5240438956701792</v>
      </c>
      <c r="D60" s="229">
        <v>2.5240438956715399</v>
      </c>
      <c r="E60" s="229">
        <v>2.5240438956752271</v>
      </c>
      <c r="F60" s="229">
        <v>2.5240438956755482</v>
      </c>
      <c r="G60" s="229">
        <v>2.5240438956875941</v>
      </c>
      <c r="H60" s="229">
        <v>2.5240438956865048</v>
      </c>
      <c r="I60" s="229">
        <v>5.048087791390004</v>
      </c>
      <c r="J60" s="229">
        <v>2.4629040205520139</v>
      </c>
      <c r="K60" s="229">
        <v>2.4564088875863468</v>
      </c>
      <c r="L60" s="229">
        <v>2.4323357939607848</v>
      </c>
      <c r="M60" s="229">
        <v>2.4594045116075902</v>
      </c>
      <c r="N60" s="229">
        <v>2.4647693355674201</v>
      </c>
      <c r="O60" s="229">
        <v>2.480570855178255</v>
      </c>
      <c r="P60" s="229">
        <v>2.486473312508152</v>
      </c>
      <c r="Q60" s="229">
        <v>3.0360559315961622</v>
      </c>
      <c r="R60" s="229">
        <v>4.0121762534720933</v>
      </c>
      <c r="S60" s="229">
        <v>4.2696893124482926</v>
      </c>
      <c r="T60" s="229">
        <v>4.3205924182576716</v>
      </c>
      <c r="U60" s="229">
        <v>4.8167335580972397</v>
      </c>
      <c r="V60" s="229">
        <v>5.2345619217456916</v>
      </c>
      <c r="W60" s="229">
        <v>6.0405886541946634</v>
      </c>
      <c r="X60" s="229">
        <v>9.086135891837273</v>
      </c>
      <c r="Y60" s="229">
        <v>10.148578843140861</v>
      </c>
      <c r="DA60" s="73" t="s">
        <v>2076</v>
      </c>
    </row>
    <row r="61" spans="1:105" ht="12" customHeight="1" x14ac:dyDescent="0.25">
      <c r="A61" s="64" t="s">
        <v>159</v>
      </c>
      <c r="B61" s="229">
        <v>13.440078468220211</v>
      </c>
      <c r="C61" s="229">
        <v>13.43330603189375</v>
      </c>
      <c r="D61" s="229">
        <v>13.47520150223971</v>
      </c>
      <c r="E61" s="229">
        <v>16.147289091442321</v>
      </c>
      <c r="F61" s="229">
        <v>16.195446633684931</v>
      </c>
      <c r="G61" s="229">
        <v>10.87824411452635</v>
      </c>
      <c r="H61" s="229">
        <v>10.89859517227514</v>
      </c>
      <c r="I61" s="229">
        <v>13.6684922046931</v>
      </c>
      <c r="J61" s="229">
        <v>10.545377224409631</v>
      </c>
      <c r="K61" s="229">
        <v>7.7730939119246694</v>
      </c>
      <c r="L61" s="229">
        <v>7.6536505135299508</v>
      </c>
      <c r="M61" s="229">
        <v>7.7617684442514712</v>
      </c>
      <c r="N61" s="229">
        <v>5.1859144861216162</v>
      </c>
      <c r="O61" s="229">
        <v>5.347463713881905</v>
      </c>
      <c r="P61" s="229">
        <v>5.3627651384122901</v>
      </c>
      <c r="Q61" s="229">
        <v>5.6324651705871727</v>
      </c>
      <c r="R61" s="229">
        <v>1.750107125203691</v>
      </c>
      <c r="S61" s="229">
        <v>1.544460767888804</v>
      </c>
      <c r="T61" s="229">
        <v>1.410279727839044</v>
      </c>
      <c r="U61" s="229">
        <v>1.3312998420325759</v>
      </c>
      <c r="V61" s="229">
        <v>1.2994997526348591</v>
      </c>
      <c r="W61" s="229">
        <v>2.6042210723334041</v>
      </c>
      <c r="X61" s="229">
        <v>3.583650308551988</v>
      </c>
      <c r="Y61" s="229">
        <v>2.668314845047957</v>
      </c>
      <c r="DA61" s="73" t="s">
        <v>2077</v>
      </c>
    </row>
    <row r="62" spans="1:105" ht="12" customHeight="1" x14ac:dyDescent="0.25">
      <c r="A62" s="64" t="s">
        <v>32</v>
      </c>
      <c r="B62" s="229">
        <v>8.2077652174728559</v>
      </c>
      <c r="C62" s="229">
        <v>8.2077652174498628</v>
      </c>
      <c r="D62" s="229">
        <v>8.2077652174542823</v>
      </c>
      <c r="E62" s="229">
        <v>5.4717627130934563</v>
      </c>
      <c r="F62" s="229">
        <v>5.4717627130941544</v>
      </c>
      <c r="G62" s="229">
        <v>2.7360025043862222</v>
      </c>
      <c r="H62" s="229">
        <v>8.2077652175029456</v>
      </c>
      <c r="I62" s="229">
        <v>10.94376772192483</v>
      </c>
      <c r="J62" s="229">
        <v>5.3063570045046378</v>
      </c>
      <c r="K62" s="229">
        <v>2.646181580321957</v>
      </c>
      <c r="L62" s="229">
        <v>5.240497384343195</v>
      </c>
      <c r="M62" s="229">
        <v>2.64940863472102</v>
      </c>
      <c r="N62" s="229">
        <v>0</v>
      </c>
      <c r="O62" s="229">
        <v>0</v>
      </c>
      <c r="P62" s="229">
        <v>0</v>
      </c>
      <c r="Q62" s="229">
        <v>0.1178241033415075</v>
      </c>
      <c r="R62" s="229">
        <v>0.42436090233842788</v>
      </c>
      <c r="S62" s="229">
        <v>0.38225142857941652</v>
      </c>
      <c r="T62" s="229">
        <v>2.07842158551826E-2</v>
      </c>
      <c r="U62" s="229">
        <v>2.8654257052938888E-2</v>
      </c>
      <c r="V62" s="229">
        <v>3.1420352305297952E-2</v>
      </c>
      <c r="W62" s="229">
        <v>2.0841918118687189E-2</v>
      </c>
      <c r="X62" s="229">
        <v>1.83505305650167E-2</v>
      </c>
      <c r="Y62" s="229">
        <v>1.044804260202019E-2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1.8151745512902891E-2</v>
      </c>
      <c r="R63" s="229">
        <v>2.0030027676729751E-2</v>
      </c>
      <c r="S63" s="229">
        <v>5.0100213506230437E-2</v>
      </c>
      <c r="T63" s="229">
        <v>8.8083184558359104E-2</v>
      </c>
      <c r="U63" s="229">
        <v>7.3035573983114374E-2</v>
      </c>
      <c r="V63" s="229">
        <v>7.053729398770589E-2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108.2619404680421</v>
      </c>
      <c r="C64" s="229">
        <v>121.8412184896102</v>
      </c>
      <c r="D64" s="229">
        <v>110.8688647647691</v>
      </c>
      <c r="E64" s="229">
        <v>119.3415489126384</v>
      </c>
      <c r="F64" s="229">
        <v>117.1134735724935</v>
      </c>
      <c r="G64" s="229">
        <v>123.29296323193149</v>
      </c>
      <c r="H64" s="229">
        <v>116.4778530822413</v>
      </c>
      <c r="I64" s="229">
        <v>90.646738227851543</v>
      </c>
      <c r="J64" s="229">
        <v>83.550509410850211</v>
      </c>
      <c r="K64" s="229">
        <v>75.829664797593196</v>
      </c>
      <c r="L64" s="229">
        <v>81.910986912360727</v>
      </c>
      <c r="M64" s="229">
        <v>81.12814142079398</v>
      </c>
      <c r="N64" s="229">
        <v>75.969114695173602</v>
      </c>
      <c r="O64" s="229">
        <v>74.280529127674782</v>
      </c>
      <c r="P64" s="229">
        <v>71.921777093129108</v>
      </c>
      <c r="Q64" s="229">
        <v>68.907422443562979</v>
      </c>
      <c r="R64" s="229">
        <v>42.903367464297219</v>
      </c>
      <c r="S64" s="229">
        <v>45.600748654040103</v>
      </c>
      <c r="T64" s="229">
        <v>50.666443001220777</v>
      </c>
      <c r="U64" s="229">
        <v>41.816368375870347</v>
      </c>
      <c r="V64" s="229">
        <v>32.732645143234343</v>
      </c>
      <c r="W64" s="229">
        <v>26.807267882405171</v>
      </c>
      <c r="X64" s="229">
        <v>11.29666888432001</v>
      </c>
      <c r="Y64" s="229">
        <v>11.06784745564409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0.93263856110095456</v>
      </c>
      <c r="C66" s="229">
        <v>0.86515356924902098</v>
      </c>
      <c r="D66" s="229">
        <v>0.72231265018642954</v>
      </c>
      <c r="E66" s="229">
        <v>1.5129114857659081</v>
      </c>
      <c r="F66" s="229">
        <v>1.9502826308554531</v>
      </c>
      <c r="G66" s="229">
        <v>1.0834526838441949</v>
      </c>
      <c r="H66" s="229">
        <v>1.2189420541467439</v>
      </c>
      <c r="I66" s="229">
        <v>1.2194590293719001</v>
      </c>
      <c r="J66" s="229">
        <v>0.49022969110075593</v>
      </c>
      <c r="K66" s="229">
        <v>0.48853969677411768</v>
      </c>
      <c r="L66" s="229">
        <v>0.62208241445168488</v>
      </c>
      <c r="M66" s="229">
        <v>0.35291471103344602</v>
      </c>
      <c r="N66" s="229">
        <v>7.5614758319099931E-2</v>
      </c>
      <c r="O66" s="229">
        <v>0.2425074405182234</v>
      </c>
      <c r="P66" s="229">
        <v>0.47158352267551229</v>
      </c>
      <c r="Q66" s="229">
        <v>0.520700916025015</v>
      </c>
      <c r="R66" s="229">
        <v>0.33710746306591127</v>
      </c>
      <c r="S66" s="229">
        <v>0.28963585300163941</v>
      </c>
      <c r="T66" s="229">
        <v>0.26217941734979322</v>
      </c>
      <c r="U66" s="229">
        <v>0.19637809389457839</v>
      </c>
      <c r="V66" s="229">
        <v>0.13081086851245061</v>
      </c>
      <c r="W66" s="229">
        <v>0.11367061623244271</v>
      </c>
      <c r="X66" s="229">
        <v>0.1077660238277075</v>
      </c>
      <c r="Y66" s="229">
        <v>0.11035505047892299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15.55942110455986</v>
      </c>
      <c r="C69" s="261">
        <f t="shared" si="3"/>
        <v>17.135006840451819</v>
      </c>
      <c r="D69" s="261">
        <f t="shared" si="3"/>
        <v>15.84312193687075</v>
      </c>
      <c r="E69" s="261">
        <f t="shared" si="3"/>
        <v>16.916381544838409</v>
      </c>
      <c r="F69" s="261">
        <f t="shared" si="3"/>
        <v>16.71308443534371</v>
      </c>
      <c r="G69" s="261">
        <f t="shared" si="3"/>
        <v>16.393382416877142</v>
      </c>
      <c r="H69" s="261">
        <f t="shared" si="3"/>
        <v>16.25483993254943</v>
      </c>
      <c r="I69" s="261">
        <f t="shared" si="3"/>
        <v>14.17809691377696</v>
      </c>
      <c r="J69" s="261">
        <f t="shared" si="3"/>
        <v>11.94146069099865</v>
      </c>
      <c r="K69" s="261">
        <f t="shared" si="3"/>
        <v>10.405953701990009</v>
      </c>
      <c r="L69" s="261">
        <f t="shared" si="3"/>
        <v>11.41694785217538</v>
      </c>
      <c r="M69" s="261">
        <f t="shared" si="3"/>
        <v>11.00769106761418</v>
      </c>
      <c r="N69" s="261">
        <f t="shared" si="3"/>
        <v>9.7644648821045088</v>
      </c>
      <c r="O69" s="261">
        <f t="shared" si="3"/>
        <v>9.6076249660128443</v>
      </c>
      <c r="P69" s="261">
        <f t="shared" si="3"/>
        <v>9.3616365577845695</v>
      </c>
      <c r="Q69" s="261">
        <f t="shared" si="3"/>
        <v>9.1271390362396456</v>
      </c>
      <c r="R69" s="261">
        <f t="shared" si="3"/>
        <v>5.7688340775396263</v>
      </c>
      <c r="S69" s="261">
        <f t="shared" si="3"/>
        <v>6.082636726770839</v>
      </c>
      <c r="T69" s="261">
        <f t="shared" si="3"/>
        <v>6.6229755625927513</v>
      </c>
      <c r="U69" s="261">
        <f t="shared" si="3"/>
        <v>5.6306214651085806</v>
      </c>
      <c r="V69" s="261">
        <f t="shared" si="3"/>
        <v>4.6082721221156948</v>
      </c>
      <c r="W69" s="261">
        <f t="shared" si="3"/>
        <v>4.1517688500498311</v>
      </c>
      <c r="X69" s="261">
        <f t="shared" si="3"/>
        <v>2.8108000245618929</v>
      </c>
      <c r="Y69" s="261">
        <f t="shared" si="3"/>
        <v>2.8006468276399419</v>
      </c>
      <c r="DA69" s="70"/>
    </row>
    <row r="70" spans="1:105" ht="12" customHeight="1" x14ac:dyDescent="0.25">
      <c r="A70" s="60" t="s">
        <v>1914</v>
      </c>
      <c r="B70" s="262">
        <v>15.55942110455986</v>
      </c>
      <c r="C70" s="262">
        <v>17.135006840451819</v>
      </c>
      <c r="D70" s="262">
        <v>15.84312193687075</v>
      </c>
      <c r="E70" s="262">
        <v>16.916381544838409</v>
      </c>
      <c r="F70" s="262">
        <v>16.71308443534371</v>
      </c>
      <c r="G70" s="262">
        <v>16.393382416877142</v>
      </c>
      <c r="H70" s="262">
        <v>16.25483993254943</v>
      </c>
      <c r="I70" s="262">
        <v>14.17809691377696</v>
      </c>
      <c r="J70" s="262">
        <v>11.94146069099865</v>
      </c>
      <c r="K70" s="262">
        <v>10.405953701990009</v>
      </c>
      <c r="L70" s="262">
        <v>11.41694785217538</v>
      </c>
      <c r="M70" s="262">
        <v>11.00769106761418</v>
      </c>
      <c r="N70" s="262">
        <v>9.7644648821045088</v>
      </c>
      <c r="O70" s="262">
        <v>9.6076249660128443</v>
      </c>
      <c r="P70" s="262">
        <v>9.3616365577845695</v>
      </c>
      <c r="Q70" s="262">
        <v>9.1271390362396456</v>
      </c>
      <c r="R70" s="262">
        <v>5.7688340775396263</v>
      </c>
      <c r="S70" s="262">
        <v>6.082636726770839</v>
      </c>
      <c r="T70" s="262">
        <v>6.6229755625927513</v>
      </c>
      <c r="U70" s="262">
        <v>5.6306214651085806</v>
      </c>
      <c r="V70" s="262">
        <v>4.6082721221156948</v>
      </c>
      <c r="W70" s="262">
        <v>4.1517688500498311</v>
      </c>
      <c r="X70" s="262">
        <v>2.8108000245618929</v>
      </c>
      <c r="Y70" s="262">
        <v>2.8006468276399419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0.29447178782901212</v>
      </c>
      <c r="C73" s="229">
        <v>0.294471787828187</v>
      </c>
      <c r="D73" s="229">
        <v>0.2944717878283456</v>
      </c>
      <c r="E73" s="229">
        <v>0.2944717878287757</v>
      </c>
      <c r="F73" s="229">
        <v>0.294471787828813</v>
      </c>
      <c r="G73" s="229">
        <v>0.29447178783021871</v>
      </c>
      <c r="H73" s="229">
        <v>0.29447178783009148</v>
      </c>
      <c r="I73" s="229">
        <v>0.58894357566216571</v>
      </c>
      <c r="J73" s="229">
        <v>0.28733880239773413</v>
      </c>
      <c r="K73" s="229">
        <v>0.28658103688507308</v>
      </c>
      <c r="L73" s="229">
        <v>0.28377250929542419</v>
      </c>
      <c r="M73" s="229">
        <v>0.28693052635421817</v>
      </c>
      <c r="N73" s="229">
        <v>0.28755642248286489</v>
      </c>
      <c r="O73" s="229">
        <v>0.28939993310412898</v>
      </c>
      <c r="P73" s="229">
        <v>0.29008855312595039</v>
      </c>
      <c r="Q73" s="229">
        <v>0.3542065253528846</v>
      </c>
      <c r="R73" s="229">
        <v>0.46808722957174292</v>
      </c>
      <c r="S73" s="229">
        <v>0.49813041978563283</v>
      </c>
      <c r="T73" s="229">
        <v>0.50406911546339406</v>
      </c>
      <c r="U73" s="229">
        <v>0.56195224844467662</v>
      </c>
      <c r="V73" s="229">
        <v>0.61069889087032914</v>
      </c>
      <c r="W73" s="229">
        <v>0.70473534298937524</v>
      </c>
      <c r="X73" s="229">
        <v>1.0600491873810129</v>
      </c>
      <c r="Y73" s="229">
        <v>1.1840008650330971</v>
      </c>
      <c r="DA73" s="73" t="s">
        <v>2088</v>
      </c>
    </row>
    <row r="74" spans="1:105" ht="12" customHeight="1" x14ac:dyDescent="0.25">
      <c r="A74" s="64" t="s">
        <v>159</v>
      </c>
      <c r="B74" s="229">
        <v>1.568009154625688</v>
      </c>
      <c r="C74" s="229">
        <v>1.5672190370542669</v>
      </c>
      <c r="D74" s="229">
        <v>1.572106841927962</v>
      </c>
      <c r="E74" s="229">
        <v>1.8838503940016</v>
      </c>
      <c r="F74" s="229">
        <v>1.889468773929903</v>
      </c>
      <c r="G74" s="229">
        <v>1.26912848002807</v>
      </c>
      <c r="H74" s="229">
        <v>1.2715027700987629</v>
      </c>
      <c r="I74" s="229">
        <v>1.594657423880858</v>
      </c>
      <c r="J74" s="229">
        <v>1.2302940095144539</v>
      </c>
      <c r="K74" s="229">
        <v>0.90686095639120912</v>
      </c>
      <c r="L74" s="229">
        <v>0.89292589324515925</v>
      </c>
      <c r="M74" s="229">
        <v>0.90553965182933616</v>
      </c>
      <c r="N74" s="229">
        <v>0.60502335671418705</v>
      </c>
      <c r="O74" s="229">
        <v>0.62387076661955398</v>
      </c>
      <c r="P74" s="229">
        <v>0.62565593281476573</v>
      </c>
      <c r="Q74" s="229">
        <v>0.6571209365685019</v>
      </c>
      <c r="R74" s="229">
        <v>0.2041791646070967</v>
      </c>
      <c r="S74" s="229">
        <v>0.18018708958702659</v>
      </c>
      <c r="T74" s="229">
        <v>0.1645326349145548</v>
      </c>
      <c r="U74" s="229">
        <v>0.15531831490380019</v>
      </c>
      <c r="V74" s="229">
        <v>0.15160830447406651</v>
      </c>
      <c r="W74" s="229">
        <v>0.30382579177222963</v>
      </c>
      <c r="X74" s="229">
        <v>0.41809253599773077</v>
      </c>
      <c r="Y74" s="229">
        <v>0.31130339858892753</v>
      </c>
      <c r="DA74" s="73" t="s">
        <v>2089</v>
      </c>
    </row>
    <row r="75" spans="1:105" ht="12" customHeight="1" x14ac:dyDescent="0.25">
      <c r="A75" s="64" t="s">
        <v>32</v>
      </c>
      <c r="B75" s="229">
        <v>0.95757260870516436</v>
      </c>
      <c r="C75" s="229">
        <v>0.95757260870248173</v>
      </c>
      <c r="D75" s="229">
        <v>0.95757260870299721</v>
      </c>
      <c r="E75" s="229">
        <v>0.63837231652756821</v>
      </c>
      <c r="F75" s="229">
        <v>0.63837231652764936</v>
      </c>
      <c r="G75" s="229">
        <v>0.3192002921783918</v>
      </c>
      <c r="H75" s="229">
        <v>0.95757260870867467</v>
      </c>
      <c r="I75" s="229">
        <v>1.2767729008912261</v>
      </c>
      <c r="J75" s="229">
        <v>0.61907498385887283</v>
      </c>
      <c r="K75" s="229">
        <v>0.30872118437089419</v>
      </c>
      <c r="L75" s="229">
        <v>0.61139136150670459</v>
      </c>
      <c r="M75" s="229">
        <v>0.30909767405078492</v>
      </c>
      <c r="N75" s="229">
        <v>0</v>
      </c>
      <c r="O75" s="229">
        <v>0</v>
      </c>
      <c r="P75" s="229">
        <v>0</v>
      </c>
      <c r="Q75" s="229">
        <v>1.374614538984251E-2</v>
      </c>
      <c r="R75" s="229">
        <v>4.9508771939483102E-2</v>
      </c>
      <c r="S75" s="229">
        <v>4.4596000000931807E-2</v>
      </c>
      <c r="T75" s="229">
        <v>2.424825183104632E-3</v>
      </c>
      <c r="U75" s="229">
        <v>3.342996656176195E-3</v>
      </c>
      <c r="V75" s="229">
        <v>3.665707768951418E-3</v>
      </c>
      <c r="W75" s="229">
        <v>2.4315571138468321E-3</v>
      </c>
      <c r="X75" s="229">
        <v>2.1408952325852769E-3</v>
      </c>
      <c r="Y75" s="229">
        <v>1.218938303569019E-3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2.117703643171999E-3</v>
      </c>
      <c r="R76" s="229">
        <v>2.3368365622851309E-3</v>
      </c>
      <c r="S76" s="229">
        <v>5.8450249090602046E-3</v>
      </c>
      <c r="T76" s="229">
        <v>1.0276371531808539E-2</v>
      </c>
      <c r="U76" s="229">
        <v>8.5208169646966564E-3</v>
      </c>
      <c r="V76" s="229">
        <v>8.2293509652323314E-3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12.630559721271551</v>
      </c>
      <c r="C77" s="229">
        <v>14.214808823787831</v>
      </c>
      <c r="D77" s="229">
        <v>12.934700889223031</v>
      </c>
      <c r="E77" s="229">
        <v>13.92318070647444</v>
      </c>
      <c r="F77" s="229">
        <v>13.66323858345754</v>
      </c>
      <c r="G77" s="229">
        <v>14.3841790437253</v>
      </c>
      <c r="H77" s="229">
        <v>13.589082859594781</v>
      </c>
      <c r="I77" s="229">
        <v>10.575452793249321</v>
      </c>
      <c r="J77" s="229">
        <v>9.7475594312658309</v>
      </c>
      <c r="K77" s="229">
        <v>8.8467942263858497</v>
      </c>
      <c r="L77" s="229">
        <v>9.55628180644206</v>
      </c>
      <c r="M77" s="229">
        <v>9.4649498324259422</v>
      </c>
      <c r="N77" s="229">
        <v>8.8630633811035633</v>
      </c>
      <c r="O77" s="229">
        <v>8.6660617315620367</v>
      </c>
      <c r="P77" s="229">
        <v>8.3908739941983779</v>
      </c>
      <c r="Q77" s="229">
        <v>8.0391992850823275</v>
      </c>
      <c r="R77" s="229">
        <v>5.0053928708346627</v>
      </c>
      <c r="S77" s="229">
        <v>5.3200873429713296</v>
      </c>
      <c r="T77" s="229">
        <v>5.9110850168090794</v>
      </c>
      <c r="U77" s="229">
        <v>4.8785763105181967</v>
      </c>
      <c r="V77" s="229">
        <v>3.818808600043996</v>
      </c>
      <c r="W77" s="229">
        <v>3.1275145862805949</v>
      </c>
      <c r="X77" s="229">
        <v>1.317944703170665</v>
      </c>
      <c r="Y77" s="229">
        <v>1.291248869825141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0.1088078321284444</v>
      </c>
      <c r="C79" s="229">
        <v>0.1009345830790522</v>
      </c>
      <c r="D79" s="229">
        <v>8.4269809188416589E-2</v>
      </c>
      <c r="E79" s="229">
        <v>0.17650634000602211</v>
      </c>
      <c r="F79" s="229">
        <v>0.2275329735998021</v>
      </c>
      <c r="G79" s="229">
        <v>0.12640281311515569</v>
      </c>
      <c r="H79" s="229">
        <v>0.14220990631711969</v>
      </c>
      <c r="I79" s="229">
        <v>0.14227022009338791</v>
      </c>
      <c r="J79" s="229">
        <v>5.7193463961754717E-2</v>
      </c>
      <c r="K79" s="229">
        <v>5.6996297956980253E-2</v>
      </c>
      <c r="L79" s="229">
        <v>7.2576281686029767E-2</v>
      </c>
      <c r="M79" s="229">
        <v>4.1173382953901931E-2</v>
      </c>
      <c r="N79" s="229">
        <v>8.8217218038949708E-3</v>
      </c>
      <c r="O79" s="229">
        <v>2.8292534727125999E-2</v>
      </c>
      <c r="P79" s="229">
        <v>5.5018077645476317E-2</v>
      </c>
      <c r="Q79" s="229">
        <v>6.0748440202918273E-2</v>
      </c>
      <c r="R79" s="229">
        <v>3.9329204024356211E-2</v>
      </c>
      <c r="S79" s="229">
        <v>3.3790849516857832E-2</v>
      </c>
      <c r="T79" s="229">
        <v>3.058759869080914E-2</v>
      </c>
      <c r="U79" s="229">
        <v>2.2910777621034099E-2</v>
      </c>
      <c r="V79" s="229">
        <v>1.52612679931192E-2</v>
      </c>
      <c r="W79" s="229">
        <v>1.326157189378494E-2</v>
      </c>
      <c r="X79" s="229">
        <v>1.257270277989918E-2</v>
      </c>
      <c r="Y79" s="229">
        <v>1.287475588920764E-2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1.9003708371296959</v>
      </c>
      <c r="C83" s="223">
        <v>2.1813321167209812</v>
      </c>
      <c r="D83" s="223">
        <v>1.6851540424586351</v>
      </c>
      <c r="E83" s="223">
        <v>1.995560391232102</v>
      </c>
      <c r="F83" s="223">
        <v>1.6462560363776839</v>
      </c>
      <c r="G83" s="223">
        <v>0.93156663205145607</v>
      </c>
      <c r="H83" s="223">
        <v>0.7139321522250156</v>
      </c>
      <c r="I83" s="223">
        <v>0.35332155832594658</v>
      </c>
      <c r="J83" s="223">
        <v>1.11949404583135</v>
      </c>
      <c r="K83" s="223">
        <v>2.0288677589251849</v>
      </c>
      <c r="L83" s="223">
        <v>2.671234605567697</v>
      </c>
      <c r="M83" s="223">
        <v>2.3810205319593978</v>
      </c>
      <c r="N83" s="223">
        <v>2.2330517085809629</v>
      </c>
      <c r="O83" s="223">
        <v>0.48893307251766671</v>
      </c>
      <c r="P83" s="223">
        <v>0.46922325519667268</v>
      </c>
      <c r="Q83" s="223">
        <v>0.36968216282587479</v>
      </c>
      <c r="R83" s="223">
        <v>0.19912286931383971</v>
      </c>
      <c r="S83" s="223">
        <v>0.25764714624680468</v>
      </c>
      <c r="T83" s="223">
        <v>0.22261611661331751</v>
      </c>
      <c r="U83" s="223">
        <v>0.16041119229706369</v>
      </c>
      <c r="V83" s="223">
        <v>0.12323719201564449</v>
      </c>
      <c r="W83" s="223">
        <v>7.5153601324720307E-2</v>
      </c>
      <c r="X83" s="223">
        <v>2.381872798540385E-2</v>
      </c>
      <c r="Y83" s="223">
        <v>2.1509814133314011E-2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1.9003708371296959</v>
      </c>
      <c r="C88" s="260">
        <v>2.1813321167209812</v>
      </c>
      <c r="D88" s="260">
        <v>1.6851540424586351</v>
      </c>
      <c r="E88" s="260">
        <v>1.995560391232102</v>
      </c>
      <c r="F88" s="260">
        <v>1.6462560363776839</v>
      </c>
      <c r="G88" s="260">
        <v>0.93156663205145607</v>
      </c>
      <c r="H88" s="260">
        <v>0.7139321522250156</v>
      </c>
      <c r="I88" s="260">
        <v>0.35332155832594658</v>
      </c>
      <c r="J88" s="260">
        <v>1.11949404583135</v>
      </c>
      <c r="K88" s="260">
        <v>2.0288677589251849</v>
      </c>
      <c r="L88" s="260">
        <v>2.671234605567697</v>
      </c>
      <c r="M88" s="260">
        <v>2.3810205319593978</v>
      </c>
      <c r="N88" s="260">
        <v>2.2330517085809629</v>
      </c>
      <c r="O88" s="260">
        <v>0.48893307251766671</v>
      </c>
      <c r="P88" s="260">
        <v>0.46922325519667268</v>
      </c>
      <c r="Q88" s="260">
        <v>0.36968216282587479</v>
      </c>
      <c r="R88" s="260">
        <v>0.19912286931383971</v>
      </c>
      <c r="S88" s="260">
        <v>0.25764714624680468</v>
      </c>
      <c r="T88" s="260">
        <v>0.22261611661331751</v>
      </c>
      <c r="U88" s="260">
        <v>0.16041119229706369</v>
      </c>
      <c r="V88" s="260">
        <v>0.12323719201564449</v>
      </c>
      <c r="W88" s="260">
        <v>7.5153601324720307E-2</v>
      </c>
      <c r="X88" s="260">
        <v>2.381872798540385E-2</v>
      </c>
      <c r="Y88" s="260">
        <v>2.1509814133314011E-2</v>
      </c>
      <c r="DA88" s="68" t="s">
        <v>2102</v>
      </c>
    </row>
    <row r="89" spans="1:105" ht="12" customHeight="1" x14ac:dyDescent="0.25">
      <c r="A89" s="37" t="s">
        <v>159</v>
      </c>
      <c r="B89" s="226">
        <v>0.20986614185190169</v>
      </c>
      <c r="C89" s="226">
        <v>0.21661507948197159</v>
      </c>
      <c r="D89" s="226">
        <v>0.18262061846749161</v>
      </c>
      <c r="E89" s="226">
        <v>0.23782690154657599</v>
      </c>
      <c r="F89" s="226">
        <v>0.20000050815279791</v>
      </c>
      <c r="G89" s="226">
        <v>7.5528941214900822E-2</v>
      </c>
      <c r="H89" s="226">
        <v>6.1085527302694807E-2</v>
      </c>
      <c r="I89" s="226">
        <v>4.6295952620754921E-2</v>
      </c>
      <c r="J89" s="226">
        <v>0.12546230697132649</v>
      </c>
      <c r="K89" s="226">
        <v>0.18863707213056569</v>
      </c>
      <c r="L89" s="226">
        <v>0.22826750264666609</v>
      </c>
      <c r="M89" s="226">
        <v>0.20790807481001439</v>
      </c>
      <c r="N89" s="226">
        <v>0.14269497923435809</v>
      </c>
      <c r="O89" s="226">
        <v>3.2834582042114667E-2</v>
      </c>
      <c r="P89" s="226">
        <v>3.2559345535905657E-2</v>
      </c>
      <c r="Q89" s="226">
        <v>2.7934331174236979E-2</v>
      </c>
      <c r="R89" s="226">
        <v>7.8042382049949514E-3</v>
      </c>
      <c r="S89" s="226">
        <v>8.4404314715295255E-3</v>
      </c>
      <c r="T89" s="226">
        <v>6.0286243046324319E-3</v>
      </c>
      <c r="U89" s="226">
        <v>4.9494075528449784E-3</v>
      </c>
      <c r="V89" s="226">
        <v>4.7057480811085496E-3</v>
      </c>
      <c r="W89" s="226">
        <v>6.6544265247083911E-3</v>
      </c>
      <c r="X89" s="226">
        <v>5.7363011362751319E-3</v>
      </c>
      <c r="Y89" s="226">
        <v>4.1783836787697608E-3</v>
      </c>
      <c r="DA89" s="69" t="s">
        <v>2103</v>
      </c>
    </row>
    <row r="90" spans="1:105" ht="12" customHeight="1" x14ac:dyDescent="0.25">
      <c r="A90" s="37" t="s">
        <v>35</v>
      </c>
      <c r="B90" s="226">
        <v>1.6905046952777949</v>
      </c>
      <c r="C90" s="226">
        <v>1.964717037239009</v>
      </c>
      <c r="D90" s="226">
        <v>1.502533423991143</v>
      </c>
      <c r="E90" s="226">
        <v>1.7577334896855259</v>
      </c>
      <c r="F90" s="226">
        <v>1.446255528224887</v>
      </c>
      <c r="G90" s="226">
        <v>0.85603769083655523</v>
      </c>
      <c r="H90" s="226">
        <v>0.65284662492232082</v>
      </c>
      <c r="I90" s="226">
        <v>0.30702560570519172</v>
      </c>
      <c r="J90" s="226">
        <v>0.99403173886002383</v>
      </c>
      <c r="K90" s="226">
        <v>1.840230686794619</v>
      </c>
      <c r="L90" s="226">
        <v>2.4429671029210311</v>
      </c>
      <c r="M90" s="226">
        <v>2.1731124571493838</v>
      </c>
      <c r="N90" s="226">
        <v>2.0903567293466052</v>
      </c>
      <c r="O90" s="226">
        <v>0.45609849047555212</v>
      </c>
      <c r="P90" s="226">
        <v>0.43666390966076712</v>
      </c>
      <c r="Q90" s="226">
        <v>0.34174783165163791</v>
      </c>
      <c r="R90" s="226">
        <v>0.19131863110884481</v>
      </c>
      <c r="S90" s="226">
        <v>0.2492067147752752</v>
      </c>
      <c r="T90" s="226">
        <v>0.2165874923086851</v>
      </c>
      <c r="U90" s="226">
        <v>0.15546178474421871</v>
      </c>
      <c r="V90" s="226">
        <v>0.118531443934536</v>
      </c>
      <c r="W90" s="226">
        <v>6.8499174800011914E-2</v>
      </c>
      <c r="X90" s="226">
        <v>1.808242684912871E-2</v>
      </c>
      <c r="Y90" s="226">
        <v>1.7331430454544251E-2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1</v>
      </c>
      <c r="K98" s="232">
        <f t="shared" si="4"/>
        <v>1</v>
      </c>
      <c r="L98" s="232">
        <f t="shared" si="4"/>
        <v>0.99999999999999978</v>
      </c>
      <c r="M98" s="232">
        <f t="shared" si="4"/>
        <v>0.99999999999999967</v>
      </c>
      <c r="N98" s="232">
        <f t="shared" si="4"/>
        <v>1</v>
      </c>
      <c r="O98" s="232">
        <f t="shared" si="4"/>
        <v>0.99999999999999978</v>
      </c>
      <c r="P98" s="232">
        <f t="shared" si="4"/>
        <v>0.99999999999999967</v>
      </c>
      <c r="Q98" s="232">
        <f t="shared" si="4"/>
        <v>1</v>
      </c>
      <c r="R98" s="232">
        <f t="shared" si="4"/>
        <v>1.0000000000000002</v>
      </c>
      <c r="S98" s="232">
        <f t="shared" si="4"/>
        <v>1</v>
      </c>
      <c r="T98" s="232">
        <f t="shared" si="4"/>
        <v>1.0000000000000002</v>
      </c>
      <c r="U98" s="232">
        <f t="shared" si="4"/>
        <v>0.99999999999999978</v>
      </c>
      <c r="V98" s="232">
        <f t="shared" si="4"/>
        <v>1</v>
      </c>
      <c r="W98" s="232">
        <f t="shared" si="4"/>
        <v>0.99999999999999989</v>
      </c>
      <c r="X98" s="232">
        <f t="shared" si="4"/>
        <v>1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9.7393687190878153E-3</v>
      </c>
      <c r="K103" s="268">
        <f t="shared" si="9"/>
        <v>1.541114097864258E-2</v>
      </c>
      <c r="L103" s="268">
        <f t="shared" si="9"/>
        <v>1.6600135064697097E-2</v>
      </c>
      <c r="M103" s="268">
        <f t="shared" si="9"/>
        <v>1.6217798696114744E-2</v>
      </c>
      <c r="N103" s="268">
        <f t="shared" si="9"/>
        <v>1.5851653101883269E-2</v>
      </c>
      <c r="O103" s="268">
        <f t="shared" si="9"/>
        <v>7.5561428169362383E-3</v>
      </c>
      <c r="P103" s="268">
        <f t="shared" si="9"/>
        <v>6.9891172647534331E-3</v>
      </c>
      <c r="Q103" s="268">
        <f t="shared" si="9"/>
        <v>5.6671501539279157E-3</v>
      </c>
      <c r="R103" s="268">
        <f t="shared" si="9"/>
        <v>4.0135939973655454E-3</v>
      </c>
      <c r="S103" s="268">
        <f t="shared" si="9"/>
        <v>5.2155074764928663E-3</v>
      </c>
      <c r="T103" s="268">
        <f t="shared" si="9"/>
        <v>5.0949932684003895E-3</v>
      </c>
      <c r="U103" s="268">
        <f t="shared" si="9"/>
        <v>4.7147255421289211E-3</v>
      </c>
      <c r="V103" s="268">
        <f t="shared" si="9"/>
        <v>4.9095349211582991E-3</v>
      </c>
      <c r="W103" s="268">
        <f t="shared" si="9"/>
        <v>3.8542848678558253E-3</v>
      </c>
      <c r="X103" s="268">
        <f t="shared" si="9"/>
        <v>2.1044702902529092E-3</v>
      </c>
      <c r="Y103" s="268">
        <f t="shared" si="9"/>
        <v>1.9049190593948919E-3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0.99026063128091224</v>
      </c>
      <c r="K105" s="269">
        <f t="shared" si="11"/>
        <v>0.9845888590213574</v>
      </c>
      <c r="L105" s="269">
        <f t="shared" si="11"/>
        <v>0.98339986493530274</v>
      </c>
      <c r="M105" s="269">
        <f t="shared" si="11"/>
        <v>0.98378220130388494</v>
      </c>
      <c r="N105" s="269">
        <f t="shared" si="11"/>
        <v>0.9841483468981167</v>
      </c>
      <c r="O105" s="269">
        <f t="shared" si="11"/>
        <v>0.99244385718306349</v>
      </c>
      <c r="P105" s="269">
        <f t="shared" si="11"/>
        <v>0.99301088273524618</v>
      </c>
      <c r="Q105" s="269">
        <f t="shared" si="11"/>
        <v>0.99433284984607206</v>
      </c>
      <c r="R105" s="269">
        <f t="shared" si="11"/>
        <v>0.99598640600263466</v>
      </c>
      <c r="S105" s="269">
        <f t="shared" si="11"/>
        <v>0.99478449252350709</v>
      </c>
      <c r="T105" s="269">
        <f t="shared" si="11"/>
        <v>0.99490500673159987</v>
      </c>
      <c r="U105" s="269">
        <f t="shared" si="11"/>
        <v>0.99528527445787085</v>
      </c>
      <c r="V105" s="269">
        <f t="shared" si="11"/>
        <v>0.99509046507884169</v>
      </c>
      <c r="W105" s="269">
        <f t="shared" si="11"/>
        <v>0.99614571513214412</v>
      </c>
      <c r="X105" s="269">
        <f t="shared" si="11"/>
        <v>0.99789552970974704</v>
      </c>
      <c r="Y105" s="269">
        <f t="shared" si="11"/>
        <v>0.99809508094060539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0.99026063128091224</v>
      </c>
      <c r="K106" s="318">
        <f t="shared" si="12"/>
        <v>0.9845888590213574</v>
      </c>
      <c r="L106" s="318">
        <f t="shared" si="12"/>
        <v>0.98339986493530274</v>
      </c>
      <c r="M106" s="318">
        <f t="shared" si="12"/>
        <v>0.98378220130388494</v>
      </c>
      <c r="N106" s="318">
        <f t="shared" si="12"/>
        <v>0.9841483468981167</v>
      </c>
      <c r="O106" s="318">
        <f t="shared" si="12"/>
        <v>0.99244385718306349</v>
      </c>
      <c r="P106" s="318">
        <f t="shared" si="12"/>
        <v>0.99301088273524618</v>
      </c>
      <c r="Q106" s="318">
        <f t="shared" si="12"/>
        <v>0.99433284984607206</v>
      </c>
      <c r="R106" s="318">
        <f t="shared" si="12"/>
        <v>0.99598640600263466</v>
      </c>
      <c r="S106" s="318">
        <f t="shared" si="12"/>
        <v>0.99478449252350709</v>
      </c>
      <c r="T106" s="318">
        <f t="shared" si="12"/>
        <v>0.99490500673159987</v>
      </c>
      <c r="U106" s="318">
        <f t="shared" si="12"/>
        <v>0.99528527445787085</v>
      </c>
      <c r="V106" s="318">
        <f t="shared" si="12"/>
        <v>0.99509046507884169</v>
      </c>
      <c r="W106" s="318">
        <f t="shared" si="12"/>
        <v>0.99614571513214412</v>
      </c>
      <c r="X106" s="318">
        <f t="shared" si="12"/>
        <v>0.99789552970974704</v>
      </c>
      <c r="Y106" s="318">
        <f t="shared" si="12"/>
        <v>0.99809508094060539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1.0000000000000009</v>
      </c>
      <c r="D110" s="232">
        <f t="shared" si="15"/>
        <v>0.99999999999999967</v>
      </c>
      <c r="E110" s="232">
        <f t="shared" si="15"/>
        <v>0.99999999999999978</v>
      </c>
      <c r="F110" s="232">
        <f t="shared" si="15"/>
        <v>0.99999999999999967</v>
      </c>
      <c r="G110" s="232">
        <f t="shared" si="15"/>
        <v>1.0000000000000002</v>
      </c>
      <c r="H110" s="232">
        <f t="shared" si="15"/>
        <v>1.0000000000000002</v>
      </c>
      <c r="I110" s="232">
        <f t="shared" si="15"/>
        <v>0.99999999999999978</v>
      </c>
      <c r="J110" s="232">
        <f t="shared" si="15"/>
        <v>0.99999999999999956</v>
      </c>
      <c r="K110" s="232">
        <f t="shared" si="15"/>
        <v>1.0000000000000002</v>
      </c>
      <c r="L110" s="232">
        <f t="shared" si="15"/>
        <v>1.0000000000000002</v>
      </c>
      <c r="M110" s="232">
        <f t="shared" si="15"/>
        <v>1</v>
      </c>
      <c r="N110" s="232">
        <f t="shared" si="15"/>
        <v>1</v>
      </c>
      <c r="O110" s="232">
        <f t="shared" si="15"/>
        <v>0.99999999999999978</v>
      </c>
      <c r="P110" s="232">
        <f t="shared" si="15"/>
        <v>1</v>
      </c>
      <c r="Q110" s="232">
        <f t="shared" si="15"/>
        <v>1.0000000000000002</v>
      </c>
      <c r="R110" s="232">
        <f t="shared" si="15"/>
        <v>0.99999999999999989</v>
      </c>
      <c r="S110" s="232">
        <f t="shared" si="15"/>
        <v>0.99999999999999989</v>
      </c>
      <c r="T110" s="232">
        <f t="shared" si="15"/>
        <v>1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1</v>
      </c>
      <c r="X110" s="232">
        <f t="shared" si="15"/>
        <v>1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9.0400393298399988E-3</v>
      </c>
      <c r="C115" s="300">
        <f t="shared" si="20"/>
        <v>9.1888882315934624E-3</v>
      </c>
      <c r="D115" s="300">
        <f t="shared" si="20"/>
        <v>8.2838267055624984E-3</v>
      </c>
      <c r="E115" s="300">
        <f t="shared" si="20"/>
        <v>8.8429166199916979E-3</v>
      </c>
      <c r="F115" s="300">
        <f t="shared" si="20"/>
        <v>7.918314374337803E-3</v>
      </c>
      <c r="G115" s="300">
        <f t="shared" si="20"/>
        <v>5.3637462158152285E-3</v>
      </c>
      <c r="H115" s="300">
        <f t="shared" si="20"/>
        <v>4.4798143673113267E-3</v>
      </c>
      <c r="I115" s="300">
        <f t="shared" si="20"/>
        <v>3.0165280131363172E-3</v>
      </c>
      <c r="J115" s="300">
        <f t="shared" si="20"/>
        <v>7.4671781903420907E-3</v>
      </c>
      <c r="K115" s="300">
        <f t="shared" si="20"/>
        <v>1.183153815246403E-2</v>
      </c>
      <c r="L115" s="300">
        <f t="shared" si="20"/>
        <v>1.2747935905769867E-2</v>
      </c>
      <c r="M115" s="300">
        <f t="shared" si="20"/>
        <v>1.245320031277199E-2</v>
      </c>
      <c r="N115" s="300">
        <f t="shared" si="20"/>
        <v>1.2170995713488909E-2</v>
      </c>
      <c r="O115" s="300">
        <f t="shared" si="20"/>
        <v>5.7903196703589744E-3</v>
      </c>
      <c r="P115" s="300">
        <f t="shared" si="20"/>
        <v>5.3550894232453766E-3</v>
      </c>
      <c r="Q115" s="300">
        <f t="shared" si="20"/>
        <v>4.3408418997463961E-3</v>
      </c>
      <c r="R115" s="300">
        <f t="shared" si="20"/>
        <v>3.0730787892600873E-3</v>
      </c>
      <c r="S115" s="300">
        <f t="shared" si="20"/>
        <v>3.9944745366418807E-3</v>
      </c>
      <c r="T115" s="300">
        <f t="shared" si="20"/>
        <v>3.9020639430559141E-3</v>
      </c>
      <c r="U115" s="300">
        <f t="shared" si="20"/>
        <v>3.6105080691699824E-3</v>
      </c>
      <c r="V115" s="300">
        <f t="shared" si="20"/>
        <v>3.7598642621357332E-3</v>
      </c>
      <c r="W115" s="300">
        <f t="shared" si="20"/>
        <v>2.95099034591857E-3</v>
      </c>
      <c r="X115" s="300">
        <f t="shared" si="20"/>
        <v>1.61060122949293E-3</v>
      </c>
      <c r="Y115" s="300">
        <f t="shared" si="20"/>
        <v>1.4578115071839585E-3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2.8723477120874211E-2</v>
      </c>
      <c r="C116" s="301">
        <f t="shared" si="21"/>
        <v>2.8719162659953834E-2</v>
      </c>
      <c r="D116" s="301">
        <f t="shared" si="21"/>
        <v>2.8745396327375008E-2</v>
      </c>
      <c r="E116" s="301">
        <f t="shared" si="21"/>
        <v>2.8729190822608931E-2</v>
      </c>
      <c r="F116" s="301">
        <f t="shared" si="21"/>
        <v>2.8755990887700356E-2</v>
      </c>
      <c r="G116" s="301">
        <f t="shared" si="21"/>
        <v>2.8830036341570563E-2</v>
      </c>
      <c r="H116" s="301">
        <f t="shared" si="21"/>
        <v>2.8855657554570684E-2</v>
      </c>
      <c r="I116" s="301">
        <f t="shared" si="21"/>
        <v>2.8898071651793141E-2</v>
      </c>
      <c r="J116" s="301">
        <f t="shared" si="21"/>
        <v>2.876906729883066E-2</v>
      </c>
      <c r="K116" s="301">
        <f t="shared" si="21"/>
        <v>2.864256411152279E-2</v>
      </c>
      <c r="L116" s="301">
        <f t="shared" si="21"/>
        <v>2.8616001857803781E-2</v>
      </c>
      <c r="M116" s="301">
        <f t="shared" si="21"/>
        <v>2.8624544918470388E-2</v>
      </c>
      <c r="N116" s="301">
        <f t="shared" si="21"/>
        <v>2.8632724761927859E-2</v>
      </c>
      <c r="O116" s="301">
        <f t="shared" si="21"/>
        <v>2.8817671893612777E-2</v>
      </c>
      <c r="P116" s="301">
        <f t="shared" si="21"/>
        <v>2.8830287263094351E-2</v>
      </c>
      <c r="Q116" s="301">
        <f t="shared" si="21"/>
        <v>2.8859685742036345E-2</v>
      </c>
      <c r="R116" s="301">
        <f t="shared" si="21"/>
        <v>2.8896432498862031E-2</v>
      </c>
      <c r="S116" s="301">
        <f t="shared" si="21"/>
        <v>2.8869725375749517E-2</v>
      </c>
      <c r="T116" s="301">
        <f t="shared" si="21"/>
        <v>2.8872403943679539E-2</v>
      </c>
      <c r="U116" s="301">
        <f t="shared" si="21"/>
        <v>2.8880854838574797E-2</v>
      </c>
      <c r="V116" s="301">
        <f t="shared" si="21"/>
        <v>2.8876525673561273E-2</v>
      </c>
      <c r="W116" s="301">
        <f t="shared" si="21"/>
        <v>2.8899971294321203E-2</v>
      </c>
      <c r="X116" s="301">
        <f t="shared" si="21"/>
        <v>2.8938823152768321E-2</v>
      </c>
      <c r="Y116" s="301">
        <f t="shared" si="21"/>
        <v>2.894325184037148E-2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2.8723477120874211E-2</v>
      </c>
      <c r="C117" s="302">
        <f t="shared" si="22"/>
        <v>2.8719162659953834E-2</v>
      </c>
      <c r="D117" s="302">
        <f t="shared" si="22"/>
        <v>2.8745396327375008E-2</v>
      </c>
      <c r="E117" s="302">
        <f t="shared" si="22"/>
        <v>2.8729190822608931E-2</v>
      </c>
      <c r="F117" s="302">
        <f t="shared" si="22"/>
        <v>2.8755990887700356E-2</v>
      </c>
      <c r="G117" s="302">
        <f t="shared" si="22"/>
        <v>2.8830036341570563E-2</v>
      </c>
      <c r="H117" s="302">
        <f t="shared" si="22"/>
        <v>2.8855657554570684E-2</v>
      </c>
      <c r="I117" s="302">
        <f t="shared" si="22"/>
        <v>2.8898071651793141E-2</v>
      </c>
      <c r="J117" s="302">
        <f t="shared" si="22"/>
        <v>2.876906729883066E-2</v>
      </c>
      <c r="K117" s="302">
        <f t="shared" si="22"/>
        <v>2.864256411152279E-2</v>
      </c>
      <c r="L117" s="302">
        <f t="shared" si="22"/>
        <v>2.8616001857803781E-2</v>
      </c>
      <c r="M117" s="302">
        <f t="shared" si="22"/>
        <v>2.8624544918470388E-2</v>
      </c>
      <c r="N117" s="302">
        <f t="shared" si="22"/>
        <v>2.8632724761927859E-2</v>
      </c>
      <c r="O117" s="302">
        <f t="shared" si="22"/>
        <v>2.8817671893612777E-2</v>
      </c>
      <c r="P117" s="302">
        <f t="shared" si="22"/>
        <v>2.8830287263094351E-2</v>
      </c>
      <c r="Q117" s="302">
        <f t="shared" si="22"/>
        <v>2.8859685742036345E-2</v>
      </c>
      <c r="R117" s="302">
        <f t="shared" si="22"/>
        <v>2.8896432498862031E-2</v>
      </c>
      <c r="S117" s="302">
        <f t="shared" si="22"/>
        <v>2.8869725375749517E-2</v>
      </c>
      <c r="T117" s="302">
        <f t="shared" si="22"/>
        <v>2.8872403943679539E-2</v>
      </c>
      <c r="U117" s="302">
        <f t="shared" si="22"/>
        <v>2.8880854838574797E-2</v>
      </c>
      <c r="V117" s="302">
        <f t="shared" si="22"/>
        <v>2.8876525673561273E-2</v>
      </c>
      <c r="W117" s="302">
        <f t="shared" si="22"/>
        <v>2.8899971294321203E-2</v>
      </c>
      <c r="X117" s="302">
        <f t="shared" si="22"/>
        <v>2.8938823152768321E-2</v>
      </c>
      <c r="Y117" s="302">
        <f t="shared" si="22"/>
        <v>2.894325184037148E-2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0.86170431362622635</v>
      </c>
      <c r="C119" s="301">
        <f t="shared" si="24"/>
        <v>0.86157487979861536</v>
      </c>
      <c r="D119" s="301">
        <f t="shared" si="24"/>
        <v>0.86236188982124984</v>
      </c>
      <c r="E119" s="301">
        <f t="shared" si="24"/>
        <v>0.86187572467826812</v>
      </c>
      <c r="F119" s="301">
        <f t="shared" si="24"/>
        <v>0.86267972663101056</v>
      </c>
      <c r="G119" s="301">
        <f t="shared" si="24"/>
        <v>0.8649010902471177</v>
      </c>
      <c r="H119" s="301">
        <f t="shared" si="24"/>
        <v>0.86566972663712094</v>
      </c>
      <c r="I119" s="301">
        <f t="shared" si="24"/>
        <v>0.86694214955379456</v>
      </c>
      <c r="J119" s="301">
        <f t="shared" si="24"/>
        <v>0.86307201896491981</v>
      </c>
      <c r="K119" s="301">
        <f t="shared" si="24"/>
        <v>0.85927692334568373</v>
      </c>
      <c r="L119" s="301">
        <f t="shared" si="24"/>
        <v>0.85848005573411368</v>
      </c>
      <c r="M119" s="301">
        <f t="shared" si="24"/>
        <v>0.85873634755411155</v>
      </c>
      <c r="N119" s="301">
        <f t="shared" si="24"/>
        <v>0.85898174285783591</v>
      </c>
      <c r="O119" s="301">
        <f t="shared" si="24"/>
        <v>0.86453015680838352</v>
      </c>
      <c r="P119" s="301">
        <f t="shared" si="24"/>
        <v>0.86490861789283036</v>
      </c>
      <c r="Q119" s="301">
        <f t="shared" si="24"/>
        <v>0.86579057226109046</v>
      </c>
      <c r="R119" s="301">
        <f t="shared" si="24"/>
        <v>0.86689297496586093</v>
      </c>
      <c r="S119" s="301">
        <f t="shared" si="24"/>
        <v>0.86609176127248544</v>
      </c>
      <c r="T119" s="301">
        <f t="shared" si="24"/>
        <v>0.86617211831038632</v>
      </c>
      <c r="U119" s="301">
        <f t="shared" si="24"/>
        <v>0.86642564515724385</v>
      </c>
      <c r="V119" s="301">
        <f t="shared" si="24"/>
        <v>0.8662957702068389</v>
      </c>
      <c r="W119" s="301">
        <f t="shared" si="24"/>
        <v>0.86699913882963631</v>
      </c>
      <c r="X119" s="301">
        <f t="shared" si="24"/>
        <v>0.8681646945830499</v>
      </c>
      <c r="Y119" s="301">
        <f t="shared" si="24"/>
        <v>0.86829755521114449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0.86170431362622635</v>
      </c>
      <c r="C120" s="302">
        <f t="shared" si="25"/>
        <v>0.86157487979861536</v>
      </c>
      <c r="D120" s="302">
        <f t="shared" si="25"/>
        <v>0.86236188982124984</v>
      </c>
      <c r="E120" s="302">
        <f t="shared" si="25"/>
        <v>0.86187572467826812</v>
      </c>
      <c r="F120" s="302">
        <f t="shared" si="25"/>
        <v>0.86267972663101056</v>
      </c>
      <c r="G120" s="302">
        <f t="shared" si="25"/>
        <v>0.8649010902471177</v>
      </c>
      <c r="H120" s="302">
        <f t="shared" si="25"/>
        <v>0.86566972663712094</v>
      </c>
      <c r="I120" s="302">
        <f t="shared" si="25"/>
        <v>0.86694214955379456</v>
      </c>
      <c r="J120" s="302">
        <f t="shared" si="25"/>
        <v>0.86307201896491981</v>
      </c>
      <c r="K120" s="302">
        <f t="shared" si="25"/>
        <v>0.85927692334568373</v>
      </c>
      <c r="L120" s="302">
        <f t="shared" si="25"/>
        <v>0.85848005573411368</v>
      </c>
      <c r="M120" s="302">
        <f t="shared" si="25"/>
        <v>0.85873634755411155</v>
      </c>
      <c r="N120" s="302">
        <f t="shared" si="25"/>
        <v>0.85898174285783591</v>
      </c>
      <c r="O120" s="302">
        <f t="shared" si="25"/>
        <v>0.86453015680838352</v>
      </c>
      <c r="P120" s="302">
        <f t="shared" si="25"/>
        <v>0.86490861789283036</v>
      </c>
      <c r="Q120" s="302">
        <f t="shared" si="25"/>
        <v>0.86579057226109046</v>
      </c>
      <c r="R120" s="302">
        <f t="shared" si="25"/>
        <v>0.86689297496586093</v>
      </c>
      <c r="S120" s="302">
        <f t="shared" si="25"/>
        <v>0.86609176127248544</v>
      </c>
      <c r="T120" s="302">
        <f t="shared" si="25"/>
        <v>0.86617211831038632</v>
      </c>
      <c r="U120" s="302">
        <f t="shared" si="25"/>
        <v>0.86642564515724385</v>
      </c>
      <c r="V120" s="302">
        <f t="shared" si="25"/>
        <v>0.8662957702068389</v>
      </c>
      <c r="W120" s="302">
        <f t="shared" si="25"/>
        <v>0.86699913882963631</v>
      </c>
      <c r="X120" s="302">
        <f t="shared" si="25"/>
        <v>0.8681646945830499</v>
      </c>
      <c r="Y120" s="302">
        <f t="shared" si="25"/>
        <v>0.86829755521114449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0.10053216992305949</v>
      </c>
      <c r="C122" s="301">
        <f t="shared" si="27"/>
        <v>0.1005170693098382</v>
      </c>
      <c r="D122" s="301">
        <f t="shared" si="27"/>
        <v>0.10060888714581227</v>
      </c>
      <c r="E122" s="301">
        <f t="shared" si="27"/>
        <v>0.10055216787913103</v>
      </c>
      <c r="F122" s="301">
        <f t="shared" si="27"/>
        <v>0.10064596810695096</v>
      </c>
      <c r="G122" s="301">
        <f t="shared" si="27"/>
        <v>0.10090512719549678</v>
      </c>
      <c r="H122" s="301">
        <f t="shared" si="27"/>
        <v>0.10099480144099718</v>
      </c>
      <c r="I122" s="301">
        <f t="shared" si="27"/>
        <v>0.10114325078127577</v>
      </c>
      <c r="J122" s="301">
        <f t="shared" si="27"/>
        <v>0.1006917355459071</v>
      </c>
      <c r="K122" s="301">
        <f t="shared" si="27"/>
        <v>0.10024897439032955</v>
      </c>
      <c r="L122" s="301">
        <f t="shared" si="27"/>
        <v>0.10015600650231302</v>
      </c>
      <c r="M122" s="301">
        <f t="shared" si="27"/>
        <v>0.10018590721464608</v>
      </c>
      <c r="N122" s="301">
        <f t="shared" si="27"/>
        <v>0.10021453666674725</v>
      </c>
      <c r="O122" s="301">
        <f t="shared" si="27"/>
        <v>0.10086185162764447</v>
      </c>
      <c r="P122" s="301">
        <f t="shared" si="27"/>
        <v>0.10090600542082999</v>
      </c>
      <c r="Q122" s="301">
        <f t="shared" si="27"/>
        <v>0.10100890009712694</v>
      </c>
      <c r="R122" s="301">
        <f t="shared" si="27"/>
        <v>0.10113751374601684</v>
      </c>
      <c r="S122" s="301">
        <f t="shared" si="27"/>
        <v>0.10104403881512303</v>
      </c>
      <c r="T122" s="301">
        <f t="shared" si="27"/>
        <v>0.1010534138028782</v>
      </c>
      <c r="U122" s="301">
        <f t="shared" si="27"/>
        <v>0.10108299193501154</v>
      </c>
      <c r="V122" s="301">
        <f t="shared" si="27"/>
        <v>0.10106783985746426</v>
      </c>
      <c r="W122" s="301">
        <f t="shared" si="27"/>
        <v>0.10114989953012395</v>
      </c>
      <c r="X122" s="301">
        <f t="shared" si="27"/>
        <v>0.10128588103468888</v>
      </c>
      <c r="Y122" s="301">
        <f t="shared" si="27"/>
        <v>0.10130138144129994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0.10053216992305949</v>
      </c>
      <c r="C123" s="302">
        <f t="shared" si="28"/>
        <v>0.1005170693098382</v>
      </c>
      <c r="D123" s="302">
        <f t="shared" si="28"/>
        <v>0.10060888714581227</v>
      </c>
      <c r="E123" s="302">
        <f t="shared" si="28"/>
        <v>0.10055216787913103</v>
      </c>
      <c r="F123" s="302">
        <f t="shared" si="28"/>
        <v>0.10064596810695096</v>
      </c>
      <c r="G123" s="302">
        <f t="shared" si="28"/>
        <v>0.10090512719549678</v>
      </c>
      <c r="H123" s="302">
        <f t="shared" si="28"/>
        <v>0.10099480144099718</v>
      </c>
      <c r="I123" s="302">
        <f t="shared" si="28"/>
        <v>0.10114325078127577</v>
      </c>
      <c r="J123" s="302">
        <f t="shared" si="28"/>
        <v>0.1006917355459071</v>
      </c>
      <c r="K123" s="302">
        <f t="shared" si="28"/>
        <v>0.10024897439032955</v>
      </c>
      <c r="L123" s="302">
        <f t="shared" si="28"/>
        <v>0.10015600650231302</v>
      </c>
      <c r="M123" s="302">
        <f t="shared" si="28"/>
        <v>0.10018590721464608</v>
      </c>
      <c r="N123" s="302">
        <f t="shared" si="28"/>
        <v>0.10021453666674725</v>
      </c>
      <c r="O123" s="302">
        <f t="shared" si="28"/>
        <v>0.10086185162764447</v>
      </c>
      <c r="P123" s="302">
        <f t="shared" si="28"/>
        <v>0.10090600542082999</v>
      </c>
      <c r="Q123" s="302">
        <f t="shared" si="28"/>
        <v>0.10100890009712694</v>
      </c>
      <c r="R123" s="302">
        <f t="shared" si="28"/>
        <v>0.10113751374601684</v>
      </c>
      <c r="S123" s="302">
        <f t="shared" si="28"/>
        <v>0.10104403881512303</v>
      </c>
      <c r="T123" s="302">
        <f t="shared" si="28"/>
        <v>0.1010534138028782</v>
      </c>
      <c r="U123" s="302">
        <f t="shared" si="28"/>
        <v>0.10108299193501154</v>
      </c>
      <c r="V123" s="302">
        <f t="shared" si="28"/>
        <v>0.10106783985746426</v>
      </c>
      <c r="W123" s="302">
        <f t="shared" si="28"/>
        <v>0.10114989953012395</v>
      </c>
      <c r="X123" s="302">
        <f t="shared" si="28"/>
        <v>0.10128588103468888</v>
      </c>
      <c r="Y123" s="302">
        <f t="shared" si="28"/>
        <v>0.10130138144129994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0.6206870101310572</v>
      </c>
      <c r="K136" s="320">
        <f>IF(K$5=0,0,K$5/PPA_fec!K$5)</f>
        <v>0.60690367251388799</v>
      </c>
      <c r="L136" s="320">
        <f>IF(L$5=0,0,L$5/PPA_fec!L$5)</f>
        <v>0.665878644013845</v>
      </c>
      <c r="M136" s="320">
        <f>IF(M$5=0,0,M$5/PPA_fec!M$5)</f>
        <v>0.6375815594850367</v>
      </c>
      <c r="N136" s="320">
        <f>IF(N$5=0,0,N$5/PPA_fec!N$5)</f>
        <v>0.82509903075301827</v>
      </c>
      <c r="O136" s="320">
        <f>IF(O$5=0,0,O$5/PPA_fec!O$5)</f>
        <v>0.69622887993643123</v>
      </c>
      <c r="P136" s="320">
        <f>IF(P$5=0,0,P$5/PPA_fec!P$5)</f>
        <v>0.78955569887225052</v>
      </c>
      <c r="Q136" s="320">
        <f>IF(Q$5=0,0,Q$5/PPA_fec!Q$5)</f>
        <v>0.78028149072931607</v>
      </c>
      <c r="R136" s="320">
        <f>IF(R$5=0,0,R$5/PPA_fec!R$5)</f>
        <v>0.69178462165978316</v>
      </c>
      <c r="S136" s="320">
        <f>IF(S$5=0,0,S$5/PPA_fec!S$5)</f>
        <v>0.67792006185474796</v>
      </c>
      <c r="T136" s="320">
        <f>IF(T$5=0,0,T$5/PPA_fec!T$5)</f>
        <v>0.64565833733970579</v>
      </c>
      <c r="U136" s="320">
        <f>IF(U$5=0,0,U$5/PPA_fec!U$5)</f>
        <v>0.58343160334080268</v>
      </c>
      <c r="V136" s="320">
        <f>IF(V$5=0,0,V$5/PPA_fec!V$5)</f>
        <v>0.4764137182436804</v>
      </c>
      <c r="W136" s="320">
        <f>IF(W$5=0,0,W$5/PPA_fec!W$5)</f>
        <v>0.41300142494697217</v>
      </c>
      <c r="X136" s="320">
        <f>IF(X$5=0,0,X$5/PPA_fec!X$5)</f>
        <v>0.29698137770095484</v>
      </c>
      <c r="Y136" s="320">
        <f>IF(Y$5=0,0,Y$5/PPA_fec!Y$5)</f>
        <v>0.30395520543099669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0.38227903285228565</v>
      </c>
      <c r="K141" s="275">
        <f>IF(K$10=0,0,K$10/PPA_fec!K$10)</f>
        <v>0.62064898453505235</v>
      </c>
      <c r="L141" s="275">
        <f>IF(L$10=0,0,L$10/PPA_fec!L$10)</f>
        <v>0.74622229577312027</v>
      </c>
      <c r="M141" s="275">
        <f>IF(M$10=0,0,M$10/PPA_fec!M$10)</f>
        <v>0.68425408373010077</v>
      </c>
      <c r="N141" s="275">
        <f>IF(N$10=0,0,N$10/PPA_fec!N$10)</f>
        <v>0.85502545206668101</v>
      </c>
      <c r="O141" s="275">
        <f>IF(O$10=0,0,O$10/PPA_fec!O$10)</f>
        <v>0.29152916973942777</v>
      </c>
      <c r="P141" s="275">
        <f>IF(P$10=0,0,P$10/PPA_fec!P$10)</f>
        <v>0.30618367237334532</v>
      </c>
      <c r="Q141" s="275">
        <f>IF(Q$10=0,0,Q$10/PPA_fec!Q$10)</f>
        <v>0.23713445001450761</v>
      </c>
      <c r="R141" s="275">
        <f>IF(R$10=0,0,R$10/PPA_fec!R$10)</f>
        <v>0.14113787948365561</v>
      </c>
      <c r="S141" s="275">
        <f>IF(S$10=0,0,S$10/PPA_fec!S$10)</f>
        <v>0.1854489538080818</v>
      </c>
      <c r="T141" s="275">
        <f>IF(T$10=0,0,T$10/PPA_fec!T$10)</f>
        <v>0.16580992150109664</v>
      </c>
      <c r="U141" s="275">
        <f>IF(U$10=0,0,U$10/PPA_fec!U$10)</f>
        <v>0.13106222006930426</v>
      </c>
      <c r="V141" s="275">
        <f>IF(V$10=0,0,V$10/PPA_fec!V$10)</f>
        <v>0.10516850831034416</v>
      </c>
      <c r="W141" s="275">
        <f>IF(W$10=0,0,W$10/PPA_fec!W$10)</f>
        <v>6.7848625392356074E-2</v>
      </c>
      <c r="X141" s="275">
        <f>IF(X$10=0,0,X$10/PPA_fec!X$10)</f>
        <v>2.3183761817295975E-2</v>
      </c>
      <c r="Y141" s="275">
        <f>IF(Y$10=0,0,Y$10/PPA_fec!Y$10)</f>
        <v>2.0261368595839831E-2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0.78894534401969807</v>
      </c>
      <c r="K143" s="276">
        <f>IF(K$17=0,0,K$17/PPA_fec!K$17)</f>
        <v>0.74305986011326741</v>
      </c>
      <c r="L143" s="276">
        <f>IF(L$17=0,0,L$17/PPA_fec!L$17)</f>
        <v>0.80578846795440096</v>
      </c>
      <c r="M143" s="276">
        <f>IF(M$17=0,0,M$17/PPA_fec!M$17)</f>
        <v>0.77509889395020737</v>
      </c>
      <c r="N143" s="276">
        <f>IF(N$17=0,0,N$17/PPA_fec!N$17)</f>
        <v>0.99400149924415282</v>
      </c>
      <c r="O143" s="276">
        <f>IF(O$17=0,0,O$17/PPA_fec!O$17)</f>
        <v>0.89653845069493288</v>
      </c>
      <c r="P143" s="276">
        <f>IF(P$17=0,0,P$17/PPA_fec!P$17)</f>
        <v>1.01758695316851</v>
      </c>
      <c r="Q143" s="276">
        <f>IF(Q$17=0,0,Q$17/PPA_fec!Q$17)</f>
        <v>1.0189000054048292</v>
      </c>
      <c r="R143" s="276">
        <f>IF(R$17=0,0,R$17/PPA_fec!R$17)</f>
        <v>0.92011018062734684</v>
      </c>
      <c r="S143" s="276">
        <f>IF(S$17=0,0,S$17/PPA_fec!S$17)</f>
        <v>0.88829754979332598</v>
      </c>
      <c r="T143" s="276">
        <f>IF(T$17=0,0,T$17/PPA_fec!T$17)</f>
        <v>0.84819100645327195</v>
      </c>
      <c r="U143" s="276">
        <f>IF(U$17=0,0,U$17/PPA_fec!U$17)</f>
        <v>0.76979142792696398</v>
      </c>
      <c r="V143" s="276">
        <f>IF(V$17=0,0,V$17/PPA_fec!V$17)</f>
        <v>0.62711026287192173</v>
      </c>
      <c r="W143" s="276">
        <f>IF(W$17=0,0,W$17/PPA_fec!W$17)</f>
        <v>0.55198844427550275</v>
      </c>
      <c r="X143" s="276">
        <f>IF(X$17=0,0,X$17/PPA_fec!X$17)</f>
        <v>0.40671738910076344</v>
      </c>
      <c r="Y143" s="276">
        <f>IF(Y$17=0,0,Y$17/PPA_fec!Y$17)</f>
        <v>0.41606364340361923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1.1278717574634407</v>
      </c>
      <c r="C146" s="320">
        <f>IF(C$32=0,0,C$32/PPA_fec!C$32)</f>
        <v>1.1959333694498113</v>
      </c>
      <c r="D146" s="320">
        <f>IF(D$32=0,0,D$32/PPA_fec!D$32)</f>
        <v>1.1327136220747203</v>
      </c>
      <c r="E146" s="320">
        <f>IF(E$32=0,0,E$32/PPA_fec!E$32)</f>
        <v>1.1537026094341474</v>
      </c>
      <c r="F146" s="320">
        <f>IF(F$32=0,0,F$32/PPA_fec!F$32)</f>
        <v>1.1432970205595714</v>
      </c>
      <c r="G146" s="320">
        <f>IF(G$32=0,0,G$32/PPA_fec!G$32)</f>
        <v>1.4676383334464771</v>
      </c>
      <c r="H146" s="320">
        <f>IF(H$32=0,0,H$32/PPA_fec!H$32)</f>
        <v>1.4560301686777366</v>
      </c>
      <c r="I146" s="320">
        <f>IF(I$32=0,0,I$32/PPA_fec!I$32)</f>
        <v>1.3794820720029177</v>
      </c>
      <c r="J146" s="320">
        <f>IF(J$32=0,0,J$32/PPA_fec!J$32)</f>
        <v>0.99267593988395852</v>
      </c>
      <c r="K146" s="320">
        <f>IF(K$32=0,0,K$32/PPA_fec!K$32)</f>
        <v>0.87184241232996385</v>
      </c>
      <c r="L146" s="320">
        <f>IF(L$32=0,0,L$32/PPA_fec!L$32)</f>
        <v>0.92491263773411958</v>
      </c>
      <c r="M146" s="320">
        <f>IF(M$32=0,0,M$32/PPA_fec!M$32)</f>
        <v>0.89689645853963285</v>
      </c>
      <c r="N146" s="320">
        <f>IF(N$32=0,0,N$32/PPA_fec!N$32)</f>
        <v>1.1251741001204547</v>
      </c>
      <c r="O146" s="320">
        <f>IF(O$32=0,0,O$32/PPA_fec!O$32)</f>
        <v>1.1472978707852302</v>
      </c>
      <c r="P146" s="320">
        <f>IF(P$32=0,0,P$32/PPA_fec!P$32)</f>
        <v>1.3027385505783404</v>
      </c>
      <c r="Q146" s="320">
        <f>IF(Q$32=0,0,Q$32/PPA_fec!Q$32)</f>
        <v>1.3413255217525386</v>
      </c>
      <c r="R146" s="320">
        <f>IF(R$32=0,0,R$32/PPA_fec!R$32)</f>
        <v>1.2622615019462879</v>
      </c>
      <c r="S146" s="320">
        <f>IF(S$32=0,0,S$32/PPA_fec!S$32)</f>
        <v>1.1764716296683206</v>
      </c>
      <c r="T146" s="320">
        <f>IF(T$32=0,0,T$32/PPA_fec!T$32)</f>
        <v>1.1269057497231514</v>
      </c>
      <c r="U146" s="320">
        <f>IF(U$32=0,0,U$32/PPA_fec!U$32)</f>
        <v>1.0284408330537953</v>
      </c>
      <c r="V146" s="320">
        <f>IF(V$32=0,0,V$32/PPA_fec!V$32)</f>
        <v>0.82818857348288899</v>
      </c>
      <c r="W146" s="320">
        <f>IF(W$32=0,0,W$32/PPA_fec!W$32)</f>
        <v>0.75384208106475314</v>
      </c>
      <c r="X146" s="320">
        <f>IF(X$32=0,0,X$32/PPA_fec!X$32)</f>
        <v>0.58333007690675298</v>
      </c>
      <c r="Y146" s="320">
        <f>IF(Y$32=0,0,Y$32/PPA_fec!Y$32)</f>
        <v>0.59050174172469472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0.60782791842100947</v>
      </c>
      <c r="C151" s="275">
        <f>IF(C$37=0,0,C$37/PPA_fec!C$37)</f>
        <v>0.67012842038370302</v>
      </c>
      <c r="D151" s="275">
        <f>IF(D$37=0,0,D$37/PPA_fec!D$37)</f>
        <v>0.53583146461416287</v>
      </c>
      <c r="E151" s="275">
        <f>IF(E$37=0,0,E$37/PPA_fec!E$37)</f>
        <v>0.60032362877680112</v>
      </c>
      <c r="F151" s="275">
        <f>IF(F$37=0,0,F$37/PPA_fec!F$37)</f>
        <v>0.50640895037196365</v>
      </c>
      <c r="G151" s="275">
        <f>IF(G$37=0,0,G$37/PPA_fec!G$37)</f>
        <v>0.39791385863035955</v>
      </c>
      <c r="H151" s="275">
        <f>IF(H$37=0,0,H$37/PPA_fec!H$37)</f>
        <v>0.30399130040664013</v>
      </c>
      <c r="I151" s="275">
        <f>IF(I$37=0,0,I$37/PPA_fec!I$37)</f>
        <v>0.16240859195900073</v>
      </c>
      <c r="J151" s="275">
        <f>IF(J$37=0,0,J$37/PPA_fec!J$37)</f>
        <v>0.38227903285228543</v>
      </c>
      <c r="K151" s="275">
        <f>IF(K$37=0,0,K$37/PPA_fec!K$37)</f>
        <v>0.62064898453505235</v>
      </c>
      <c r="L151" s="275">
        <f>IF(L$37=0,0,L$37/PPA_fec!L$37)</f>
        <v>0.74622229577312038</v>
      </c>
      <c r="M151" s="275">
        <f>IF(M$37=0,0,M$37/PPA_fec!M$37)</f>
        <v>0.68425408373010066</v>
      </c>
      <c r="N151" s="275">
        <f>IF(N$37=0,0,N$37/PPA_fec!N$37)</f>
        <v>0.85502545206668035</v>
      </c>
      <c r="O151" s="275">
        <f>IF(O$37=0,0,O$37/PPA_fec!O$37)</f>
        <v>0.29152916973942766</v>
      </c>
      <c r="P151" s="275">
        <f>IF(P$37=0,0,P$37/PPA_fec!P$37)</f>
        <v>0.30618367237334537</v>
      </c>
      <c r="Q151" s="275">
        <f>IF(Q$37=0,0,Q$37/PPA_fec!Q$37)</f>
        <v>0.2371344500145075</v>
      </c>
      <c r="R151" s="275">
        <f>IF(R$37=0,0,R$37/PPA_fec!R$37)</f>
        <v>0.14113787948365569</v>
      </c>
      <c r="S151" s="275">
        <f>IF(S$37=0,0,S$37/PPA_fec!S$37)</f>
        <v>0.18544895380808188</v>
      </c>
      <c r="T151" s="275">
        <f>IF(T$37=0,0,T$37/PPA_fec!T$37)</f>
        <v>0.16580992150109658</v>
      </c>
      <c r="U151" s="275">
        <f>IF(U$37=0,0,U$37/PPA_fec!U$37)</f>
        <v>0.13106222006930424</v>
      </c>
      <c r="V151" s="275">
        <f>IF(V$37=0,0,V$37/PPA_fec!V$37)</f>
        <v>0.10516850831034413</v>
      </c>
      <c r="W151" s="275">
        <f>IF(W$37=0,0,W$37/PPA_fec!W$37)</f>
        <v>6.7848625392356046E-2</v>
      </c>
      <c r="X151" s="275">
        <f>IF(X$37=0,0,X$37/PPA_fec!X$37)</f>
        <v>2.3183761817295971E-2</v>
      </c>
      <c r="Y151" s="275">
        <f>IF(Y$37=0,0,Y$37/PPA_fec!Y$37)</f>
        <v>2.0261368595839831E-2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0.38833784438717506</v>
      </c>
      <c r="C152" s="276">
        <f>IF(C$43=0,0,C$43/PPA_fec!C$43)</f>
        <v>0.41893943974569242</v>
      </c>
      <c r="D152" s="276">
        <f>IF(D$43=0,0,D$43/PPA_fec!D$43)</f>
        <v>0.37650979404341234</v>
      </c>
      <c r="E152" s="276">
        <f>IF(E$43=0,0,E$43/PPA_fec!E$43)</f>
        <v>0.39398824457274134</v>
      </c>
      <c r="F152" s="276">
        <f>IF(F$43=0,0,F$43/PPA_fec!F$43)</f>
        <v>0.37109669825487984</v>
      </c>
      <c r="G152" s="276">
        <f>IF(G$43=0,0,G$43/PPA_fec!G$43)</f>
        <v>0.42116901377200583</v>
      </c>
      <c r="H152" s="276">
        <f>IF(H$43=0,0,H$43/PPA_fec!H$43)</f>
        <v>0.39550664235505323</v>
      </c>
      <c r="I152" s="276">
        <f>IF(I$43=0,0,I$43/PPA_fec!I$43)</f>
        <v>0.33018497361662913</v>
      </c>
      <c r="J152" s="276">
        <f>IF(J$43=0,0,J$43/PPA_fec!J$43)</f>
        <v>0.31961055065545735</v>
      </c>
      <c r="K152" s="276">
        <f>IF(K$43=0,0,K$43/PPA_fec!K$43)</f>
        <v>0.34365362538248095</v>
      </c>
      <c r="L152" s="276">
        <f>IF(L$43=0,0,L$43/PPA_fec!L$43)</f>
        <v>0.39055301745805926</v>
      </c>
      <c r="M152" s="276">
        <f>IF(M$43=0,0,M$43/PPA_fec!M$43)</f>
        <v>0.36896667252406901</v>
      </c>
      <c r="N152" s="276">
        <f>IF(N$43=0,0,N$43/PPA_fec!N$43)</f>
        <v>0.49510900344692316</v>
      </c>
      <c r="O152" s="276">
        <f>IF(O$43=0,0,O$43/PPA_fec!O$43)</f>
        <v>0.3512073155824269</v>
      </c>
      <c r="P152" s="276">
        <f>IF(P$43=0,0,P$43/PPA_fec!P$43)</f>
        <v>0.39813575209857721</v>
      </c>
      <c r="Q152" s="276">
        <f>IF(Q$43=0,0,Q$43/PPA_fec!Q$43)</f>
        <v>0.38174655121196405</v>
      </c>
      <c r="R152" s="276">
        <f>IF(R$43=0,0,R$43/PPA_fec!R$43)</f>
        <v>0.32507424269605489</v>
      </c>
      <c r="S152" s="276">
        <f>IF(S$43=0,0,S$43/PPA_fec!S$43)</f>
        <v>0.329592102016735</v>
      </c>
      <c r="T152" s="276">
        <f>IF(T$43=0,0,T$43/PPA_fec!T$43)</f>
        <v>0.3128169244230064</v>
      </c>
      <c r="U152" s="276">
        <f>IF(U$43=0,0,U$43/PPA_fec!U$43)</f>
        <v>0.28100475059840357</v>
      </c>
      <c r="V152" s="276">
        <f>IF(V$43=0,0,V$43/PPA_fec!V$43)</f>
        <v>0.23201531517504076</v>
      </c>
      <c r="W152" s="276">
        <f>IF(W$43=0,0,W$43/PPA_fec!W$43)</f>
        <v>0.19464610495683554</v>
      </c>
      <c r="X152" s="276">
        <f>IF(X$43=0,0,X$43/PPA_fec!X$43)</f>
        <v>0.13408820201027272</v>
      </c>
      <c r="Y152" s="276">
        <f>IF(Y$43=0,0,Y$43/PPA_fec!Y$43)</f>
        <v>0.13837502296234433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1.300164130447141</v>
      </c>
      <c r="C153" s="276">
        <f>IF(C$56=0,0,C$56/PPA_fec!C$56)</f>
        <v>1.3760195117778375</v>
      </c>
      <c r="D153" s="276">
        <f>IF(D$56=0,0,D$56/PPA_fec!D$56)</f>
        <v>1.3114959453323001</v>
      </c>
      <c r="E153" s="276">
        <f>IF(E$56=0,0,E$56/PPA_fec!E$56)</f>
        <v>1.331395821341258</v>
      </c>
      <c r="F153" s="276">
        <f>IF(F$56=0,0,F$56/PPA_fec!F$56)</f>
        <v>1.3273489575614685</v>
      </c>
      <c r="G153" s="276">
        <f>IF(G$56=0,0,G$56/PPA_fec!G$56)</f>
        <v>1.7308260427438455</v>
      </c>
      <c r="H153" s="276">
        <f>IF(H$56=0,0,H$56/PPA_fec!H$56)</f>
        <v>1.7313264965813828</v>
      </c>
      <c r="I153" s="276">
        <f>IF(I$56=0,0,I$56/PPA_fec!I$56)</f>
        <v>1.6736419890642689</v>
      </c>
      <c r="J153" s="276">
        <f>IF(J$56=0,0,J$56/PPA_fec!J$56)</f>
        <v>1.1558926982589683</v>
      </c>
      <c r="K153" s="276">
        <f>IF(K$56=0,0,K$56/PPA_fec!K$56)</f>
        <v>0.99241001707962884</v>
      </c>
      <c r="L153" s="276">
        <f>IF(L$56=0,0,L$56/PPA_fec!L$56)</f>
        <v>1.0462707664117716</v>
      </c>
      <c r="M153" s="276">
        <f>IF(M$56=0,0,M$56/PPA_fec!M$56)</f>
        <v>1.0171374464560465</v>
      </c>
      <c r="N153" s="276">
        <f>IF(N$56=0,0,N$56/PPA_fec!N$56)</f>
        <v>1.2708360322429255</v>
      </c>
      <c r="O153" s="276">
        <f>IF(O$56=0,0,O$56/PPA_fec!O$56)</f>
        <v>1.3495516365477511</v>
      </c>
      <c r="P153" s="276">
        <f>IF(P$56=0,0,P$56/PPA_fec!P$56)</f>
        <v>1.5333349545629489</v>
      </c>
      <c r="Q153" s="276">
        <f>IF(Q$56=0,0,Q$56/PPA_fec!Q$56)</f>
        <v>1.5940797034404726</v>
      </c>
      <c r="R153" s="276">
        <f>IF(R$56=0,0,R$56/PPA_fec!R$56)</f>
        <v>1.5226490066268816</v>
      </c>
      <c r="S153" s="276">
        <f>IF(S$56=0,0,S$56/PPA_fec!S$56)</f>
        <v>1.4021252568125731</v>
      </c>
      <c r="T153" s="276">
        <f>IF(T$56=0,0,T$56/PPA_fec!T$56)</f>
        <v>1.3463166765046237</v>
      </c>
      <c r="U153" s="276">
        <f>IF(U$56=0,0,U$56/PPA_fec!U$56)</f>
        <v>1.2337127743840217</v>
      </c>
      <c r="V153" s="276">
        <f>IF(V$56=0,0,V$56/PPA_fec!V$56)</f>
        <v>0.99247815001351136</v>
      </c>
      <c r="W153" s="276">
        <f>IF(W$56=0,0,W$56/PPA_fec!W$56)</f>
        <v>0.91522733112786203</v>
      </c>
      <c r="X153" s="276">
        <f>IF(X$56=0,0,X$56/PPA_fec!X$56)</f>
        <v>0.7256954033769738</v>
      </c>
      <c r="Y153" s="276">
        <f>IF(Y$56=0,0,Y$56/PPA_fec!Y$56)</f>
        <v>0.73488104672701737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1.2357732354784818</v>
      </c>
      <c r="C154" s="277">
        <f>IF(C$69=0,0,C$69/PPA_fec!C$69)</f>
        <v>1.3028575236865272</v>
      </c>
      <c r="D154" s="277">
        <f>IF(D$69=0,0,D$69/PPA_fec!D$69)</f>
        <v>1.2568670614302366</v>
      </c>
      <c r="E154" s="277">
        <f>IF(E$69=0,0,E$69/PPA_fec!E$69)</f>
        <v>1.2678500225203846</v>
      </c>
      <c r="F154" s="277">
        <f>IF(F$69=0,0,F$69/PPA_fec!F$69)</f>
        <v>1.2794270988738785</v>
      </c>
      <c r="G154" s="277">
        <f>IF(G$69=0,0,G$69/PPA_fec!G$69)</f>
        <v>1.7253126434026163</v>
      </c>
      <c r="H154" s="277">
        <f>IF(H$69=0,0,H$69/PPA_fec!H$69)</f>
        <v>1.7556473953913443</v>
      </c>
      <c r="I154" s="277">
        <f>IF(I$69=0,0,I$69/PPA_fec!I$69)</f>
        <v>1.7764162208995236</v>
      </c>
      <c r="J154" s="277">
        <f>IF(J$69=0,0,J$69/PPA_fec!J$69)</f>
        <v>1.11655610528907</v>
      </c>
      <c r="K154" s="277">
        <f>IF(K$69=0,0,K$69/PPA_fec!K$69)</f>
        <v>0.91714223825127184</v>
      </c>
      <c r="L154" s="277">
        <f>IF(L$69=0,0,L$69/PPA_fec!L$69)</f>
        <v>0.95507035784133509</v>
      </c>
      <c r="M154" s="277">
        <f>IF(M$69=0,0,M$69/PPA_fec!M$69)</f>
        <v>0.93268830377390044</v>
      </c>
      <c r="N154" s="277">
        <f>IF(N$69=0,0,N$69/PPA_fec!N$69)</f>
        <v>1.1523162442172479</v>
      </c>
      <c r="O154" s="277">
        <f>IF(O$69=0,0,O$69/PPA_fec!O$69)</f>
        <v>1.3213724141957612</v>
      </c>
      <c r="P154" s="277">
        <f>IF(P$69=0,0,P$69/PPA_fec!P$69)</f>
        <v>1.5021510807253711</v>
      </c>
      <c r="Q154" s="277">
        <f>IF(Q$69=0,0,Q$69/PPA_fec!Q$69)</f>
        <v>1.5939923410571104</v>
      </c>
      <c r="R154" s="277">
        <f>IF(R$69=0,0,R$69/PPA_fec!R$69)</f>
        <v>1.5735079226137729</v>
      </c>
      <c r="S154" s="277">
        <f>IF(S$69=0,0,S$69/PPA_fec!S$69)</f>
        <v>1.4089668078955704</v>
      </c>
      <c r="T154" s="277">
        <f>IF(T$69=0,0,T$69/PPA_fec!T$69)</f>
        <v>1.3569032598962314</v>
      </c>
      <c r="U154" s="277">
        <f>IF(U$69=0,0,U$69/PPA_fec!U$69)</f>
        <v>1.2499431178073328</v>
      </c>
      <c r="V154" s="277">
        <f>IF(V$69=0,0,V$69/PPA_fec!V$69)</f>
        <v>0.99779078435231627</v>
      </c>
      <c r="W154" s="277">
        <f>IF(W$69=0,0,W$69/PPA_fec!W$69)</f>
        <v>0.9456329870196899</v>
      </c>
      <c r="X154" s="277">
        <f>IF(X$69=0,0,X$69/PPA_fec!X$69)</f>
        <v>0.7856980319627862</v>
      </c>
      <c r="Y154" s="277">
        <f>IF(Y$69=0,0,Y$69/PPA_fec!Y$69)</f>
        <v>0.78956934702487735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0.11137381858396386</v>
      </c>
      <c r="C156" s="320">
        <f>IF(C$83=0,0,C$83/PPA_fec!C$83)</f>
        <v>0.12307156485835002</v>
      </c>
      <c r="D156" s="320">
        <f>IF(D$83=0,0,D$83/PPA_fec!D$83)</f>
        <v>9.7482962703280621E-2</v>
      </c>
      <c r="E156" s="320">
        <f>IF(E$83=0,0,E$83/PPA_fec!E$83)</f>
        <v>0.11005660862070583</v>
      </c>
      <c r="F156" s="320">
        <f>IF(F$83=0,0,F$83/PPA_fec!F$83)</f>
        <v>9.1152720720217698E-2</v>
      </c>
      <c r="G156" s="320">
        <f>IF(G$83=0,0,G$83/PPA_fec!G$83)</f>
        <v>6.7678549822462242E-2</v>
      </c>
      <c r="H156" s="320">
        <f>IF(H$83=0,0,H$83/PPA_fec!H$83)</f>
        <v>5.1941806083100645E-2</v>
      </c>
      <c r="I156" s="320">
        <f>IF(I$83=0,0,I$83/PPA_fec!I$83)</f>
        <v>2.7962665956754316E-2</v>
      </c>
      <c r="J156" s="320">
        <f>IF(J$83=0,0,J$83/PPA_fec!J$83)</f>
        <v>7.2475655968596134E-2</v>
      </c>
      <c r="K156" s="320">
        <f>IF(K$83=0,0,K$83/PPA_fec!K$83)</f>
        <v>0.13181235344752751</v>
      </c>
      <c r="L156" s="320">
        <f>IF(L$83=0,0,L$83/PPA_fec!L$83)</f>
        <v>0.16559974589922313</v>
      </c>
      <c r="M156" s="320">
        <f>IF(M$83=0,0,M$83/PPA_fec!M$83)</f>
        <v>0.15071724680248549</v>
      </c>
      <c r="N156" s="320">
        <f>IF(N$83=0,0,N$83/PPA_fec!N$83)</f>
        <v>0.20077450015996615</v>
      </c>
      <c r="O156" s="320">
        <f>IF(O$83=0,0,O$83/PPA_fec!O$83)</f>
        <v>5.8966038368964378E-2</v>
      </c>
      <c r="P156" s="320">
        <f>IF(P$83=0,0,P$83/PPA_fec!P$83)</f>
        <v>6.179365641851501E-2</v>
      </c>
      <c r="Q156" s="320">
        <f>IF(Q$83=0,0,Q$83/PPA_fec!Q$83)</f>
        <v>4.7005140892838089E-2</v>
      </c>
      <c r="R156" s="320">
        <f>IF(R$83=0,0,R$83/PPA_fec!R$83)</f>
        <v>2.7521709667343994E-2</v>
      </c>
      <c r="S156" s="320">
        <f>IF(S$83=0,0,S$83/PPA_fec!S$83)</f>
        <v>3.7023512901775198E-2</v>
      </c>
      <c r="T156" s="320">
        <f>IF(T$83=0,0,T$83/PPA_fec!T$83)</f>
        <v>3.3907492616292112E-2</v>
      </c>
      <c r="U156" s="320">
        <f>IF(U$83=0,0,U$83/PPA_fec!U$83)</f>
        <v>2.7674698364486001E-2</v>
      </c>
      <c r="V156" s="320">
        <f>IF(V$83=0,0,V$83/PPA_fec!V$83)</f>
        <v>2.346595759191834E-2</v>
      </c>
      <c r="W156" s="320">
        <f>IF(W$83=0,0,W$83/PPA_fec!W$83)</f>
        <v>1.5058054078595857E-2</v>
      </c>
      <c r="X156" s="320">
        <f>IF(X$83=0,0,X$83/PPA_fec!X$83)</f>
        <v>5.3649801123998742E-3</v>
      </c>
      <c r="Y156" s="320">
        <f>IF(Y$83=0,0,Y$83/PPA_fec!Y$83)</f>
        <v>4.9230141384531906E-3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0.60782791842100947</v>
      </c>
      <c r="C161" s="332">
        <f>IF(C$88=0,0,C$88/PPA_fec!C$88)</f>
        <v>0.67012842038370302</v>
      </c>
      <c r="D161" s="332">
        <f>IF(D$88=0,0,D$88/PPA_fec!D$88)</f>
        <v>0.5358314646141632</v>
      </c>
      <c r="E161" s="332">
        <f>IF(E$88=0,0,E$88/PPA_fec!E$88)</f>
        <v>0.60032362877680101</v>
      </c>
      <c r="F161" s="332">
        <f>IF(F$88=0,0,F$88/PPA_fec!F$88)</f>
        <v>0.50640895037196343</v>
      </c>
      <c r="G161" s="332">
        <f>IF(G$88=0,0,G$88/PPA_fec!G$88)</f>
        <v>0.39791385863035966</v>
      </c>
      <c r="H161" s="332">
        <f>IF(H$88=0,0,H$88/PPA_fec!H$88)</f>
        <v>0.30399130040664007</v>
      </c>
      <c r="I161" s="332">
        <f>IF(I$88=0,0,I$88/PPA_fec!I$88)</f>
        <v>0.16240859195900073</v>
      </c>
      <c r="J161" s="332">
        <f>IF(J$88=0,0,J$88/PPA_fec!J$88)</f>
        <v>0.38227903285228548</v>
      </c>
      <c r="K161" s="332">
        <f>IF(K$88=0,0,K$88/PPA_fec!K$88)</f>
        <v>0.62064898453505246</v>
      </c>
      <c r="L161" s="332">
        <f>IF(L$88=0,0,L$88/PPA_fec!L$88)</f>
        <v>0.74622229577312016</v>
      </c>
      <c r="M161" s="332">
        <f>IF(M$88=0,0,M$88/PPA_fec!M$88)</f>
        <v>0.68425408373010044</v>
      </c>
      <c r="N161" s="332">
        <f>IF(N$88=0,0,N$88/PPA_fec!N$88)</f>
        <v>0.85502545206668057</v>
      </c>
      <c r="O161" s="332">
        <f>IF(O$88=0,0,O$88/PPA_fec!O$88)</f>
        <v>0.29152916973942772</v>
      </c>
      <c r="P161" s="332">
        <f>IF(P$88=0,0,P$88/PPA_fec!P$88)</f>
        <v>0.30618367237334537</v>
      </c>
      <c r="Q161" s="332">
        <f>IF(Q$88=0,0,Q$88/PPA_fec!Q$88)</f>
        <v>0.23713445001450761</v>
      </c>
      <c r="R161" s="332">
        <f>IF(R$88=0,0,R$88/PPA_fec!R$88)</f>
        <v>0.14113787948365564</v>
      </c>
      <c r="S161" s="332">
        <f>IF(S$88=0,0,S$88/PPA_fec!S$88)</f>
        <v>0.18544895380808182</v>
      </c>
      <c r="T161" s="332">
        <f>IF(T$88=0,0,T$88/PPA_fec!T$88)</f>
        <v>0.16580992150109661</v>
      </c>
      <c r="U161" s="332">
        <f>IF(U$88=0,0,U$88/PPA_fec!U$88)</f>
        <v>0.13106222006930421</v>
      </c>
      <c r="V161" s="332">
        <f>IF(V$88=0,0,V$88/PPA_fec!V$88)</f>
        <v>0.10516850831034401</v>
      </c>
      <c r="W161" s="332">
        <f>IF(W$88=0,0,W$88/PPA_fec!W$88)</f>
        <v>6.7848625392356046E-2</v>
      </c>
      <c r="X161" s="332">
        <f>IF(X$88=0,0,X$88/PPA_fec!X$88)</f>
        <v>2.3183761817295975E-2</v>
      </c>
      <c r="Y161" s="332">
        <f>IF(Y$88=0,0,Y$88/PPA_fec!Y$88)</f>
        <v>2.026136859583982E-2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DK: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6623.7014495900967</v>
      </c>
      <c r="C3" s="203">
        <v>6846.1862037453984</v>
      </c>
      <c r="D3" s="203">
        <v>7266.7392121431158</v>
      </c>
      <c r="E3" s="203">
        <v>6929.5095679012347</v>
      </c>
      <c r="F3" s="203">
        <v>6846.7118604304769</v>
      </c>
      <c r="G3" s="203">
        <v>6634.1951766386601</v>
      </c>
      <c r="H3" s="203">
        <v>6042.6390630934302</v>
      </c>
      <c r="I3" s="203">
        <v>5782.0918807561793</v>
      </c>
      <c r="J3" s="203">
        <v>5448.3306989040038</v>
      </c>
      <c r="K3" s="203">
        <v>5447.4063375430542</v>
      </c>
      <c r="L3" s="203">
        <v>5026.0367508337304</v>
      </c>
      <c r="M3" s="203">
        <v>4714.244331842915</v>
      </c>
      <c r="N3" s="203">
        <v>4404.5429709750051</v>
      </c>
      <c r="O3" s="203">
        <v>4554.1752553360657</v>
      </c>
      <c r="P3" s="203">
        <v>4542.0414280689411</v>
      </c>
      <c r="Q3" s="203">
        <v>4807.688067</v>
      </c>
      <c r="R3" s="203">
        <v>5047.6729108946292</v>
      </c>
      <c r="S3" s="203">
        <v>4595.8705700670671</v>
      </c>
      <c r="T3" s="203">
        <v>4667.4866841087924</v>
      </c>
      <c r="U3" s="203">
        <v>4911.5244658676384</v>
      </c>
      <c r="V3" s="203">
        <v>4654.2757354930818</v>
      </c>
      <c r="W3" s="203">
        <v>4436.3063675622934</v>
      </c>
      <c r="X3" s="203">
        <v>4273.787686978686</v>
      </c>
      <c r="Y3" s="203">
        <v>5484.6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6672.119097960508</v>
      </c>
      <c r="C5" s="203">
        <v>6928.00151880265</v>
      </c>
      <c r="D5" s="203">
        <v>6502.0882301956144</v>
      </c>
      <c r="E5" s="203">
        <v>6037.2561542981584</v>
      </c>
      <c r="F5" s="203">
        <v>6258.3454326341616</v>
      </c>
      <c r="G5" s="203">
        <v>6840.2220560427759</v>
      </c>
      <c r="H5" s="203">
        <v>7301.5903797494066</v>
      </c>
      <c r="I5" s="203">
        <v>6725.3734665343873</v>
      </c>
      <c r="J5" s="203">
        <v>7193.4776672694024</v>
      </c>
      <c r="K5" s="203">
        <v>6583.2950924056222</v>
      </c>
      <c r="L5" s="203">
        <v>6917.3883236484526</v>
      </c>
      <c r="M5" s="203">
        <v>6651.0556037737606</v>
      </c>
      <c r="N5" s="203">
        <v>6205.1875235639418</v>
      </c>
      <c r="O5" s="203">
        <v>5935.2606561386001</v>
      </c>
      <c r="P5" s="203">
        <v>6063.4775837953257</v>
      </c>
      <c r="Q5" s="203">
        <v>6042.9256766589151</v>
      </c>
      <c r="R5" s="203">
        <v>6062.0224437093993</v>
      </c>
      <c r="S5" s="203">
        <v>6219.6760710541193</v>
      </c>
      <c r="T5" s="203">
        <v>6238.0020935254461</v>
      </c>
      <c r="U5" s="203">
        <v>6363.4067153273281</v>
      </c>
      <c r="V5" s="203">
        <v>6384.9629997894754</v>
      </c>
      <c r="W5" s="203">
        <v>6460.5177080373078</v>
      </c>
      <c r="X5" s="203">
        <v>5943.4353385602872</v>
      </c>
      <c r="Y5" s="203">
        <v>6404.4668648184161</v>
      </c>
      <c r="DA5" s="112" t="s">
        <v>2111</v>
      </c>
    </row>
    <row r="6" spans="1:105" ht="12" customHeight="1" x14ac:dyDescent="0.25">
      <c r="A6" s="154" t="s">
        <v>2112</v>
      </c>
      <c r="B6" s="338">
        <v>8340.1488724506344</v>
      </c>
      <c r="C6" s="338">
        <v>7923.141428828103</v>
      </c>
      <c r="D6" s="338">
        <v>7506.1339852055717</v>
      </c>
      <c r="E6" s="338">
        <v>7506.1339852055717</v>
      </c>
      <c r="F6" s="338">
        <v>7089.1265415830403</v>
      </c>
      <c r="G6" s="338">
        <v>7506.1339852055717</v>
      </c>
      <c r="H6" s="338">
        <v>7923.141428828103</v>
      </c>
      <c r="I6" s="338">
        <v>7506.1339852055717</v>
      </c>
      <c r="J6" s="338">
        <v>7923.141428828103</v>
      </c>
      <c r="K6" s="338">
        <v>7923.141428828103</v>
      </c>
      <c r="L6" s="338">
        <v>7506.1339852055717</v>
      </c>
      <c r="M6" s="338">
        <v>7089.1265415830403</v>
      </c>
      <c r="N6" s="338">
        <v>7089.1265415830403</v>
      </c>
      <c r="O6" s="338">
        <v>6672.119097960509</v>
      </c>
      <c r="P6" s="338">
        <v>6672.119097960509</v>
      </c>
      <c r="Q6" s="338">
        <v>6672.119097960509</v>
      </c>
      <c r="R6" s="338">
        <v>6672.119097960509</v>
      </c>
      <c r="S6" s="338">
        <v>6672.119097960509</v>
      </c>
      <c r="T6" s="338">
        <v>6672.119097960509</v>
      </c>
      <c r="U6" s="338">
        <v>7089.1265415830403</v>
      </c>
      <c r="V6" s="338">
        <v>7089.1265415830403</v>
      </c>
      <c r="W6" s="338">
        <v>7089.1265415830403</v>
      </c>
      <c r="X6" s="338">
        <v>6672.119097960509</v>
      </c>
      <c r="Y6" s="338">
        <v>7089.1265415830403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834.01488724506351</v>
      </c>
      <c r="H7" s="340">
        <v>417.00744362253181</v>
      </c>
      <c r="I7" s="340">
        <v>0</v>
      </c>
      <c r="J7" s="340">
        <v>834.01488724506351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417.00744362253181</v>
      </c>
      <c r="Q7" s="340">
        <v>0</v>
      </c>
      <c r="R7" s="340">
        <v>417.00744362253181</v>
      </c>
      <c r="S7" s="340">
        <v>417.00744362253181</v>
      </c>
      <c r="T7" s="340">
        <v>0</v>
      </c>
      <c r="U7" s="340">
        <v>834.01488724506351</v>
      </c>
      <c r="V7" s="340">
        <v>417.00744362253181</v>
      </c>
      <c r="W7" s="340">
        <v>0</v>
      </c>
      <c r="X7" s="340">
        <v>0</v>
      </c>
      <c r="Y7" s="340">
        <v>834.01488724506351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417.00744362253135</v>
      </c>
      <c r="D8" s="342">
        <f t="shared" si="0"/>
        <v>417.00744362253135</v>
      </c>
      <c r="E8" s="342">
        <f t="shared" si="0"/>
        <v>0</v>
      </c>
      <c r="F8" s="342">
        <f t="shared" si="0"/>
        <v>417.00744362253135</v>
      </c>
      <c r="G8" s="342">
        <f t="shared" si="0"/>
        <v>417.00744362253226</v>
      </c>
      <c r="H8" s="342">
        <f t="shared" si="0"/>
        <v>0</v>
      </c>
      <c r="I8" s="342">
        <f t="shared" si="0"/>
        <v>417.00744362253135</v>
      </c>
      <c r="J8" s="342">
        <f t="shared" si="0"/>
        <v>417.00744362253135</v>
      </c>
      <c r="K8" s="342">
        <f t="shared" si="0"/>
        <v>0</v>
      </c>
      <c r="L8" s="342">
        <f t="shared" si="0"/>
        <v>417.00744362253135</v>
      </c>
      <c r="M8" s="342">
        <f t="shared" si="0"/>
        <v>417.00744362253135</v>
      </c>
      <c r="N8" s="342">
        <f t="shared" si="0"/>
        <v>0</v>
      </c>
      <c r="O8" s="342">
        <f t="shared" si="0"/>
        <v>417.00744362253135</v>
      </c>
      <c r="P8" s="342">
        <f t="shared" si="0"/>
        <v>417.00744362253135</v>
      </c>
      <c r="Q8" s="342">
        <f t="shared" si="0"/>
        <v>0</v>
      </c>
      <c r="R8" s="342">
        <f t="shared" si="0"/>
        <v>417.00744362253135</v>
      </c>
      <c r="S8" s="342">
        <f t="shared" si="0"/>
        <v>417.00744362253135</v>
      </c>
      <c r="T8" s="342">
        <f t="shared" si="0"/>
        <v>0</v>
      </c>
      <c r="U8" s="342">
        <f t="shared" si="0"/>
        <v>417.00744362253226</v>
      </c>
      <c r="V8" s="342">
        <f t="shared" si="0"/>
        <v>417.00744362253135</v>
      </c>
      <c r="W8" s="342">
        <f t="shared" si="0"/>
        <v>0</v>
      </c>
      <c r="X8" s="342">
        <f t="shared" si="0"/>
        <v>417.00744362253135</v>
      </c>
      <c r="Y8" s="342">
        <f t="shared" si="0"/>
        <v>417.00744362253226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1668.0297744901263</v>
      </c>
      <c r="C9" s="343">
        <f t="shared" si="1"/>
        <v>995.13991002545299</v>
      </c>
      <c r="D9" s="343">
        <f t="shared" si="1"/>
        <v>1004.0457550099572</v>
      </c>
      <c r="E9" s="343">
        <f t="shared" si="1"/>
        <v>1468.8778309074132</v>
      </c>
      <c r="F9" s="343">
        <f t="shared" si="1"/>
        <v>830.78110894887868</v>
      </c>
      <c r="G9" s="343">
        <f t="shared" si="1"/>
        <v>665.91192916279579</v>
      </c>
      <c r="H9" s="343">
        <f t="shared" si="1"/>
        <v>621.55104907869645</v>
      </c>
      <c r="I9" s="343">
        <f t="shared" si="1"/>
        <v>780.7605186711844</v>
      </c>
      <c r="J9" s="343">
        <f t="shared" si="1"/>
        <v>729.66376155870057</v>
      </c>
      <c r="K9" s="343">
        <f t="shared" si="1"/>
        <v>1339.8463364224808</v>
      </c>
      <c r="L9" s="343">
        <f t="shared" si="1"/>
        <v>588.74566155711909</v>
      </c>
      <c r="M9" s="343">
        <f t="shared" si="1"/>
        <v>438.07093780927971</v>
      </c>
      <c r="N9" s="343">
        <f t="shared" si="1"/>
        <v>883.93901801909851</v>
      </c>
      <c r="O9" s="343">
        <f t="shared" si="1"/>
        <v>736.85844182190885</v>
      </c>
      <c r="P9" s="343">
        <f t="shared" si="1"/>
        <v>608.64151416518325</v>
      </c>
      <c r="Q9" s="343">
        <f t="shared" si="1"/>
        <v>629.19342130159384</v>
      </c>
      <c r="R9" s="343">
        <f t="shared" si="1"/>
        <v>610.09665425110961</v>
      </c>
      <c r="S9" s="343">
        <f t="shared" si="1"/>
        <v>452.4430269063896</v>
      </c>
      <c r="T9" s="343">
        <f t="shared" si="1"/>
        <v>434.11700443506288</v>
      </c>
      <c r="U9" s="343">
        <f t="shared" si="1"/>
        <v>725.71982625571218</v>
      </c>
      <c r="V9" s="343">
        <f t="shared" si="1"/>
        <v>704.16354179356495</v>
      </c>
      <c r="W9" s="343">
        <f t="shared" si="1"/>
        <v>628.60883354573252</v>
      </c>
      <c r="X9" s="343">
        <f t="shared" si="1"/>
        <v>728.68375940022179</v>
      </c>
      <c r="Y9" s="343">
        <f t="shared" si="1"/>
        <v>684.65967676462424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726.9223889402698</v>
      </c>
      <c r="C12" s="210">
        <v>756.50528463567071</v>
      </c>
      <c r="D12" s="210">
        <v>725.15653312255017</v>
      </c>
      <c r="E12" s="210">
        <v>676.40073946374514</v>
      </c>
      <c r="F12" s="210">
        <v>688.86174638030457</v>
      </c>
      <c r="G12" s="210">
        <v>723.4153174998695</v>
      </c>
      <c r="H12" s="210">
        <v>742.32655855729729</v>
      </c>
      <c r="I12" s="210">
        <v>681.98292049310919</v>
      </c>
      <c r="J12" s="210">
        <v>722.66017692200262</v>
      </c>
      <c r="K12" s="210">
        <v>636.3911268990455</v>
      </c>
      <c r="L12" s="210">
        <v>686.16875266197701</v>
      </c>
      <c r="M12" s="210">
        <v>659.86760584154752</v>
      </c>
      <c r="N12" s="210">
        <v>620.49472537733391</v>
      </c>
      <c r="O12" s="210">
        <v>585.48025276134103</v>
      </c>
      <c r="P12" s="210">
        <v>589.89900883578048</v>
      </c>
      <c r="Q12" s="210">
        <v>577.97025729027359</v>
      </c>
      <c r="R12" s="210">
        <v>590.1335051405938</v>
      </c>
      <c r="S12" s="210">
        <v>607.59980249414639</v>
      </c>
      <c r="T12" s="210">
        <v>612.36273942210369</v>
      </c>
      <c r="U12" s="210">
        <v>610.68010605512973</v>
      </c>
      <c r="V12" s="210">
        <v>616.96693710325189</v>
      </c>
      <c r="W12" s="210">
        <v>651.35945903797551</v>
      </c>
      <c r="X12" s="210">
        <v>594.32520551194568</v>
      </c>
      <c r="Y12" s="210">
        <v>582.81706677459283</v>
      </c>
      <c r="DA12" s="109" t="s">
        <v>2118</v>
      </c>
    </row>
    <row r="13" spans="1:105" ht="12" customHeight="1" x14ac:dyDescent="0.25">
      <c r="A13" s="24" t="s">
        <v>28</v>
      </c>
      <c r="B13" s="213">
        <v>64.961306964746342</v>
      </c>
      <c r="C13" s="213">
        <v>68.059071367153905</v>
      </c>
      <c r="D13" s="213">
        <v>58.565004299226132</v>
      </c>
      <c r="E13" s="213">
        <v>49.703783319002582</v>
      </c>
      <c r="F13" s="213">
        <v>56.100085984522778</v>
      </c>
      <c r="G13" s="213">
        <v>47.804987102321583</v>
      </c>
      <c r="H13" s="213">
        <v>47.738177128116931</v>
      </c>
      <c r="I13" s="213">
        <v>47.038349097162502</v>
      </c>
      <c r="J13" s="213">
        <v>62.062854686156477</v>
      </c>
      <c r="K13" s="213">
        <v>37.612037833190023</v>
      </c>
      <c r="L13" s="213">
        <v>43.077300085984511</v>
      </c>
      <c r="M13" s="213">
        <v>43.09587274290628</v>
      </c>
      <c r="N13" s="213">
        <v>28.384178847807391</v>
      </c>
      <c r="O13" s="213">
        <v>28.65116079105761</v>
      </c>
      <c r="P13" s="213">
        <v>29.936973344797931</v>
      </c>
      <c r="Q13" s="213">
        <v>28.969475494411</v>
      </c>
      <c r="R13" s="213">
        <v>33.966809974204637</v>
      </c>
      <c r="S13" s="213">
        <v>38.273344797936367</v>
      </c>
      <c r="T13" s="213">
        <v>33.517970765262262</v>
      </c>
      <c r="U13" s="213">
        <v>28.984522785898541</v>
      </c>
      <c r="V13" s="213">
        <v>27.849527085124681</v>
      </c>
      <c r="W13" s="213">
        <v>32.406792777300083</v>
      </c>
      <c r="X13" s="213">
        <v>24.963456577816</v>
      </c>
      <c r="Y13" s="213">
        <v>20.405159071367159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178.90034393809108</v>
      </c>
      <c r="C14" s="204">
        <f t="shared" si="2"/>
        <v>180.36096302665518</v>
      </c>
      <c r="D14" s="204">
        <f t="shared" si="2"/>
        <v>179.93938091143593</v>
      </c>
      <c r="E14" s="204">
        <f t="shared" si="2"/>
        <v>173.05571797076527</v>
      </c>
      <c r="F14" s="204">
        <f t="shared" si="2"/>
        <v>176.11530524505591</v>
      </c>
      <c r="G14" s="204">
        <f t="shared" si="2"/>
        <v>165.52261392949265</v>
      </c>
      <c r="H14" s="204">
        <f t="shared" si="2"/>
        <v>192.46328460877035</v>
      </c>
      <c r="I14" s="204">
        <f t="shared" si="2"/>
        <v>145.87033533963884</v>
      </c>
      <c r="J14" s="204">
        <f t="shared" si="2"/>
        <v>130.8493551160791</v>
      </c>
      <c r="K14" s="204">
        <f t="shared" si="2"/>
        <v>106.39621668099741</v>
      </c>
      <c r="L14" s="204">
        <f t="shared" si="2"/>
        <v>121.8901977644024</v>
      </c>
      <c r="M14" s="204">
        <f t="shared" si="2"/>
        <v>92.392691315563184</v>
      </c>
      <c r="N14" s="204">
        <f t="shared" si="2"/>
        <v>79.676612209802244</v>
      </c>
      <c r="O14" s="204">
        <f t="shared" si="2"/>
        <v>53.434565778159929</v>
      </c>
      <c r="P14" s="204">
        <f t="shared" si="2"/>
        <v>52.414703353396384</v>
      </c>
      <c r="Q14" s="204">
        <f t="shared" si="2"/>
        <v>48.391745485812542</v>
      </c>
      <c r="R14" s="204">
        <f t="shared" si="2"/>
        <v>50.111521926053307</v>
      </c>
      <c r="S14" s="204">
        <f t="shared" si="2"/>
        <v>52.019346517626815</v>
      </c>
      <c r="T14" s="204">
        <f t="shared" si="2"/>
        <v>36.550386930352545</v>
      </c>
      <c r="U14" s="204">
        <f t="shared" si="2"/>
        <v>43.524419604471198</v>
      </c>
      <c r="V14" s="204">
        <f t="shared" si="2"/>
        <v>48.793207222699913</v>
      </c>
      <c r="W14" s="204">
        <f t="shared" si="2"/>
        <v>50.829492691315565</v>
      </c>
      <c r="X14" s="204">
        <f t="shared" si="2"/>
        <v>58.446775580395531</v>
      </c>
      <c r="Y14" s="204">
        <f t="shared" si="2"/>
        <v>46.976354256233876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6.592175408426483</v>
      </c>
      <c r="C16" s="204">
        <v>6.592175408426483</v>
      </c>
      <c r="D16" s="204">
        <v>5.4934651762682716</v>
      </c>
      <c r="E16" s="204">
        <v>7.690799656061909</v>
      </c>
      <c r="F16" s="204">
        <v>7.690799656061909</v>
      </c>
      <c r="G16" s="204">
        <v>5.4934651762682716</v>
      </c>
      <c r="H16" s="204">
        <v>5.4934651762682716</v>
      </c>
      <c r="I16" s="204">
        <v>7.690799656061909</v>
      </c>
      <c r="J16" s="204">
        <v>4.3947549441100593</v>
      </c>
      <c r="K16" s="204">
        <v>4.3947549441100593</v>
      </c>
      <c r="L16" s="204">
        <v>4.3947549441100593</v>
      </c>
      <c r="M16" s="204">
        <v>4.3947549441100593</v>
      </c>
      <c r="N16" s="204">
        <v>6.592175408426483</v>
      </c>
      <c r="O16" s="204">
        <v>5.4934651762682716</v>
      </c>
      <c r="P16" s="204">
        <v>5.4934651762682716</v>
      </c>
      <c r="Q16" s="204">
        <v>6.2647463456577803</v>
      </c>
      <c r="R16" s="204">
        <v>9.1696474634565774</v>
      </c>
      <c r="S16" s="204">
        <v>9.7750644883920881</v>
      </c>
      <c r="T16" s="204">
        <v>9.7706792777300073</v>
      </c>
      <c r="U16" s="204">
        <v>9.6904557179707655</v>
      </c>
      <c r="V16" s="204">
        <v>9.3938091143594153</v>
      </c>
      <c r="W16" s="204">
        <v>10.8122098022356</v>
      </c>
      <c r="X16" s="204">
        <v>16.213413585554601</v>
      </c>
      <c r="Y16" s="204">
        <v>18.119604471195181</v>
      </c>
      <c r="DA16" s="71" t="s">
        <v>2121</v>
      </c>
    </row>
    <row r="17" spans="1:105" ht="12" customHeight="1" x14ac:dyDescent="0.25">
      <c r="A17" s="18" t="s">
        <v>71</v>
      </c>
      <c r="B17" s="204">
        <v>49.973688736027498</v>
      </c>
      <c r="C17" s="204">
        <v>60.172484952708508</v>
      </c>
      <c r="D17" s="204">
        <v>54.053224419604469</v>
      </c>
      <c r="E17" s="204">
        <v>46.914101461736877</v>
      </c>
      <c r="F17" s="204">
        <v>49.973688736027498</v>
      </c>
      <c r="G17" s="204">
        <v>57.112811693895097</v>
      </c>
      <c r="H17" s="204">
        <v>52.013499570077393</v>
      </c>
      <c r="I17" s="204">
        <v>46.914101461736877</v>
      </c>
      <c r="J17" s="204">
        <v>36.715391229578671</v>
      </c>
      <c r="K17" s="204">
        <v>30.596130696474631</v>
      </c>
      <c r="L17" s="204">
        <v>31.61599312123818</v>
      </c>
      <c r="M17" s="204">
        <v>21.41728288907996</v>
      </c>
      <c r="N17" s="204">
        <v>13.258297506448841</v>
      </c>
      <c r="O17" s="204">
        <v>12.238435081685299</v>
      </c>
      <c r="P17" s="204">
        <v>11.218572656921751</v>
      </c>
      <c r="Q17" s="204">
        <v>11.36242476354256</v>
      </c>
      <c r="R17" s="204">
        <v>8.6832330180567503</v>
      </c>
      <c r="S17" s="204">
        <v>7.6846947549441103</v>
      </c>
      <c r="T17" s="204">
        <v>10.01306964746346</v>
      </c>
      <c r="U17" s="204">
        <v>9.5663800515907127</v>
      </c>
      <c r="V17" s="204">
        <v>9.5143594153052451</v>
      </c>
      <c r="W17" s="204">
        <v>18.97575236457438</v>
      </c>
      <c r="X17" s="204">
        <v>25.984264832330179</v>
      </c>
      <c r="Y17" s="204">
        <v>19.362252794496989</v>
      </c>
      <c r="DA17" s="71" t="s">
        <v>2122</v>
      </c>
    </row>
    <row r="18" spans="1:105" ht="12" customHeight="1" x14ac:dyDescent="0.25">
      <c r="A18" s="18" t="s">
        <v>32</v>
      </c>
      <c r="B18" s="204">
        <v>122.3344797936371</v>
      </c>
      <c r="C18" s="204">
        <v>113.5963026655202</v>
      </c>
      <c r="D18" s="204">
        <v>120.3926913155632</v>
      </c>
      <c r="E18" s="204">
        <v>118.4508168529665</v>
      </c>
      <c r="F18" s="204">
        <v>118.4508168529665</v>
      </c>
      <c r="G18" s="204">
        <v>102.91633705932929</v>
      </c>
      <c r="H18" s="204">
        <v>134.95631986242469</v>
      </c>
      <c r="I18" s="204">
        <v>91.265434221840053</v>
      </c>
      <c r="J18" s="204">
        <v>89.739208942390363</v>
      </c>
      <c r="K18" s="204">
        <v>71.405331040412719</v>
      </c>
      <c r="L18" s="204">
        <v>85.879449699054163</v>
      </c>
      <c r="M18" s="204">
        <v>66.580653482373165</v>
      </c>
      <c r="N18" s="204">
        <v>59.826139294926911</v>
      </c>
      <c r="O18" s="204">
        <v>35.702665520206359</v>
      </c>
      <c r="P18" s="204">
        <v>35.702665520206359</v>
      </c>
      <c r="Q18" s="204">
        <v>30.759329320722269</v>
      </c>
      <c r="R18" s="204">
        <v>32.249183147033527</v>
      </c>
      <c r="S18" s="204">
        <v>34.54496990541702</v>
      </c>
      <c r="T18" s="204">
        <v>16.739466895958731</v>
      </c>
      <c r="U18" s="204">
        <v>24.245571797076529</v>
      </c>
      <c r="V18" s="204">
        <v>29.864144453998279</v>
      </c>
      <c r="W18" s="204">
        <v>21.041530524505589</v>
      </c>
      <c r="X18" s="204">
        <v>16.249097162510751</v>
      </c>
      <c r="Y18" s="204">
        <v>9.4944969905417018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5.2450558899398104E-3</v>
      </c>
      <c r="R19" s="204">
        <v>9.4582975064488387E-3</v>
      </c>
      <c r="S19" s="204">
        <v>1.461736887360275E-2</v>
      </c>
      <c r="T19" s="204">
        <v>2.7171109200343942E-2</v>
      </c>
      <c r="U19" s="204">
        <v>2.2012037833190029E-2</v>
      </c>
      <c r="V19" s="204">
        <v>2.089423903697334E-2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241.78787618228719</v>
      </c>
      <c r="C20" s="204">
        <f t="shared" si="3"/>
        <v>264.53207222699911</v>
      </c>
      <c r="D20" s="204">
        <f t="shared" si="3"/>
        <v>240.02897678417881</v>
      </c>
      <c r="E20" s="204">
        <f t="shared" si="3"/>
        <v>219.25941530524511</v>
      </c>
      <c r="F20" s="204">
        <f t="shared" si="3"/>
        <v>214.7457437661221</v>
      </c>
      <c r="G20" s="204">
        <f t="shared" si="3"/>
        <v>243.5107480653482</v>
      </c>
      <c r="H20" s="204">
        <f t="shared" si="3"/>
        <v>242.73233018056749</v>
      </c>
      <c r="I20" s="204">
        <f t="shared" si="3"/>
        <v>244.23903697334481</v>
      </c>
      <c r="J20" s="204">
        <f t="shared" si="3"/>
        <v>271.8</v>
      </c>
      <c r="K20" s="204">
        <f t="shared" si="3"/>
        <v>254.45176268271709</v>
      </c>
      <c r="L20" s="204">
        <f t="shared" si="3"/>
        <v>276.48546861564921</v>
      </c>
      <c r="M20" s="204">
        <f t="shared" si="3"/>
        <v>272.1876182287188</v>
      </c>
      <c r="N20" s="204">
        <f t="shared" si="3"/>
        <v>257.2261392949269</v>
      </c>
      <c r="O20" s="204">
        <f t="shared" si="3"/>
        <v>264.42106620808261</v>
      </c>
      <c r="P20" s="204">
        <f t="shared" si="3"/>
        <v>276.3534112135427</v>
      </c>
      <c r="Q20" s="204">
        <f t="shared" si="3"/>
        <v>264.46598040353132</v>
      </c>
      <c r="R20" s="204">
        <f t="shared" si="3"/>
        <v>249.24164937575279</v>
      </c>
      <c r="S20" s="204">
        <f t="shared" si="3"/>
        <v>265.04745188775883</v>
      </c>
      <c r="T20" s="204">
        <f t="shared" si="3"/>
        <v>276.53170562865682</v>
      </c>
      <c r="U20" s="204">
        <f t="shared" si="3"/>
        <v>253.1363225464402</v>
      </c>
      <c r="V20" s="204">
        <f t="shared" si="3"/>
        <v>227.7496796205721</v>
      </c>
      <c r="W20" s="204">
        <f t="shared" si="3"/>
        <v>230.60767590603831</v>
      </c>
      <c r="X20" s="204">
        <f t="shared" si="3"/>
        <v>160.58642575769341</v>
      </c>
      <c r="Y20" s="204">
        <f t="shared" si="3"/>
        <v>157.38615248881979</v>
      </c>
      <c r="DA20" s="71"/>
    </row>
    <row r="21" spans="1:105" ht="12" customHeight="1" x14ac:dyDescent="0.25">
      <c r="A21" s="18" t="s">
        <v>73</v>
      </c>
      <c r="B21" s="204">
        <v>241.78787618228719</v>
      </c>
      <c r="C21" s="204">
        <v>264.53207222699911</v>
      </c>
      <c r="D21" s="204">
        <v>240.02897678417881</v>
      </c>
      <c r="E21" s="204">
        <v>219.25941530524511</v>
      </c>
      <c r="F21" s="204">
        <v>214.7457437661221</v>
      </c>
      <c r="G21" s="204">
        <v>243.5107480653482</v>
      </c>
      <c r="H21" s="204">
        <v>242.73233018056749</v>
      </c>
      <c r="I21" s="204">
        <v>244.23903697334481</v>
      </c>
      <c r="J21" s="204">
        <v>271.8</v>
      </c>
      <c r="K21" s="204">
        <v>254.45176268271709</v>
      </c>
      <c r="L21" s="204">
        <v>276.48546861564921</v>
      </c>
      <c r="M21" s="204">
        <v>272.1876182287188</v>
      </c>
      <c r="N21" s="204">
        <v>257.2261392949269</v>
      </c>
      <c r="O21" s="204">
        <v>264.42106620808261</v>
      </c>
      <c r="P21" s="204">
        <v>276.3534112135427</v>
      </c>
      <c r="Q21" s="204">
        <v>264.46598040353132</v>
      </c>
      <c r="R21" s="204">
        <v>249.24164937575279</v>
      </c>
      <c r="S21" s="204">
        <v>265.04745188775883</v>
      </c>
      <c r="T21" s="204">
        <v>276.53170562865682</v>
      </c>
      <c r="U21" s="204">
        <v>253.1363225464402</v>
      </c>
      <c r="V21" s="204">
        <v>227.7496796205721</v>
      </c>
      <c r="W21" s="204">
        <v>230.60767590603831</v>
      </c>
      <c r="X21" s="204">
        <v>160.58642575769341</v>
      </c>
      <c r="Y21" s="204">
        <v>157.38615248881979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9.066842938550252</v>
      </c>
      <c r="C23" s="204">
        <f t="shared" si="4"/>
        <v>8.6673654611220439</v>
      </c>
      <c r="D23" s="204">
        <f t="shared" si="4"/>
        <v>8.7613482558262952</v>
      </c>
      <c r="E23" s="204">
        <f t="shared" si="4"/>
        <v>9.3412381739772119</v>
      </c>
      <c r="F23" s="204">
        <f t="shared" si="4"/>
        <v>10.363380086237505</v>
      </c>
      <c r="G23" s="204">
        <f t="shared" si="4"/>
        <v>10.858997637444912</v>
      </c>
      <c r="H23" s="204">
        <f t="shared" si="4"/>
        <v>11.52329114543145</v>
      </c>
      <c r="I23" s="204">
        <f t="shared" si="4"/>
        <v>11.826686615207368</v>
      </c>
      <c r="J23" s="204">
        <f t="shared" si="4"/>
        <v>14.707296440489232</v>
      </c>
      <c r="K23" s="204">
        <f t="shared" si="4"/>
        <v>16.339450200851228</v>
      </c>
      <c r="L23" s="204">
        <f t="shared" si="4"/>
        <v>17.716646041168815</v>
      </c>
      <c r="M23" s="204">
        <f t="shared" si="4"/>
        <v>16.417046942149433</v>
      </c>
      <c r="N23" s="204">
        <f t="shared" si="4"/>
        <v>15.072111447841159</v>
      </c>
      <c r="O23" s="204">
        <f t="shared" si="4"/>
        <v>17.18592773984486</v>
      </c>
      <c r="P23" s="204">
        <f t="shared" si="4"/>
        <v>19.208624277439931</v>
      </c>
      <c r="Q23" s="204">
        <f t="shared" si="4"/>
        <v>21.634629423285734</v>
      </c>
      <c r="R23" s="204">
        <f t="shared" si="4"/>
        <v>45.320058688314809</v>
      </c>
      <c r="S23" s="204">
        <f t="shared" si="4"/>
        <v>39.035239686353187</v>
      </c>
      <c r="T23" s="204">
        <f t="shared" si="4"/>
        <v>46.344877301615497</v>
      </c>
      <c r="U23" s="204">
        <f t="shared" si="4"/>
        <v>68.542149802756569</v>
      </c>
      <c r="V23" s="204">
        <f t="shared" si="4"/>
        <v>86.140387319309127</v>
      </c>
      <c r="W23" s="204">
        <f t="shared" si="4"/>
        <v>98.710854499091141</v>
      </c>
      <c r="X23" s="204">
        <f t="shared" si="4"/>
        <v>117.8464323767803</v>
      </c>
      <c r="Y23" s="204">
        <f t="shared" si="4"/>
        <v>133.82885065722621</v>
      </c>
      <c r="DA23" s="71"/>
    </row>
    <row r="24" spans="1:105" ht="12" customHeight="1" x14ac:dyDescent="0.25">
      <c r="A24" s="18" t="s">
        <v>38</v>
      </c>
      <c r="B24" s="204">
        <v>3.5110920034393809</v>
      </c>
      <c r="C24" s="204">
        <v>2.890025795356836</v>
      </c>
      <c r="D24" s="204">
        <v>2.1735167669819431</v>
      </c>
      <c r="E24" s="204">
        <v>1.4809114359415301</v>
      </c>
      <c r="F24" s="204">
        <v>1.8391229578675841</v>
      </c>
      <c r="G24" s="204">
        <v>1.1703353396388649</v>
      </c>
      <c r="H24" s="204">
        <v>1.337575236457438</v>
      </c>
      <c r="I24" s="204">
        <v>1.576440240756664</v>
      </c>
      <c r="J24" s="204">
        <v>3.6782459157351668</v>
      </c>
      <c r="K24" s="204">
        <v>3.4871023215821162</v>
      </c>
      <c r="L24" s="204">
        <v>4.2345657781599311</v>
      </c>
      <c r="M24" s="204">
        <v>2.555374032674119</v>
      </c>
      <c r="N24" s="204">
        <v>1.0314703353396391</v>
      </c>
      <c r="O24" s="204">
        <v>1.077472055030094</v>
      </c>
      <c r="P24" s="204">
        <v>1.032674118658641</v>
      </c>
      <c r="Q24" s="204">
        <v>1.188822012037833</v>
      </c>
      <c r="R24" s="204">
        <v>10.48022355975924</v>
      </c>
      <c r="S24" s="204">
        <v>8.7543422184006854</v>
      </c>
      <c r="T24" s="204">
        <v>3.1954428202923468</v>
      </c>
      <c r="U24" s="204">
        <v>4.7953568357695611</v>
      </c>
      <c r="V24" s="204">
        <v>8.7623387790197764</v>
      </c>
      <c r="W24" s="204">
        <v>8.1017196904557167</v>
      </c>
      <c r="X24" s="204">
        <v>7.9655202063628536</v>
      </c>
      <c r="Y24" s="204">
        <v>7.5503009458297514</v>
      </c>
      <c r="DA24" s="71" t="s">
        <v>2127</v>
      </c>
    </row>
    <row r="25" spans="1:105" ht="12" customHeight="1" x14ac:dyDescent="0.25">
      <c r="A25" s="18" t="s">
        <v>74</v>
      </c>
      <c r="B25" s="204">
        <v>0.28658641444539978</v>
      </c>
      <c r="C25" s="204">
        <v>0.31049011177987962</v>
      </c>
      <c r="D25" s="204">
        <v>0.90765262252794487</v>
      </c>
      <c r="E25" s="204">
        <v>2.5556319862424761</v>
      </c>
      <c r="F25" s="204">
        <v>3.176612209802236</v>
      </c>
      <c r="G25" s="204">
        <v>3.5827171109200342</v>
      </c>
      <c r="H25" s="204">
        <v>3.272226999140154</v>
      </c>
      <c r="I25" s="204">
        <v>3.463284608770421</v>
      </c>
      <c r="J25" s="204">
        <v>2.9616509028374889</v>
      </c>
      <c r="K25" s="204">
        <v>4.2036973344797932</v>
      </c>
      <c r="L25" s="204">
        <v>3.8848667239896808</v>
      </c>
      <c r="M25" s="204">
        <v>4.1193465176268269</v>
      </c>
      <c r="N25" s="204">
        <v>3.8354256233877901</v>
      </c>
      <c r="O25" s="204">
        <v>5.4245915735167669</v>
      </c>
      <c r="P25" s="204">
        <v>6.7580247279877179</v>
      </c>
      <c r="Q25" s="204">
        <v>8.6311821072168016</v>
      </c>
      <c r="R25" s="204">
        <v>22.431953375751888</v>
      </c>
      <c r="S25" s="204">
        <v>17.927784569678849</v>
      </c>
      <c r="T25" s="204">
        <v>29.954020940560749</v>
      </c>
      <c r="U25" s="204">
        <v>49.234442715812627</v>
      </c>
      <c r="V25" s="204">
        <v>61.272590370829413</v>
      </c>
      <c r="W25" s="204">
        <v>73.24649434331684</v>
      </c>
      <c r="X25" s="204">
        <v>91.608501155462264</v>
      </c>
      <c r="Y25" s="204">
        <v>105.35589394282241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5.2691645206654716</v>
      </c>
      <c r="C29" s="204">
        <v>5.4668495539853286</v>
      </c>
      <c r="D29" s="204">
        <v>5.6801788663164068</v>
      </c>
      <c r="E29" s="204">
        <v>5.3046947517932059</v>
      </c>
      <c r="F29" s="204">
        <v>5.3476449185676858</v>
      </c>
      <c r="G29" s="204">
        <v>6.1059451868860117</v>
      </c>
      <c r="H29" s="204">
        <v>6.913488909833859</v>
      </c>
      <c r="I29" s="204">
        <v>6.7869617656802834</v>
      </c>
      <c r="J29" s="204">
        <v>8.0673996219165769</v>
      </c>
      <c r="K29" s="204">
        <v>8.6486505447893194</v>
      </c>
      <c r="L29" s="204">
        <v>9.5972135390192008</v>
      </c>
      <c r="M29" s="204">
        <v>9.7423263918484864</v>
      </c>
      <c r="N29" s="204">
        <v>10.20521548911373</v>
      </c>
      <c r="O29" s="204">
        <v>10.683864111298</v>
      </c>
      <c r="P29" s="204">
        <v>11.41792543079357</v>
      </c>
      <c r="Q29" s="204">
        <v>11.8146253040311</v>
      </c>
      <c r="R29" s="204">
        <v>12.40788175280368</v>
      </c>
      <c r="S29" s="204">
        <v>12.35311289827365</v>
      </c>
      <c r="T29" s="204">
        <v>13.1954135407624</v>
      </c>
      <c r="U29" s="204">
        <v>14.51235025117438</v>
      </c>
      <c r="V29" s="204">
        <v>16.10545816945994</v>
      </c>
      <c r="W29" s="204">
        <v>17.362640465318581</v>
      </c>
      <c r="X29" s="204">
        <v>18.272411014955178</v>
      </c>
      <c r="Y29" s="204">
        <v>20.92265576857405</v>
      </c>
      <c r="DA29" s="71" t="s">
        <v>2132</v>
      </c>
    </row>
    <row r="30" spans="1:105" ht="12" customHeight="1" x14ac:dyDescent="0.25">
      <c r="A30" s="14" t="s">
        <v>39</v>
      </c>
      <c r="B30" s="204">
        <v>32.721926053310398</v>
      </c>
      <c r="C30" s="204">
        <v>33.510060189165948</v>
      </c>
      <c r="D30" s="204">
        <v>34.250472914875317</v>
      </c>
      <c r="E30" s="204">
        <v>23.40687876182287</v>
      </c>
      <c r="F30" s="204">
        <v>22.594840928632841</v>
      </c>
      <c r="G30" s="204">
        <v>35.683576956147888</v>
      </c>
      <c r="H30" s="204">
        <v>33.510060189165948</v>
      </c>
      <c r="I30" s="204">
        <v>23.980137575236451</v>
      </c>
      <c r="J30" s="204">
        <v>30.858899398108338</v>
      </c>
      <c r="K30" s="204">
        <v>28.040498710232161</v>
      </c>
      <c r="L30" s="204">
        <v>27.944969905417022</v>
      </c>
      <c r="M30" s="204">
        <v>30.35735167669819</v>
      </c>
      <c r="N30" s="204">
        <v>38.072055030094582</v>
      </c>
      <c r="O30" s="204">
        <v>26.344711951848669</v>
      </c>
      <c r="P30" s="204">
        <v>11.727343078245919</v>
      </c>
      <c r="Q30" s="204">
        <v>9.7462596732588125</v>
      </c>
      <c r="R30" s="204">
        <v>11.68615649183147</v>
      </c>
      <c r="S30" s="204">
        <v>10.388650042992261</v>
      </c>
      <c r="T30" s="204">
        <v>9.0932932072226986</v>
      </c>
      <c r="U30" s="204">
        <v>8.4299226139294934</v>
      </c>
      <c r="V30" s="204">
        <v>8.9048151332760099</v>
      </c>
      <c r="W30" s="204">
        <v>9.3960447119518484</v>
      </c>
      <c r="X30" s="204">
        <v>9.9158211521926045</v>
      </c>
      <c r="Y30" s="204">
        <v>9.9158211521926045</v>
      </c>
      <c r="DA30" s="71" t="s">
        <v>2133</v>
      </c>
    </row>
    <row r="31" spans="1:105" ht="12" customHeight="1" x14ac:dyDescent="0.25">
      <c r="A31" s="21" t="s">
        <v>40</v>
      </c>
      <c r="B31" s="207">
        <v>199.48409286328459</v>
      </c>
      <c r="C31" s="207">
        <v>201.3757523645744</v>
      </c>
      <c r="D31" s="207">
        <v>203.61134995700769</v>
      </c>
      <c r="E31" s="207">
        <v>201.63370593293209</v>
      </c>
      <c r="F31" s="207">
        <v>208.9423903697334</v>
      </c>
      <c r="G31" s="207">
        <v>220.03439380911431</v>
      </c>
      <c r="H31" s="207">
        <v>214.35941530524511</v>
      </c>
      <c r="I31" s="207">
        <v>209.02837489251931</v>
      </c>
      <c r="J31" s="207">
        <v>212.38177128116939</v>
      </c>
      <c r="K31" s="207">
        <v>193.55116079105761</v>
      </c>
      <c r="L31" s="207">
        <v>199.05417024935511</v>
      </c>
      <c r="M31" s="207">
        <v>205.41702493551159</v>
      </c>
      <c r="N31" s="207">
        <v>202.06362854686159</v>
      </c>
      <c r="O31" s="207">
        <v>195.44282029234739</v>
      </c>
      <c r="P31" s="207">
        <v>200.25795356835769</v>
      </c>
      <c r="Q31" s="207">
        <v>204.76216680997419</v>
      </c>
      <c r="R31" s="207">
        <v>199.8073086844368</v>
      </c>
      <c r="S31" s="207">
        <v>202.83576956147891</v>
      </c>
      <c r="T31" s="207">
        <v>210.32450558899399</v>
      </c>
      <c r="U31" s="207">
        <v>208.0627687016337</v>
      </c>
      <c r="V31" s="207">
        <v>217.52932072227</v>
      </c>
      <c r="W31" s="207">
        <v>229.4085984522786</v>
      </c>
      <c r="X31" s="207">
        <v>222.5662940670679</v>
      </c>
      <c r="Y31" s="207">
        <v>214.30472914875321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1397.3043654300709</v>
      </c>
      <c r="C33" s="203">
        <f>FBT_emi!C5</f>
        <v>1465.2101324949281</v>
      </c>
      <c r="D33" s="203">
        <f>FBT_emi!D5</f>
        <v>1370.100745213439</v>
      </c>
      <c r="E33" s="203">
        <f>FBT_emi!E5</f>
        <v>1264.1343723096959</v>
      </c>
      <c r="F33" s="203">
        <f>FBT_emi!F5</f>
        <v>1289.1651860009811</v>
      </c>
      <c r="G33" s="203">
        <f>FBT_emi!G5</f>
        <v>1288.7070667353</v>
      </c>
      <c r="H33" s="203">
        <f>FBT_emi!H5</f>
        <v>1375.0673496664599</v>
      </c>
      <c r="I33" s="203">
        <f>FBT_emi!I5</f>
        <v>1224.0142754693679</v>
      </c>
      <c r="J33" s="203">
        <f>FBT_emi!J5</f>
        <v>1306.25151333503</v>
      </c>
      <c r="K33" s="203">
        <f>FBT_emi!K5</f>
        <v>1089.6627612633131</v>
      </c>
      <c r="L33" s="203">
        <f>FBT_emi!L5</f>
        <v>1214.0561647690879</v>
      </c>
      <c r="M33" s="203">
        <f>FBT_emi!M5</f>
        <v>1109.516244410039</v>
      </c>
      <c r="N33" s="203">
        <f>FBT_emi!N5</f>
        <v>971.79972817736655</v>
      </c>
      <c r="O33" s="203">
        <f>FBT_emi!O5</f>
        <v>905.46976874783968</v>
      </c>
      <c r="P33" s="203">
        <f>FBT_emi!P5</f>
        <v>935.39216072599015</v>
      </c>
      <c r="Q33" s="203">
        <f>FBT_emi!Q5</f>
        <v>890.76106903049129</v>
      </c>
      <c r="R33" s="203">
        <f>FBT_emi!R5</f>
        <v>877.36134931032848</v>
      </c>
      <c r="S33" s="203">
        <f>FBT_emi!S5</f>
        <v>936.69873849317992</v>
      </c>
      <c r="T33" s="203">
        <f>FBT_emi!T5</f>
        <v>893.99476181007333</v>
      </c>
      <c r="U33" s="203">
        <f>FBT_emi!U5</f>
        <v>845.45411510945064</v>
      </c>
      <c r="V33" s="203">
        <f>FBT_emi!V5</f>
        <v>800.60216715118145</v>
      </c>
      <c r="W33" s="203">
        <f>FBT_emi!W5</f>
        <v>829.00556510629872</v>
      </c>
      <c r="X33" s="203">
        <f>FBT_emi!X5</f>
        <v>656.17471479372705</v>
      </c>
      <c r="Y33" s="203">
        <f>FBT_emi!Y5</f>
        <v>593.35159563037882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109.74564516117417</v>
      </c>
      <c r="C35" s="284">
        <f t="shared" si="5"/>
        <v>110.50024964582518</v>
      </c>
      <c r="D35" s="284">
        <f t="shared" si="5"/>
        <v>99.791187209632383</v>
      </c>
      <c r="E35" s="284">
        <f t="shared" si="5"/>
        <v>97.61163222819664</v>
      </c>
      <c r="F35" s="284">
        <f t="shared" si="5"/>
        <v>100.61205443177411</v>
      </c>
      <c r="G35" s="284">
        <f t="shared" si="5"/>
        <v>109.0434179638353</v>
      </c>
      <c r="H35" s="284">
        <f t="shared" si="5"/>
        <v>122.84807197755666</v>
      </c>
      <c r="I35" s="284">
        <f t="shared" si="5"/>
        <v>117.94743745993877</v>
      </c>
      <c r="J35" s="284">
        <f t="shared" si="5"/>
        <v>132.63882404703782</v>
      </c>
      <c r="K35" s="284">
        <f t="shared" si="5"/>
        <v>116.82461110218505</v>
      </c>
      <c r="L35" s="284">
        <f t="shared" si="5"/>
        <v>136.52282835937356</v>
      </c>
      <c r="M35" s="284">
        <f t="shared" si="5"/>
        <v>139.97314508804615</v>
      </c>
      <c r="N35" s="284">
        <f t="shared" si="5"/>
        <v>140.87607487683997</v>
      </c>
      <c r="O35" s="284">
        <f t="shared" si="5"/>
        <v>128.55900792911774</v>
      </c>
      <c r="P35" s="284">
        <f t="shared" si="5"/>
        <v>129.8753034682419</v>
      </c>
      <c r="Q35" s="284">
        <f t="shared" si="5"/>
        <v>120.2179195562759</v>
      </c>
      <c r="R35" s="284">
        <f t="shared" si="5"/>
        <v>116.911994013495</v>
      </c>
      <c r="S35" s="284">
        <f t="shared" si="5"/>
        <v>132.2055948336421</v>
      </c>
      <c r="T35" s="284">
        <f t="shared" si="5"/>
        <v>131.19753324781641</v>
      </c>
      <c r="U35" s="284">
        <f t="shared" si="5"/>
        <v>124.33616289586189</v>
      </c>
      <c r="V35" s="284">
        <f t="shared" si="5"/>
        <v>132.55917185961252</v>
      </c>
      <c r="W35" s="284">
        <f t="shared" si="5"/>
        <v>146.82472423469957</v>
      </c>
      <c r="X35" s="284">
        <f t="shared" si="5"/>
        <v>139.06287561329427</v>
      </c>
      <c r="Y35" s="284">
        <f t="shared" si="5"/>
        <v>106.26427939587077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108.94925259389792</v>
      </c>
      <c r="C36" s="344">
        <f t="shared" si="6"/>
        <v>109.19531160357133</v>
      </c>
      <c r="D36" s="344">
        <f t="shared" si="6"/>
        <v>111.52671379556686</v>
      </c>
      <c r="E36" s="344">
        <f t="shared" si="6"/>
        <v>112.03777381256037</v>
      </c>
      <c r="F36" s="344">
        <f t="shared" si="6"/>
        <v>110.07090512905101</v>
      </c>
      <c r="G36" s="344">
        <f t="shared" si="6"/>
        <v>105.75903992192642</v>
      </c>
      <c r="H36" s="344">
        <f t="shared" si="6"/>
        <v>101.66642059462862</v>
      </c>
      <c r="I36" s="344">
        <f t="shared" si="6"/>
        <v>101.40446830003893</v>
      </c>
      <c r="J36" s="344">
        <f t="shared" si="6"/>
        <v>100.46047410561015</v>
      </c>
      <c r="K36" s="344">
        <f t="shared" si="6"/>
        <v>96.667568135169205</v>
      </c>
      <c r="L36" s="344">
        <f t="shared" si="6"/>
        <v>99.194771286176632</v>
      </c>
      <c r="M36" s="344">
        <f t="shared" si="6"/>
        <v>99.212462675420042</v>
      </c>
      <c r="N36" s="344">
        <f t="shared" si="6"/>
        <v>99.996127920555324</v>
      </c>
      <c r="O36" s="344">
        <f t="shared" si="6"/>
        <v>98.644404463652748</v>
      </c>
      <c r="P36" s="344">
        <f t="shared" si="6"/>
        <v>97.287241633792561</v>
      </c>
      <c r="Q36" s="344">
        <f t="shared" si="6"/>
        <v>95.644111514181105</v>
      </c>
      <c r="R36" s="344">
        <f t="shared" si="6"/>
        <v>97.349277509353215</v>
      </c>
      <c r="S36" s="344">
        <f t="shared" si="6"/>
        <v>97.689943262779835</v>
      </c>
      <c r="T36" s="344">
        <f t="shared" si="6"/>
        <v>98.166485076638224</v>
      </c>
      <c r="U36" s="344">
        <f t="shared" si="6"/>
        <v>95.967479901010364</v>
      </c>
      <c r="V36" s="344">
        <f t="shared" si="6"/>
        <v>96.628114700679475</v>
      </c>
      <c r="W36" s="344">
        <f t="shared" si="6"/>
        <v>100.82155772557385</v>
      </c>
      <c r="X36" s="344">
        <f t="shared" si="6"/>
        <v>99.996916203670267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50.622566434423874</v>
      </c>
      <c r="C37" s="344">
        <f>IF(FBT_ued!C$5=0,"",FBT_ued!C$5/C$5*1000)</f>
        <v>50.755363901583664</v>
      </c>
      <c r="D37" s="344">
        <f>IF(FBT_ued!D$5=0,"",FBT_ued!D$5/D$5*1000)</f>
        <v>52.002757044374768</v>
      </c>
      <c r="E37" s="344">
        <f>IF(FBT_ued!E$5=0,"",FBT_ued!E$5/E$5*1000)</f>
        <v>52.413114987691671</v>
      </c>
      <c r="F37" s="344">
        <f>IF(FBT_ued!F$5=0,"",FBT_ued!F$5/F$5*1000)</f>
        <v>51.480608457438287</v>
      </c>
      <c r="G37" s="344">
        <f>IF(FBT_ued!G$5=0,"",FBT_ued!G$5/G$5*1000)</f>
        <v>49.849108340331085</v>
      </c>
      <c r="H37" s="344">
        <f>IF(FBT_ued!H$5=0,"",FBT_ued!H$5/H$5*1000)</f>
        <v>47.580424266714701</v>
      </c>
      <c r="I37" s="344">
        <f>IF(FBT_ued!I$5=0,"",FBT_ued!I$5/I$5*1000)</f>
        <v>47.911965665262898</v>
      </c>
      <c r="J37" s="344">
        <f>IF(FBT_ued!J$5=0,"",FBT_ued!J$5/J$5*1000)</f>
        <v>47.377760803684623</v>
      </c>
      <c r="K37" s="344">
        <f>IF(FBT_ued!K$5=0,"",FBT_ued!K$5/K$5*1000)</f>
        <v>46.054590016564134</v>
      </c>
      <c r="L37" s="344">
        <f>IF(FBT_ued!L$5=0,"",FBT_ued!L$5/L$5*1000)</f>
        <v>47.033466687567923</v>
      </c>
      <c r="M37" s="344">
        <f>IF(FBT_ued!M$5=0,"",FBT_ued!M$5/M$5*1000)</f>
        <v>47.460357934513922</v>
      </c>
      <c r="N37" s="344">
        <f>IF(FBT_ued!N$5=0,"",FBT_ued!N$5/N$5*1000)</f>
        <v>48.273304334384051</v>
      </c>
      <c r="O37" s="344">
        <f>IF(FBT_ued!O$5=0,"",FBT_ued!O$5/O$5*1000)</f>
        <v>47.952506326356435</v>
      </c>
      <c r="P37" s="344">
        <f>IF(FBT_ued!P$5=0,"",FBT_ued!P$5/P$5*1000)</f>
        <v>47.351455824002869</v>
      </c>
      <c r="Q37" s="344">
        <f>IF(FBT_ued!Q$5=0,"",FBT_ued!Q$5/Q$5*1000)</f>
        <v>46.761667795664501</v>
      </c>
      <c r="R37" s="344">
        <f>IF(FBT_ued!R$5=0,"",FBT_ued!R$5/R$5*1000)</f>
        <v>47.317919148398872</v>
      </c>
      <c r="S37" s="344">
        <f>IF(FBT_ued!S$5=0,"",FBT_ued!S$5/S$5*1000)</f>
        <v>47.383672236598706</v>
      </c>
      <c r="T37" s="344">
        <f>IF(FBT_ued!T$5=0,"",FBT_ued!T$5/T$5*1000)</f>
        <v>48.054555020267806</v>
      </c>
      <c r="U37" s="344">
        <f>IF(FBT_ued!U$5=0,"",FBT_ued!U$5/U$5*1000)</f>
        <v>47.001667309835462</v>
      </c>
      <c r="V37" s="344">
        <f>IF(FBT_ued!V$5=0,"",FBT_ued!V$5/V$5*1000)</f>
        <v>47.441852688412069</v>
      </c>
      <c r="W37" s="344">
        <f>IF(FBT_ued!W$5=0,"",FBT_ued!W$5/W$5*1000)</f>
        <v>49.564311212693198</v>
      </c>
      <c r="X37" s="344">
        <f>IF(FBT_ued!X$5=0,"",FBT_ued!X$5/X$5*1000)</f>
        <v>49.563306813843298</v>
      </c>
      <c r="Y37" s="344">
        <f>IF(FBT_ued!Y$5=0,"",FBT_ued!Y$5/Y$5*1000)</f>
        <v>45.393220825933071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1.9222194648139879</v>
      </c>
      <c r="C38" s="345">
        <f t="shared" si="7"/>
        <v>1.9368141403011694</v>
      </c>
      <c r="D38" s="345">
        <f t="shared" si="7"/>
        <v>1.8893861981960445</v>
      </c>
      <c r="E38" s="345">
        <f t="shared" si="7"/>
        <v>1.868913350555929</v>
      </c>
      <c r="F38" s="345">
        <f t="shared" si="7"/>
        <v>1.8714425540030828</v>
      </c>
      <c r="G38" s="345">
        <f t="shared" si="7"/>
        <v>1.7814207628186316</v>
      </c>
      <c r="H38" s="345">
        <f t="shared" si="7"/>
        <v>1.8523752569743519</v>
      </c>
      <c r="I38" s="345">
        <f t="shared" si="7"/>
        <v>1.7947872867319636</v>
      </c>
      <c r="J38" s="345">
        <f t="shared" si="7"/>
        <v>1.8075598393960139</v>
      </c>
      <c r="K38" s="345">
        <f t="shared" si="7"/>
        <v>1.7122532279369331</v>
      </c>
      <c r="L38" s="345">
        <f t="shared" si="7"/>
        <v>1.7693259275640036</v>
      </c>
      <c r="M38" s="345">
        <f t="shared" si="7"/>
        <v>1.6814225074665425</v>
      </c>
      <c r="N38" s="345">
        <f t="shared" si="7"/>
        <v>1.5661692008524293</v>
      </c>
      <c r="O38" s="345">
        <f t="shared" si="7"/>
        <v>1.5465419448005462</v>
      </c>
      <c r="P38" s="345">
        <f t="shared" si="7"/>
        <v>1.585681865396031</v>
      </c>
      <c r="Q38" s="345">
        <f t="shared" si="7"/>
        <v>1.5411884224054888</v>
      </c>
      <c r="R38" s="345">
        <f t="shared" si="7"/>
        <v>1.486716720314508</v>
      </c>
      <c r="S38" s="345">
        <f t="shared" si="7"/>
        <v>1.541637661250234</v>
      </c>
      <c r="T38" s="345">
        <f t="shared" si="7"/>
        <v>1.4599104489174999</v>
      </c>
      <c r="U38" s="345">
        <f t="shared" si="7"/>
        <v>1.3844467941995255</v>
      </c>
      <c r="V38" s="345">
        <f t="shared" si="7"/>
        <v>1.2976419302306916</v>
      </c>
      <c r="W38" s="345">
        <f t="shared" si="7"/>
        <v>1.2727312908462209</v>
      </c>
      <c r="X38" s="345">
        <f t="shared" si="7"/>
        <v>1.1040667781008966</v>
      </c>
      <c r="Y38" s="345">
        <f t="shared" si="7"/>
        <v>1.0180751893798956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DK: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726.9223889402698</v>
      </c>
      <c r="C5" s="223">
        <v>756.50528463567093</v>
      </c>
      <c r="D5" s="223">
        <v>725.1565331225504</v>
      </c>
      <c r="E5" s="223">
        <v>676.40073946374503</v>
      </c>
      <c r="F5" s="223">
        <v>688.86174638030491</v>
      </c>
      <c r="G5" s="223">
        <v>723.41531749986916</v>
      </c>
      <c r="H5" s="223">
        <v>742.3265585572974</v>
      </c>
      <c r="I5" s="223">
        <v>681.98292049310908</v>
      </c>
      <c r="J5" s="223">
        <v>722.66017692200262</v>
      </c>
      <c r="K5" s="223">
        <v>636.39112689904539</v>
      </c>
      <c r="L5" s="223">
        <v>686.16875266197712</v>
      </c>
      <c r="M5" s="223">
        <v>659.8676058415474</v>
      </c>
      <c r="N5" s="223">
        <v>620.49472537733391</v>
      </c>
      <c r="O5" s="223">
        <v>585.48025276134103</v>
      </c>
      <c r="P5" s="223">
        <v>589.89900883578048</v>
      </c>
      <c r="Q5" s="223">
        <v>577.97025729027348</v>
      </c>
      <c r="R5" s="223">
        <v>590.1335051405938</v>
      </c>
      <c r="S5" s="223">
        <v>607.59980249414639</v>
      </c>
      <c r="T5" s="223">
        <v>612.36273942210369</v>
      </c>
      <c r="U5" s="223">
        <v>610.68010605512973</v>
      </c>
      <c r="V5" s="223">
        <v>616.96693710325189</v>
      </c>
      <c r="W5" s="223">
        <v>651.35945903797551</v>
      </c>
      <c r="X5" s="223">
        <v>594.32520551194557</v>
      </c>
      <c r="Y5" s="223">
        <v>582.81706677459283</v>
      </c>
      <c r="DA5" s="89" t="s">
        <v>2118</v>
      </c>
    </row>
    <row r="6" spans="1:105" ht="12" customHeight="1" x14ac:dyDescent="0.25">
      <c r="A6" s="55" t="s">
        <v>91</v>
      </c>
      <c r="B6" s="259">
        <v>9.8740051368963826</v>
      </c>
      <c r="C6" s="259">
        <v>10.038771094637641</v>
      </c>
      <c r="D6" s="259">
        <v>10.033038682134871</v>
      </c>
      <c r="E6" s="259">
        <v>9.8194650682813513</v>
      </c>
      <c r="F6" s="259">
        <v>10.13464942297832</v>
      </c>
      <c r="G6" s="259">
        <v>10.65834311002677</v>
      </c>
      <c r="H6" s="259">
        <v>10.506641912795819</v>
      </c>
      <c r="I6" s="259">
        <v>10.131637058768719</v>
      </c>
      <c r="J6" s="259">
        <v>10.38214654577844</v>
      </c>
      <c r="K6" s="259">
        <v>9.3980809420565752</v>
      </c>
      <c r="L6" s="259">
        <v>9.7710605131538131</v>
      </c>
      <c r="M6" s="259">
        <v>9.9227265973937726</v>
      </c>
      <c r="N6" s="259">
        <v>9.6427442913576353</v>
      </c>
      <c r="O6" s="259">
        <v>9.3018352126737458</v>
      </c>
      <c r="P6" s="259">
        <v>9.5286721795020473</v>
      </c>
      <c r="Q6" s="259">
        <v>9.6463249397372834</v>
      </c>
      <c r="R6" s="259">
        <v>9.4917596756472022</v>
      </c>
      <c r="S6" s="259">
        <v>9.6757478521976594</v>
      </c>
      <c r="T6" s="259">
        <v>9.9875522118758404</v>
      </c>
      <c r="U6" s="259">
        <v>9.8988731246012982</v>
      </c>
      <c r="V6" s="259">
        <v>10.2519711561512</v>
      </c>
      <c r="W6" s="259">
        <v>10.819796282373449</v>
      </c>
      <c r="X6" s="259">
        <v>10.332916696141909</v>
      </c>
      <c r="Y6" s="259">
        <v>9.9985119533180438</v>
      </c>
      <c r="DA6" s="67" t="s">
        <v>2137</v>
      </c>
    </row>
    <row r="7" spans="1:105" ht="12" customHeight="1" x14ac:dyDescent="0.25">
      <c r="A7" s="173" t="s">
        <v>92</v>
      </c>
      <c r="B7" s="224">
        <v>11.51967265971245</v>
      </c>
      <c r="C7" s="224">
        <v>11.71189961041058</v>
      </c>
      <c r="D7" s="224">
        <v>11.70521179582402</v>
      </c>
      <c r="E7" s="224">
        <v>11.456042579661579</v>
      </c>
      <c r="F7" s="224">
        <v>11.82375766014137</v>
      </c>
      <c r="G7" s="224">
        <v>12.434733628364571</v>
      </c>
      <c r="H7" s="224">
        <v>12.2577488982618</v>
      </c>
      <c r="I7" s="224">
        <v>11.82024323523018</v>
      </c>
      <c r="J7" s="224">
        <v>12.11250430340818</v>
      </c>
      <c r="K7" s="224">
        <v>10.964427765732671</v>
      </c>
      <c r="L7" s="224">
        <v>11.39957059867945</v>
      </c>
      <c r="M7" s="224">
        <v>11.576514363626069</v>
      </c>
      <c r="N7" s="224">
        <v>11.24986833991724</v>
      </c>
      <c r="O7" s="224">
        <v>10.852141081452711</v>
      </c>
      <c r="P7" s="224">
        <v>11.116784209419061</v>
      </c>
      <c r="Q7" s="224">
        <v>11.254045763026831</v>
      </c>
      <c r="R7" s="224">
        <v>11.073719621588401</v>
      </c>
      <c r="S7" s="224">
        <v>11.2883724942306</v>
      </c>
      <c r="T7" s="224">
        <v>11.65214424718849</v>
      </c>
      <c r="U7" s="224">
        <v>11.54868531203485</v>
      </c>
      <c r="V7" s="224">
        <v>11.96063301550973</v>
      </c>
      <c r="W7" s="224">
        <v>12.62309566276903</v>
      </c>
      <c r="X7" s="224">
        <v>12.055069478832239</v>
      </c>
      <c r="Y7" s="224">
        <v>11.66493061220438</v>
      </c>
      <c r="DA7" s="177" t="s">
        <v>2138</v>
      </c>
    </row>
    <row r="8" spans="1:105" ht="12" customHeight="1" x14ac:dyDescent="0.25">
      <c r="A8" s="173" t="s">
        <v>93</v>
      </c>
      <c r="B8" s="224">
        <v>26.33068036505701</v>
      </c>
      <c r="C8" s="224">
        <v>26.770056252367031</v>
      </c>
      <c r="D8" s="224">
        <v>26.754769819026329</v>
      </c>
      <c r="E8" s="224">
        <v>26.1852401820836</v>
      </c>
      <c r="F8" s="224">
        <v>27.025731794608841</v>
      </c>
      <c r="G8" s="224">
        <v>28.422248293404731</v>
      </c>
      <c r="H8" s="224">
        <v>28.017711767455541</v>
      </c>
      <c r="I8" s="224">
        <v>27.01769882338326</v>
      </c>
      <c r="J8" s="224">
        <v>27.685724122075829</v>
      </c>
      <c r="K8" s="224">
        <v>25.06154917881754</v>
      </c>
      <c r="L8" s="224">
        <v>26.056161368410169</v>
      </c>
      <c r="M8" s="224">
        <v>26.460604259716732</v>
      </c>
      <c r="N8" s="224">
        <v>25.713984776953691</v>
      </c>
      <c r="O8" s="224">
        <v>24.80489390046332</v>
      </c>
      <c r="P8" s="224">
        <v>25.409792478672131</v>
      </c>
      <c r="Q8" s="224">
        <v>25.723533172632759</v>
      </c>
      <c r="R8" s="224">
        <v>25.311359135059199</v>
      </c>
      <c r="S8" s="224">
        <v>25.801994272527089</v>
      </c>
      <c r="T8" s="224">
        <v>26.63347256500224</v>
      </c>
      <c r="U8" s="224">
        <v>26.39699499893679</v>
      </c>
      <c r="V8" s="224">
        <v>27.338589749736521</v>
      </c>
      <c r="W8" s="224">
        <v>28.852790086329211</v>
      </c>
      <c r="X8" s="224">
        <v>27.554444523045099</v>
      </c>
      <c r="Y8" s="224">
        <v>26.662698542181449</v>
      </c>
      <c r="DA8" s="177" t="s">
        <v>2139</v>
      </c>
    </row>
    <row r="9" spans="1:105" ht="12" customHeight="1" x14ac:dyDescent="0.25">
      <c r="A9" s="173" t="s">
        <v>94</v>
      </c>
      <c r="B9" s="224">
        <v>19.748010273792769</v>
      </c>
      <c r="C9" s="224">
        <v>20.07754218927527</v>
      </c>
      <c r="D9" s="224">
        <v>20.066077364269741</v>
      </c>
      <c r="E9" s="224">
        <v>19.638930136562699</v>
      </c>
      <c r="F9" s="224">
        <v>20.26929884595663</v>
      </c>
      <c r="G9" s="224">
        <v>21.316686220053541</v>
      </c>
      <c r="H9" s="224">
        <v>21.01328382559165</v>
      </c>
      <c r="I9" s="224">
        <v>20.263274117537449</v>
      </c>
      <c r="J9" s="224">
        <v>20.764293091556869</v>
      </c>
      <c r="K9" s="224">
        <v>18.79616188411315</v>
      </c>
      <c r="L9" s="224">
        <v>19.54212102630763</v>
      </c>
      <c r="M9" s="224">
        <v>19.845453194787549</v>
      </c>
      <c r="N9" s="224">
        <v>19.285488582715271</v>
      </c>
      <c r="O9" s="224">
        <v>18.603670425347492</v>
      </c>
      <c r="P9" s="224">
        <v>19.057344359004091</v>
      </c>
      <c r="Q9" s="224">
        <v>19.29264987947457</v>
      </c>
      <c r="R9" s="224">
        <v>18.983519351294401</v>
      </c>
      <c r="S9" s="224">
        <v>19.351495704395319</v>
      </c>
      <c r="T9" s="224">
        <v>19.975104423751681</v>
      </c>
      <c r="U9" s="224">
        <v>19.7977462492026</v>
      </c>
      <c r="V9" s="224">
        <v>20.503942312302399</v>
      </c>
      <c r="W9" s="224">
        <v>21.639592564746909</v>
      </c>
      <c r="X9" s="224">
        <v>20.66583339228383</v>
      </c>
      <c r="Y9" s="224">
        <v>19.997023906636091</v>
      </c>
      <c r="DA9" s="177" t="s">
        <v>2140</v>
      </c>
    </row>
    <row r="10" spans="1:105" ht="12" customHeight="1" x14ac:dyDescent="0.25">
      <c r="A10" s="56" t="s">
        <v>95</v>
      </c>
      <c r="B10" s="260">
        <v>16.92435222221399</v>
      </c>
      <c r="C10" s="260">
        <v>17.63498369171873</v>
      </c>
      <c r="D10" s="260">
        <v>17.16016085730843</v>
      </c>
      <c r="E10" s="260">
        <v>16.10243305854306</v>
      </c>
      <c r="F10" s="260">
        <v>16.395841140558709</v>
      </c>
      <c r="G10" s="260">
        <v>17.51236758508696</v>
      </c>
      <c r="H10" s="260">
        <v>18.24806241562834</v>
      </c>
      <c r="I10" s="260">
        <v>17.160403337927779</v>
      </c>
      <c r="J10" s="260">
        <v>18.633819110734699</v>
      </c>
      <c r="K10" s="260">
        <v>17.44368669783983</v>
      </c>
      <c r="L10" s="260">
        <v>18.92735745353114</v>
      </c>
      <c r="M10" s="260">
        <v>18.625259049945338</v>
      </c>
      <c r="N10" s="260">
        <v>18.272874081740841</v>
      </c>
      <c r="O10" s="260">
        <v>18.023890932728701</v>
      </c>
      <c r="P10" s="260">
        <v>18.670206723036831</v>
      </c>
      <c r="Q10" s="260">
        <v>18.83092690401288</v>
      </c>
      <c r="R10" s="260">
        <v>19.3600500853554</v>
      </c>
      <c r="S10" s="260">
        <v>19.609310593818211</v>
      </c>
      <c r="T10" s="260">
        <v>20.354551081841429</v>
      </c>
      <c r="U10" s="260">
        <v>21.271320637438851</v>
      </c>
      <c r="V10" s="260">
        <v>22.648284280422509</v>
      </c>
      <c r="W10" s="260">
        <v>24.17663836383398</v>
      </c>
      <c r="X10" s="260">
        <v>24.113925738167609</v>
      </c>
      <c r="Y10" s="260">
        <v>26.00214918729047</v>
      </c>
      <c r="DA10" s="68" t="s">
        <v>2141</v>
      </c>
    </row>
    <row r="11" spans="1:105" ht="12" customHeight="1" x14ac:dyDescent="0.25">
      <c r="A11" s="37" t="s">
        <v>159</v>
      </c>
      <c r="B11" s="226">
        <v>1.3489742630112811</v>
      </c>
      <c r="C11" s="226">
        <v>1.60617227998778</v>
      </c>
      <c r="D11" s="226">
        <v>1.3909343412488779</v>
      </c>
      <c r="E11" s="226">
        <v>1.1461151564259331</v>
      </c>
      <c r="F11" s="226">
        <v>1.213228670898461</v>
      </c>
      <c r="G11" s="226">
        <v>1.2950151554311939</v>
      </c>
      <c r="H11" s="226">
        <v>1.2568835717778819</v>
      </c>
      <c r="I11" s="226">
        <v>0.99716950592640241</v>
      </c>
      <c r="J11" s="226">
        <v>0.79282661311237923</v>
      </c>
      <c r="K11" s="226">
        <v>0.5766558635916369</v>
      </c>
      <c r="L11" s="226">
        <v>0.62139209100059789</v>
      </c>
      <c r="M11" s="226">
        <v>0.38236947175651798</v>
      </c>
      <c r="N11" s="226">
        <v>0.21636923554644849</v>
      </c>
      <c r="O11" s="226">
        <v>0.1761632366600224</v>
      </c>
      <c r="P11" s="226">
        <v>0.15089506960102961</v>
      </c>
      <c r="Q11" s="226">
        <v>0.14140897538870831</v>
      </c>
      <c r="R11" s="226">
        <v>0.1152939932993035</v>
      </c>
      <c r="S11" s="226">
        <v>0.1054399203091359</v>
      </c>
      <c r="T11" s="226">
        <v>0.1229605122455487</v>
      </c>
      <c r="U11" s="226">
        <v>0.1130742114138624</v>
      </c>
      <c r="V11" s="226">
        <v>0.1044476675204038</v>
      </c>
      <c r="W11" s="226">
        <v>0.20319351065398031</v>
      </c>
      <c r="X11" s="226">
        <v>0.23809026010639239</v>
      </c>
      <c r="Y11" s="226">
        <v>0.1593205161410553</v>
      </c>
      <c r="DA11" s="69" t="s">
        <v>2142</v>
      </c>
    </row>
    <row r="12" spans="1:105" ht="12" customHeight="1" x14ac:dyDescent="0.25">
      <c r="A12" s="37" t="s">
        <v>35</v>
      </c>
      <c r="B12" s="226">
        <v>6.1939818268615152</v>
      </c>
      <c r="C12" s="226">
        <v>6.7153773318659908</v>
      </c>
      <c r="D12" s="226">
        <v>5.8783879821602989</v>
      </c>
      <c r="E12" s="226">
        <v>5.1390813505072437</v>
      </c>
      <c r="F12" s="226">
        <v>5.0091252943350923</v>
      </c>
      <c r="G12" s="226">
        <v>5.3268388000217817</v>
      </c>
      <c r="H12" s="226">
        <v>5.6383297977247198</v>
      </c>
      <c r="I12" s="226">
        <v>5.0213861254290721</v>
      </c>
      <c r="J12" s="226">
        <v>5.6676230512700583</v>
      </c>
      <c r="K12" s="226">
        <v>4.6732454396784417</v>
      </c>
      <c r="L12" s="226">
        <v>5.2802328857189131</v>
      </c>
      <c r="M12" s="226">
        <v>4.7365180235610644</v>
      </c>
      <c r="N12" s="226">
        <v>4.0946627105452711</v>
      </c>
      <c r="O12" s="226">
        <v>3.7473860904133458</v>
      </c>
      <c r="P12" s="226">
        <v>3.6798013107852809</v>
      </c>
      <c r="Q12" s="226">
        <v>3.284764017987897</v>
      </c>
      <c r="R12" s="226">
        <v>3.4809969109403438</v>
      </c>
      <c r="S12" s="226">
        <v>3.7473965973667291</v>
      </c>
      <c r="T12" s="226">
        <v>3.642932672605276</v>
      </c>
      <c r="U12" s="226">
        <v>3.4580949452988392</v>
      </c>
      <c r="V12" s="226">
        <v>3.0661018916993541</v>
      </c>
      <c r="W12" s="226">
        <v>3.1437667848193072</v>
      </c>
      <c r="X12" s="226">
        <v>2.2279683068467868</v>
      </c>
      <c r="Y12" s="226">
        <v>2.0887701824939682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5.2691645206681894</v>
      </c>
      <c r="C14" s="226">
        <v>5.4668495539864583</v>
      </c>
      <c r="D14" s="226">
        <v>5.6801788663187978</v>
      </c>
      <c r="E14" s="226">
        <v>5.3046947517981176</v>
      </c>
      <c r="F14" s="226">
        <v>5.3476449185703743</v>
      </c>
      <c r="G14" s="226">
        <v>6.1059451868913799</v>
      </c>
      <c r="H14" s="226">
        <v>6.9134889098389154</v>
      </c>
      <c r="I14" s="226">
        <v>6.7869617656868302</v>
      </c>
      <c r="J14" s="226">
        <v>8.0673996219202131</v>
      </c>
      <c r="K14" s="226">
        <v>8.6486505447967357</v>
      </c>
      <c r="L14" s="226">
        <v>9.5972135390237714</v>
      </c>
      <c r="M14" s="226">
        <v>9.7423263918383984</v>
      </c>
      <c r="N14" s="226">
        <v>10.205215489105271</v>
      </c>
      <c r="O14" s="226">
        <v>10.68386411128545</v>
      </c>
      <c r="P14" s="226">
        <v>11.417925430786211</v>
      </c>
      <c r="Q14" s="226">
        <v>11.81462530401838</v>
      </c>
      <c r="R14" s="226">
        <v>12.407881752794619</v>
      </c>
      <c r="S14" s="226">
        <v>12.353112898256731</v>
      </c>
      <c r="T14" s="226">
        <v>13.195413540752369</v>
      </c>
      <c r="U14" s="226">
        <v>14.512350251162671</v>
      </c>
      <c r="V14" s="226">
        <v>16.10545816943683</v>
      </c>
      <c r="W14" s="226">
        <v>17.362640465293961</v>
      </c>
      <c r="X14" s="226">
        <v>18.272411014928512</v>
      </c>
      <c r="Y14" s="226">
        <v>20.922655768528639</v>
      </c>
      <c r="DA14" s="69" t="s">
        <v>2145</v>
      </c>
    </row>
    <row r="15" spans="1:105" ht="12" customHeight="1" x14ac:dyDescent="0.25">
      <c r="A15" s="37" t="s">
        <v>40</v>
      </c>
      <c r="B15" s="226">
        <v>4.1122316116730042</v>
      </c>
      <c r="C15" s="226">
        <v>3.8465845258785039</v>
      </c>
      <c r="D15" s="226">
        <v>4.21065966758046</v>
      </c>
      <c r="E15" s="226">
        <v>4.5125417998117658</v>
      </c>
      <c r="F15" s="226">
        <v>4.825842256754779</v>
      </c>
      <c r="G15" s="226">
        <v>4.7845684427426036</v>
      </c>
      <c r="H15" s="226">
        <v>4.4393601362868251</v>
      </c>
      <c r="I15" s="226">
        <v>4.3548859408854792</v>
      </c>
      <c r="J15" s="226">
        <v>4.1059698244320497</v>
      </c>
      <c r="K15" s="226">
        <v>3.5451348497730182</v>
      </c>
      <c r="L15" s="226">
        <v>3.4285189377878589</v>
      </c>
      <c r="M15" s="226">
        <v>3.7640451627893641</v>
      </c>
      <c r="N15" s="226">
        <v>3.7566266465438432</v>
      </c>
      <c r="O15" s="226">
        <v>3.4164774943698881</v>
      </c>
      <c r="P15" s="226">
        <v>3.4215849118643131</v>
      </c>
      <c r="Q15" s="226">
        <v>3.590128606617903</v>
      </c>
      <c r="R15" s="226">
        <v>3.3558774283211412</v>
      </c>
      <c r="S15" s="226">
        <v>3.403361177885611</v>
      </c>
      <c r="T15" s="226">
        <v>3.3932443562382408</v>
      </c>
      <c r="U15" s="226">
        <v>3.187801229563481</v>
      </c>
      <c r="V15" s="226">
        <v>3.3722765517659208</v>
      </c>
      <c r="W15" s="226">
        <v>3.467037603066732</v>
      </c>
      <c r="X15" s="226">
        <v>3.3754561562859191</v>
      </c>
      <c r="Y15" s="226">
        <v>2.8314027201268019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44.156014429413759</v>
      </c>
      <c r="C16" s="261">
        <f t="shared" si="0"/>
        <v>46.048307841080508</v>
      </c>
      <c r="D16" s="261">
        <f t="shared" si="0"/>
        <v>43.981761378457641</v>
      </c>
      <c r="E16" s="261">
        <f t="shared" si="0"/>
        <v>41.054657187975394</v>
      </c>
      <c r="F16" s="261">
        <f t="shared" si="0"/>
        <v>41.82614302661888</v>
      </c>
      <c r="G16" s="261">
        <f t="shared" si="0"/>
        <v>43.822502239697137</v>
      </c>
      <c r="H16" s="261">
        <f t="shared" si="0"/>
        <v>44.966901682472084</v>
      </c>
      <c r="I16" s="261">
        <f t="shared" si="0"/>
        <v>41.351190242180493</v>
      </c>
      <c r="J16" s="261">
        <f t="shared" si="0"/>
        <v>43.705446889982156</v>
      </c>
      <c r="K16" s="261">
        <f t="shared" si="0"/>
        <v>38.435597106398532</v>
      </c>
      <c r="L16" s="261">
        <f t="shared" si="0"/>
        <v>41.427444953449495</v>
      </c>
      <c r="M16" s="261">
        <f t="shared" si="0"/>
        <v>39.859951614416353</v>
      </c>
      <c r="N16" s="261">
        <f t="shared" si="0"/>
        <v>37.522132653673836</v>
      </c>
      <c r="O16" s="261">
        <f t="shared" si="0"/>
        <v>35.522823470559246</v>
      </c>
      <c r="P16" s="261">
        <f t="shared" si="0"/>
        <v>35.915406773317095</v>
      </c>
      <c r="Q16" s="261">
        <f t="shared" si="0"/>
        <v>35.416619342468216</v>
      </c>
      <c r="R16" s="261">
        <f t="shared" si="0"/>
        <v>35.841323765437259</v>
      </c>
      <c r="S16" s="261">
        <f t="shared" si="0"/>
        <v>36.864500722501575</v>
      </c>
      <c r="T16" s="261">
        <f t="shared" si="0"/>
        <v>37.304275244441662</v>
      </c>
      <c r="U16" s="261">
        <f t="shared" si="0"/>
        <v>37.104601939045736</v>
      </c>
      <c r="V16" s="261">
        <f t="shared" si="0"/>
        <v>37.638236794244115</v>
      </c>
      <c r="W16" s="261">
        <f t="shared" si="0"/>
        <v>39.720452015001584</v>
      </c>
      <c r="X16" s="261">
        <f t="shared" si="0"/>
        <v>36.687416837119827</v>
      </c>
      <c r="Y16" s="261">
        <f t="shared" si="0"/>
        <v>35.701604523062016</v>
      </c>
      <c r="DA16" s="70"/>
    </row>
    <row r="17" spans="1:105" ht="12" customHeight="1" x14ac:dyDescent="0.25">
      <c r="A17" s="60" t="s">
        <v>2148</v>
      </c>
      <c r="B17" s="329">
        <v>32.897032784033122</v>
      </c>
      <c r="C17" s="329">
        <v>35.202994450998688</v>
      </c>
      <c r="D17" s="329">
        <v>32.060286230669</v>
      </c>
      <c r="E17" s="329">
        <v>28.31506975941485</v>
      </c>
      <c r="F17" s="329">
        <v>28.313165613312538</v>
      </c>
      <c r="G17" s="329">
        <v>29.291710043914609</v>
      </c>
      <c r="H17" s="329">
        <v>31.878981747388469</v>
      </c>
      <c r="I17" s="329">
        <v>27.50535048183216</v>
      </c>
      <c r="J17" s="329">
        <v>30.31271806278145</v>
      </c>
      <c r="K17" s="329">
        <v>25.50964132919523</v>
      </c>
      <c r="L17" s="329">
        <v>29.036373423559141</v>
      </c>
      <c r="M17" s="329">
        <v>25.645182575722799</v>
      </c>
      <c r="N17" s="329">
        <v>22.429951424650699</v>
      </c>
      <c r="O17" s="329">
        <v>20.565877903092019</v>
      </c>
      <c r="P17" s="329">
        <v>20.52432362736532</v>
      </c>
      <c r="Q17" s="329">
        <v>18.796252759293129</v>
      </c>
      <c r="R17" s="329">
        <v>20.303913564299659</v>
      </c>
      <c r="S17" s="329">
        <v>21.477023782404121</v>
      </c>
      <c r="T17" s="329">
        <v>20.83616399487757</v>
      </c>
      <c r="U17" s="329">
        <v>20.902142670718678</v>
      </c>
      <c r="V17" s="329">
        <v>19.78105719940169</v>
      </c>
      <c r="W17" s="329">
        <v>20.916208831957221</v>
      </c>
      <c r="X17" s="329">
        <v>16.865847352370309</v>
      </c>
      <c r="Y17" s="329">
        <v>16.86179057638391</v>
      </c>
      <c r="DA17" s="72" t="s">
        <v>2149</v>
      </c>
    </row>
    <row r="18" spans="1:105" ht="12" customHeight="1" x14ac:dyDescent="0.25">
      <c r="A18" s="59" t="s">
        <v>28</v>
      </c>
      <c r="B18" s="230">
        <v>4.5880857531178671</v>
      </c>
      <c r="C18" s="230">
        <v>4.8728647358708921</v>
      </c>
      <c r="D18" s="230">
        <v>4.0846429368930997</v>
      </c>
      <c r="E18" s="230">
        <v>3.297228233557318</v>
      </c>
      <c r="F18" s="230">
        <v>3.6740444690846021</v>
      </c>
      <c r="G18" s="230">
        <v>3.1707292336824269</v>
      </c>
      <c r="H18" s="230">
        <v>3.2613044358705339</v>
      </c>
      <c r="I18" s="230">
        <v>3.057684958236933</v>
      </c>
      <c r="J18" s="230">
        <v>4.1907436933565743</v>
      </c>
      <c r="K18" s="230">
        <v>2.481103740457355</v>
      </c>
      <c r="L18" s="230">
        <v>2.924360242495859</v>
      </c>
      <c r="M18" s="230">
        <v>2.7932295294307852</v>
      </c>
      <c r="N18" s="230">
        <v>1.795139159946592</v>
      </c>
      <c r="O18" s="230">
        <v>1.7407220614496</v>
      </c>
      <c r="P18" s="230">
        <v>1.745048516587324</v>
      </c>
      <c r="Q18" s="230">
        <v>1.611639832670418</v>
      </c>
      <c r="R18" s="230">
        <v>2.0127817617438768</v>
      </c>
      <c r="S18" s="230">
        <v>2.286223673474578</v>
      </c>
      <c r="T18" s="230">
        <v>1.9242939322324379</v>
      </c>
      <c r="U18" s="230">
        <v>1.6759957073180931</v>
      </c>
      <c r="V18" s="230">
        <v>1.561714056672777</v>
      </c>
      <c r="W18" s="230">
        <v>1.8149047837819701</v>
      </c>
      <c r="X18" s="230">
        <v>1.299089302362094</v>
      </c>
      <c r="Y18" s="230">
        <v>1.078642217050223</v>
      </c>
      <c r="DA18" s="71" t="s">
        <v>2150</v>
      </c>
    </row>
    <row r="19" spans="1:105" ht="12" customHeight="1" x14ac:dyDescent="0.25">
      <c r="A19" s="59" t="s">
        <v>31</v>
      </c>
      <c r="B19" s="230">
        <v>0.46559201910560899</v>
      </c>
      <c r="C19" s="230">
        <v>0.47198379929555612</v>
      </c>
      <c r="D19" s="230">
        <v>0.38314423433942979</v>
      </c>
      <c r="E19" s="230">
        <v>0.51018896492946286</v>
      </c>
      <c r="F19" s="230">
        <v>0.50367730179571479</v>
      </c>
      <c r="G19" s="230">
        <v>0.36436137073582242</v>
      </c>
      <c r="H19" s="230">
        <v>0.37529422834019149</v>
      </c>
      <c r="I19" s="230">
        <v>0.49993341340656949</v>
      </c>
      <c r="J19" s="230">
        <v>0.2967522467184377</v>
      </c>
      <c r="K19" s="230">
        <v>0.28990300867460689</v>
      </c>
      <c r="L19" s="230">
        <v>0.29834382861541042</v>
      </c>
      <c r="M19" s="230">
        <v>0.28484303723773069</v>
      </c>
      <c r="N19" s="230">
        <v>0.41691789952265729</v>
      </c>
      <c r="O19" s="230">
        <v>0.33375946251782929</v>
      </c>
      <c r="P19" s="230">
        <v>0.32021818459603463</v>
      </c>
      <c r="Q19" s="230">
        <v>0.34852252517262228</v>
      </c>
      <c r="R19" s="230">
        <v>0.54336863514951173</v>
      </c>
      <c r="S19" s="230">
        <v>0.5839046459380165</v>
      </c>
      <c r="T19" s="230">
        <v>0.56094263520901921</v>
      </c>
      <c r="U19" s="230">
        <v>0.56033912668649044</v>
      </c>
      <c r="V19" s="230">
        <v>0.52677532709099073</v>
      </c>
      <c r="W19" s="230">
        <v>0.60552524985061373</v>
      </c>
      <c r="X19" s="230">
        <v>0.84374021194179338</v>
      </c>
      <c r="Y19" s="230">
        <v>0.95782494370790527</v>
      </c>
      <c r="DA19" s="71" t="s">
        <v>2151</v>
      </c>
    </row>
    <row r="20" spans="1:105" ht="12" customHeight="1" x14ac:dyDescent="0.25">
      <c r="A20" s="59" t="s">
        <v>159</v>
      </c>
      <c r="B20" s="230">
        <v>3.434265259535858</v>
      </c>
      <c r="C20" s="230">
        <v>4.1932061957375053</v>
      </c>
      <c r="D20" s="230">
        <v>3.6729554412756298</v>
      </c>
      <c r="E20" s="230">
        <v>3.0361370214094929</v>
      </c>
      <c r="F20" s="230">
        <v>3.1933658472775721</v>
      </c>
      <c r="G20" s="230">
        <v>3.7021894570421101</v>
      </c>
      <c r="H20" s="230">
        <v>3.467513568035649</v>
      </c>
      <c r="I20" s="230">
        <v>2.9847882603121101</v>
      </c>
      <c r="J20" s="230">
        <v>2.4256419057248282</v>
      </c>
      <c r="K20" s="230">
        <v>1.980255141312975</v>
      </c>
      <c r="L20" s="230">
        <v>2.1041100255570329</v>
      </c>
      <c r="M20" s="230">
        <v>1.36336353267049</v>
      </c>
      <c r="N20" s="230">
        <v>0.82482837660528752</v>
      </c>
      <c r="O20" s="230">
        <v>0.73285207761603011</v>
      </c>
      <c r="P20" s="230">
        <v>0.64514318576485952</v>
      </c>
      <c r="Q20" s="230">
        <v>0.6242514128604465</v>
      </c>
      <c r="R20" s="230">
        <v>0.50771301213925801</v>
      </c>
      <c r="S20" s="230">
        <v>0.45273994007372692</v>
      </c>
      <c r="T20" s="230">
        <v>0.56779920035434595</v>
      </c>
      <c r="U20" s="230">
        <v>0.54662621583024751</v>
      </c>
      <c r="V20" s="230">
        <v>0.52767831222581285</v>
      </c>
      <c r="W20" s="230">
        <v>1.0513353512623249</v>
      </c>
      <c r="X20" s="230">
        <v>1.339821665291538</v>
      </c>
      <c r="Y20" s="230">
        <v>1.015091005865066</v>
      </c>
      <c r="DA20" s="71" t="s">
        <v>2152</v>
      </c>
    </row>
    <row r="21" spans="1:105" ht="12" customHeight="1" x14ac:dyDescent="0.25">
      <c r="A21" s="59" t="s">
        <v>32</v>
      </c>
      <c r="B21" s="230">
        <v>8.6402369361329523</v>
      </c>
      <c r="C21" s="230">
        <v>8.1332202491859853</v>
      </c>
      <c r="D21" s="230">
        <v>8.3968431680310633</v>
      </c>
      <c r="E21" s="230">
        <v>7.8577394221459729</v>
      </c>
      <c r="F21" s="230">
        <v>7.7574492245387789</v>
      </c>
      <c r="G21" s="230">
        <v>6.8260626833571996</v>
      </c>
      <c r="H21" s="230">
        <v>9.2197413285154024</v>
      </c>
      <c r="I21" s="230">
        <v>5.9326262673601429</v>
      </c>
      <c r="J21" s="230">
        <v>6.059566963586934</v>
      </c>
      <c r="K21" s="230">
        <v>4.7103013859203502</v>
      </c>
      <c r="L21" s="230">
        <v>5.8300415264197998</v>
      </c>
      <c r="M21" s="230">
        <v>4.3153795377395037</v>
      </c>
      <c r="N21" s="230">
        <v>3.7836657531151019</v>
      </c>
      <c r="O21" s="230">
        <v>2.1691413474240968</v>
      </c>
      <c r="P21" s="230">
        <v>2.0811350161112969</v>
      </c>
      <c r="Q21" s="230">
        <v>1.711213596844966</v>
      </c>
      <c r="R21" s="230">
        <v>1.910999817727423</v>
      </c>
      <c r="S21" s="230">
        <v>2.0635125676679711</v>
      </c>
      <c r="T21" s="230">
        <v>0.96102639393918943</v>
      </c>
      <c r="U21" s="230">
        <v>1.4019714781415249</v>
      </c>
      <c r="V21" s="230">
        <v>1.674687474647532</v>
      </c>
      <c r="W21" s="230">
        <v>1.1784064738973259</v>
      </c>
      <c r="X21" s="230">
        <v>0.84559717245322108</v>
      </c>
      <c r="Y21" s="230">
        <v>0.50189098001324284</v>
      </c>
      <c r="DA21" s="71" t="s">
        <v>2153</v>
      </c>
    </row>
    <row r="22" spans="1:105" ht="12" customHeight="1" x14ac:dyDescent="0.25">
      <c r="A22" s="59" t="s">
        <v>35</v>
      </c>
      <c r="B22" s="230">
        <v>15.76885281614083</v>
      </c>
      <c r="C22" s="230">
        <v>17.53171947090874</v>
      </c>
      <c r="D22" s="230">
        <v>15.522700450129779</v>
      </c>
      <c r="E22" s="230">
        <v>13.6137761173726</v>
      </c>
      <c r="F22" s="230">
        <v>13.18462877061587</v>
      </c>
      <c r="G22" s="230">
        <v>15.22836729909706</v>
      </c>
      <c r="H22" s="230">
        <v>15.555128186626691</v>
      </c>
      <c r="I22" s="230">
        <v>15.03031758251641</v>
      </c>
      <c r="J22" s="230">
        <v>17.34001325339468</v>
      </c>
      <c r="K22" s="230">
        <v>16.04807805282994</v>
      </c>
      <c r="L22" s="230">
        <v>17.879517800471039</v>
      </c>
      <c r="M22" s="230">
        <v>16.888366938644289</v>
      </c>
      <c r="N22" s="230">
        <v>15.609400235461059</v>
      </c>
      <c r="O22" s="230">
        <v>15.589402954084459</v>
      </c>
      <c r="P22" s="230">
        <v>15.732778724305801</v>
      </c>
      <c r="Q22" s="230">
        <v>14.500625391744681</v>
      </c>
      <c r="R22" s="230">
        <v>15.32905033753959</v>
      </c>
      <c r="S22" s="230">
        <v>16.09064295524983</v>
      </c>
      <c r="T22" s="230">
        <v>16.822101833142579</v>
      </c>
      <c r="U22" s="230">
        <v>16.717210142742321</v>
      </c>
      <c r="V22" s="230">
        <v>15.49020202876458</v>
      </c>
      <c r="W22" s="230">
        <v>16.26603697316499</v>
      </c>
      <c r="X22" s="230">
        <v>12.53759900032167</v>
      </c>
      <c r="Y22" s="230">
        <v>13.308341429747481</v>
      </c>
      <c r="DA22" s="71" t="s">
        <v>2154</v>
      </c>
    </row>
    <row r="23" spans="1:105" ht="12" customHeight="1" x14ac:dyDescent="0.25">
      <c r="A23" s="60" t="s">
        <v>2155</v>
      </c>
      <c r="B23" s="329">
        <v>10.46906123442893</v>
      </c>
      <c r="C23" s="329">
        <v>10.04221170251081</v>
      </c>
      <c r="D23" s="329">
        <v>11.118832053217851</v>
      </c>
      <c r="E23" s="329">
        <v>11.95403022309803</v>
      </c>
      <c r="F23" s="329">
        <v>12.702205459468081</v>
      </c>
      <c r="G23" s="329">
        <v>13.67812474698038</v>
      </c>
      <c r="H23" s="329">
        <v>12.24738858205995</v>
      </c>
      <c r="I23" s="329">
        <v>13.035308795646831</v>
      </c>
      <c r="J23" s="329">
        <v>12.56215710353843</v>
      </c>
      <c r="K23" s="329">
        <v>12.174109301838779</v>
      </c>
      <c r="L23" s="329">
        <v>11.60938668883805</v>
      </c>
      <c r="M23" s="329">
        <v>13.42095091090205</v>
      </c>
      <c r="N23" s="329">
        <v>14.32076168571453</v>
      </c>
      <c r="O23" s="329">
        <v>14.212798750453331</v>
      </c>
      <c r="P23" s="329">
        <v>14.62878937159161</v>
      </c>
      <c r="Q23" s="329">
        <v>15.8486605879961</v>
      </c>
      <c r="R23" s="329">
        <v>14.778069427085819</v>
      </c>
      <c r="S23" s="329">
        <v>14.61341711192164</v>
      </c>
      <c r="T23" s="329">
        <v>15.66910707261402</v>
      </c>
      <c r="U23" s="329">
        <v>15.410549418358951</v>
      </c>
      <c r="V23" s="329">
        <v>17.037021902350329</v>
      </c>
      <c r="W23" s="329">
        <v>17.93865948045449</v>
      </c>
      <c r="X23" s="329">
        <v>18.994936149058159</v>
      </c>
      <c r="Y23" s="329">
        <v>18.03993299041267</v>
      </c>
      <c r="DA23" s="72" t="s">
        <v>2156</v>
      </c>
    </row>
    <row r="24" spans="1:105" ht="12" customHeight="1" x14ac:dyDescent="0.25">
      <c r="A24" s="60" t="s">
        <v>2157</v>
      </c>
      <c r="B24" s="329">
        <v>0.78992041095171051</v>
      </c>
      <c r="C24" s="329">
        <v>0.80310168757101075</v>
      </c>
      <c r="D24" s="329">
        <v>0.80264309457078964</v>
      </c>
      <c r="E24" s="329">
        <v>0.78555720546250818</v>
      </c>
      <c r="F24" s="329">
        <v>0.81077195383826539</v>
      </c>
      <c r="G24" s="329">
        <v>0.85266744880214185</v>
      </c>
      <c r="H24" s="329">
        <v>0.84053135302366588</v>
      </c>
      <c r="I24" s="329">
        <v>0.81053096470149788</v>
      </c>
      <c r="J24" s="329">
        <v>0.83057172366227472</v>
      </c>
      <c r="K24" s="329">
        <v>0.75184647536452598</v>
      </c>
      <c r="L24" s="329">
        <v>0.78168484105230496</v>
      </c>
      <c r="M24" s="329">
        <v>0.79381812779150218</v>
      </c>
      <c r="N24" s="329">
        <v>0.77141954330861073</v>
      </c>
      <c r="O24" s="329">
        <v>0.74414681701389962</v>
      </c>
      <c r="P24" s="329">
        <v>0.76229377436016366</v>
      </c>
      <c r="Q24" s="329">
        <v>0.77170599517898275</v>
      </c>
      <c r="R24" s="329">
        <v>0.75934077405177591</v>
      </c>
      <c r="S24" s="329">
        <v>0.77405982817581265</v>
      </c>
      <c r="T24" s="329">
        <v>0.7990041769500672</v>
      </c>
      <c r="U24" s="329">
        <v>0.79190984996810354</v>
      </c>
      <c r="V24" s="329">
        <v>0.82015769249209569</v>
      </c>
      <c r="W24" s="329">
        <v>0.86558370258987627</v>
      </c>
      <c r="X24" s="329">
        <v>0.82663333569135311</v>
      </c>
      <c r="Y24" s="329">
        <v>0.79988095626544353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36.796678691178137</v>
      </c>
      <c r="C25" s="261">
        <f t="shared" si="1"/>
        <v>38.373589867567091</v>
      </c>
      <c r="D25" s="261">
        <f t="shared" si="1"/>
        <v>36.651467815381373</v>
      </c>
      <c r="E25" s="261">
        <f t="shared" si="1"/>
        <v>34.212214323312814</v>
      </c>
      <c r="F25" s="261">
        <f t="shared" si="1"/>
        <v>34.855119188849066</v>
      </c>
      <c r="G25" s="261">
        <f t="shared" si="1"/>
        <v>36.518751866414277</v>
      </c>
      <c r="H25" s="261">
        <f t="shared" si="1"/>
        <v>37.472418068726718</v>
      </c>
      <c r="I25" s="261">
        <f t="shared" si="1"/>
        <v>34.45932520181708</v>
      </c>
      <c r="J25" s="261">
        <f t="shared" si="1"/>
        <v>36.421205741651811</v>
      </c>
      <c r="K25" s="261">
        <f t="shared" si="1"/>
        <v>32.029664255332108</v>
      </c>
      <c r="L25" s="261">
        <f t="shared" si="1"/>
        <v>34.522870794541255</v>
      </c>
      <c r="M25" s="261">
        <f t="shared" si="1"/>
        <v>33.21662634534696</v>
      </c>
      <c r="N25" s="261">
        <f t="shared" si="1"/>
        <v>31.268443878061543</v>
      </c>
      <c r="O25" s="261">
        <f t="shared" si="1"/>
        <v>29.602352892132714</v>
      </c>
      <c r="P25" s="261">
        <f t="shared" si="1"/>
        <v>29.929505644430911</v>
      </c>
      <c r="Q25" s="261">
        <f t="shared" si="1"/>
        <v>29.513849452056839</v>
      </c>
      <c r="R25" s="261">
        <f t="shared" si="1"/>
        <v>29.867769804531051</v>
      </c>
      <c r="S25" s="261">
        <f t="shared" si="1"/>
        <v>30.720417268751326</v>
      </c>
      <c r="T25" s="261">
        <f t="shared" si="1"/>
        <v>31.08689603703472</v>
      </c>
      <c r="U25" s="261">
        <f t="shared" si="1"/>
        <v>30.920501615871459</v>
      </c>
      <c r="V25" s="261">
        <f t="shared" si="1"/>
        <v>31.365197328536773</v>
      </c>
      <c r="W25" s="261">
        <f t="shared" si="1"/>
        <v>33.100376679167979</v>
      </c>
      <c r="X25" s="261">
        <f t="shared" si="1"/>
        <v>30.572847364266529</v>
      </c>
      <c r="Y25" s="261">
        <f t="shared" si="1"/>
        <v>29.751337102551688</v>
      </c>
      <c r="DA25" s="70"/>
    </row>
    <row r="26" spans="1:105" ht="12" customHeight="1" x14ac:dyDescent="0.25">
      <c r="A26" s="60" t="s">
        <v>2160</v>
      </c>
      <c r="B26" s="329">
        <v>27.414193986694261</v>
      </c>
      <c r="C26" s="329">
        <v>29.335828709165579</v>
      </c>
      <c r="D26" s="329">
        <v>26.716905192224171</v>
      </c>
      <c r="E26" s="329">
        <v>23.59589146617904</v>
      </c>
      <c r="F26" s="329">
        <v>23.594304677760451</v>
      </c>
      <c r="G26" s="329">
        <v>24.409758369928841</v>
      </c>
      <c r="H26" s="329">
        <v>26.56581812282371</v>
      </c>
      <c r="I26" s="329">
        <v>22.921125401526801</v>
      </c>
      <c r="J26" s="329">
        <v>25.26059838565121</v>
      </c>
      <c r="K26" s="329">
        <v>21.25803444099602</v>
      </c>
      <c r="L26" s="329">
        <v>24.196977852965961</v>
      </c>
      <c r="M26" s="329">
        <v>21.370985479769001</v>
      </c>
      <c r="N26" s="329">
        <v>18.691626187208922</v>
      </c>
      <c r="O26" s="329">
        <v>17.13823158591002</v>
      </c>
      <c r="P26" s="329">
        <v>17.103603022804428</v>
      </c>
      <c r="Q26" s="329">
        <v>15.66354396607761</v>
      </c>
      <c r="R26" s="329">
        <v>16.91992797024972</v>
      </c>
      <c r="S26" s="329">
        <v>17.897519818670109</v>
      </c>
      <c r="T26" s="329">
        <v>17.363469995731311</v>
      </c>
      <c r="U26" s="329">
        <v>17.418452225598909</v>
      </c>
      <c r="V26" s="329">
        <v>16.48421433283475</v>
      </c>
      <c r="W26" s="329">
        <v>17.430174026631011</v>
      </c>
      <c r="X26" s="329">
        <v>14.05487279364193</v>
      </c>
      <c r="Y26" s="329">
        <v>14.05149214698659</v>
      </c>
      <c r="DA26" s="72" t="s">
        <v>2161</v>
      </c>
    </row>
    <row r="27" spans="1:105" ht="12" customHeight="1" x14ac:dyDescent="0.25">
      <c r="A27" s="59" t="s">
        <v>28</v>
      </c>
      <c r="B27" s="230">
        <v>3.823404794264889</v>
      </c>
      <c r="C27" s="230">
        <v>4.0607206132257438</v>
      </c>
      <c r="D27" s="230">
        <v>3.4038691140775841</v>
      </c>
      <c r="E27" s="230">
        <v>2.7476901946310979</v>
      </c>
      <c r="F27" s="230">
        <v>3.061703724237169</v>
      </c>
      <c r="G27" s="230">
        <v>2.642274361402023</v>
      </c>
      <c r="H27" s="230">
        <v>2.7177536965587779</v>
      </c>
      <c r="I27" s="230">
        <v>2.548070798530778</v>
      </c>
      <c r="J27" s="230">
        <v>3.492286411130479</v>
      </c>
      <c r="K27" s="230">
        <v>2.0675864503811292</v>
      </c>
      <c r="L27" s="230">
        <v>2.4369668687465511</v>
      </c>
      <c r="M27" s="230">
        <v>2.3276912745256548</v>
      </c>
      <c r="N27" s="230">
        <v>1.495949299955494</v>
      </c>
      <c r="O27" s="230">
        <v>1.4506017178746671</v>
      </c>
      <c r="P27" s="230">
        <v>1.454207097156103</v>
      </c>
      <c r="Q27" s="230">
        <v>1.343033193892015</v>
      </c>
      <c r="R27" s="230">
        <v>1.677318134786564</v>
      </c>
      <c r="S27" s="230">
        <v>1.905186394562149</v>
      </c>
      <c r="T27" s="230">
        <v>1.603578276860365</v>
      </c>
      <c r="U27" s="230">
        <v>1.3966630894317451</v>
      </c>
      <c r="V27" s="230">
        <v>1.3014283805606479</v>
      </c>
      <c r="W27" s="230">
        <v>1.5124206531516411</v>
      </c>
      <c r="X27" s="230">
        <v>1.082574418635079</v>
      </c>
      <c r="Y27" s="230">
        <v>0.89886851420851877</v>
      </c>
      <c r="DA27" s="71" t="s">
        <v>2162</v>
      </c>
    </row>
    <row r="28" spans="1:105" ht="12" customHeight="1" x14ac:dyDescent="0.25">
      <c r="A28" s="59" t="s">
        <v>31</v>
      </c>
      <c r="B28" s="230">
        <v>0.3879933492546741</v>
      </c>
      <c r="C28" s="230">
        <v>0.39331983274629689</v>
      </c>
      <c r="D28" s="230">
        <v>0.31928686194952488</v>
      </c>
      <c r="E28" s="230">
        <v>0.42515747077455218</v>
      </c>
      <c r="F28" s="230">
        <v>0.41973108482976229</v>
      </c>
      <c r="G28" s="230">
        <v>0.3036344756131853</v>
      </c>
      <c r="H28" s="230">
        <v>0.31274519028349279</v>
      </c>
      <c r="I28" s="230">
        <v>0.41661117783880791</v>
      </c>
      <c r="J28" s="230">
        <v>0.24729353893203149</v>
      </c>
      <c r="K28" s="230">
        <v>0.2415858405621723</v>
      </c>
      <c r="L28" s="230">
        <v>0.2486198571795088</v>
      </c>
      <c r="M28" s="230">
        <v>0.23736919769810891</v>
      </c>
      <c r="N28" s="230">
        <v>0.34743158293554782</v>
      </c>
      <c r="O28" s="230">
        <v>0.27813288543152448</v>
      </c>
      <c r="P28" s="230">
        <v>0.26684848716336218</v>
      </c>
      <c r="Q28" s="230">
        <v>0.29043543764385199</v>
      </c>
      <c r="R28" s="230">
        <v>0.45280719595792662</v>
      </c>
      <c r="S28" s="230">
        <v>0.48658720494834717</v>
      </c>
      <c r="T28" s="230">
        <v>0.46745219600751597</v>
      </c>
      <c r="U28" s="230">
        <v>0.46694927223874222</v>
      </c>
      <c r="V28" s="230">
        <v>0.43897943924249239</v>
      </c>
      <c r="W28" s="230">
        <v>0.50460437487551135</v>
      </c>
      <c r="X28" s="230">
        <v>0.70311684328482815</v>
      </c>
      <c r="Y28" s="230">
        <v>0.7981874530899209</v>
      </c>
      <c r="DA28" s="71" t="s">
        <v>2163</v>
      </c>
    </row>
    <row r="29" spans="1:105" ht="12" customHeight="1" x14ac:dyDescent="0.25">
      <c r="A29" s="59" t="s">
        <v>159</v>
      </c>
      <c r="B29" s="230">
        <v>2.861887716279881</v>
      </c>
      <c r="C29" s="230">
        <v>3.4943384964479218</v>
      </c>
      <c r="D29" s="230">
        <v>3.0607962010630261</v>
      </c>
      <c r="E29" s="230">
        <v>2.53011418450791</v>
      </c>
      <c r="F29" s="230">
        <v>2.6611382060646429</v>
      </c>
      <c r="G29" s="230">
        <v>3.085157880868425</v>
      </c>
      <c r="H29" s="230">
        <v>2.8895946400297068</v>
      </c>
      <c r="I29" s="230">
        <v>2.4873235502600921</v>
      </c>
      <c r="J29" s="230">
        <v>2.0213682547706902</v>
      </c>
      <c r="K29" s="230">
        <v>1.6502126177608121</v>
      </c>
      <c r="L29" s="230">
        <v>1.753425021297528</v>
      </c>
      <c r="M29" s="230">
        <v>1.136136277225408</v>
      </c>
      <c r="N29" s="230">
        <v>0.68735698050440652</v>
      </c>
      <c r="O29" s="230">
        <v>0.61071006468002531</v>
      </c>
      <c r="P29" s="230">
        <v>0.53761932147071623</v>
      </c>
      <c r="Q29" s="230">
        <v>0.5202095107170388</v>
      </c>
      <c r="R29" s="230">
        <v>0.4230941767827151</v>
      </c>
      <c r="S29" s="230">
        <v>0.37728328339477257</v>
      </c>
      <c r="T29" s="230">
        <v>0.47316600029528832</v>
      </c>
      <c r="U29" s="230">
        <v>0.45552184652520661</v>
      </c>
      <c r="V29" s="230">
        <v>0.43973192685484408</v>
      </c>
      <c r="W29" s="230">
        <v>0.87611279271860432</v>
      </c>
      <c r="X29" s="230">
        <v>1.116518054409616</v>
      </c>
      <c r="Y29" s="230">
        <v>0.8459091715542213</v>
      </c>
      <c r="DA29" s="71" t="s">
        <v>2164</v>
      </c>
    </row>
    <row r="30" spans="1:105" ht="12" customHeight="1" x14ac:dyDescent="0.25">
      <c r="A30" s="59" t="s">
        <v>32</v>
      </c>
      <c r="B30" s="230">
        <v>7.2001974467774579</v>
      </c>
      <c r="C30" s="230">
        <v>6.7776835409883214</v>
      </c>
      <c r="D30" s="230">
        <v>6.997369306692554</v>
      </c>
      <c r="E30" s="230">
        <v>6.5481161851216436</v>
      </c>
      <c r="F30" s="230">
        <v>6.4645410204489826</v>
      </c>
      <c r="G30" s="230">
        <v>5.6883855694643319</v>
      </c>
      <c r="H30" s="230">
        <v>7.6831177737628353</v>
      </c>
      <c r="I30" s="230">
        <v>4.9438552228001189</v>
      </c>
      <c r="J30" s="230">
        <v>5.0496391363224467</v>
      </c>
      <c r="K30" s="230">
        <v>3.925251154933624</v>
      </c>
      <c r="L30" s="230">
        <v>4.858367938683168</v>
      </c>
      <c r="M30" s="230">
        <v>3.5961496147829188</v>
      </c>
      <c r="N30" s="230">
        <v>3.1530547942625859</v>
      </c>
      <c r="O30" s="230">
        <v>1.807617789520082</v>
      </c>
      <c r="P30" s="230">
        <v>1.734279180092748</v>
      </c>
      <c r="Q30" s="230">
        <v>1.426011330704138</v>
      </c>
      <c r="R30" s="230">
        <v>1.5924998481061861</v>
      </c>
      <c r="S30" s="230">
        <v>1.7195938063899761</v>
      </c>
      <c r="T30" s="230">
        <v>0.80085532828265782</v>
      </c>
      <c r="U30" s="230">
        <v>1.168309565117938</v>
      </c>
      <c r="V30" s="230">
        <v>1.3955728955396101</v>
      </c>
      <c r="W30" s="230">
        <v>0.98200539491443806</v>
      </c>
      <c r="X30" s="230">
        <v>0.70466431037768451</v>
      </c>
      <c r="Y30" s="230">
        <v>0.41824248334436892</v>
      </c>
      <c r="DA30" s="71" t="s">
        <v>2165</v>
      </c>
    </row>
    <row r="31" spans="1:105" ht="12" customHeight="1" x14ac:dyDescent="0.25">
      <c r="A31" s="59" t="s">
        <v>35</v>
      </c>
      <c r="B31" s="230">
        <v>13.140710680117349</v>
      </c>
      <c r="C31" s="230">
        <v>14.609766225757291</v>
      </c>
      <c r="D31" s="230">
        <v>12.935583708441481</v>
      </c>
      <c r="E31" s="230">
        <v>11.344813431143841</v>
      </c>
      <c r="F31" s="230">
        <v>10.98719064217989</v>
      </c>
      <c r="G31" s="230">
        <v>12.69030608258088</v>
      </c>
      <c r="H31" s="230">
        <v>12.962606822188899</v>
      </c>
      <c r="I31" s="230">
        <v>12.525264652097009</v>
      </c>
      <c r="J31" s="230">
        <v>14.450011044495559</v>
      </c>
      <c r="K31" s="230">
        <v>13.37339837735828</v>
      </c>
      <c r="L31" s="230">
        <v>14.899598167059199</v>
      </c>
      <c r="M31" s="230">
        <v>14.07363911553691</v>
      </c>
      <c r="N31" s="230">
        <v>13.00783352955089</v>
      </c>
      <c r="O31" s="230">
        <v>12.991169128403721</v>
      </c>
      <c r="P31" s="230">
        <v>13.1106489369215</v>
      </c>
      <c r="Q31" s="230">
        <v>12.083854493120571</v>
      </c>
      <c r="R31" s="230">
        <v>12.774208614616329</v>
      </c>
      <c r="S31" s="230">
        <v>13.40886912937486</v>
      </c>
      <c r="T31" s="230">
        <v>14.01841819428549</v>
      </c>
      <c r="U31" s="230">
        <v>13.93100845228528</v>
      </c>
      <c r="V31" s="230">
        <v>12.90850169063715</v>
      </c>
      <c r="W31" s="230">
        <v>13.55503081097082</v>
      </c>
      <c r="X31" s="230">
        <v>10.44799916693472</v>
      </c>
      <c r="Y31" s="230">
        <v>11.09028452478956</v>
      </c>
      <c r="DA31" s="71" t="s">
        <v>2166</v>
      </c>
    </row>
    <row r="32" spans="1:105" ht="12" customHeight="1" x14ac:dyDescent="0.25">
      <c r="A32" s="60" t="s">
        <v>2167</v>
      </c>
      <c r="B32" s="329">
        <v>8.7242176953574457</v>
      </c>
      <c r="C32" s="329">
        <v>8.3685097520923399</v>
      </c>
      <c r="D32" s="329">
        <v>9.2656933776815453</v>
      </c>
      <c r="E32" s="329">
        <v>9.9616918525816889</v>
      </c>
      <c r="F32" s="329">
        <v>10.585171216223401</v>
      </c>
      <c r="G32" s="329">
        <v>11.398437289150319</v>
      </c>
      <c r="H32" s="329">
        <v>10.206157151716621</v>
      </c>
      <c r="I32" s="329">
        <v>10.862757329705691</v>
      </c>
      <c r="J32" s="329">
        <v>10.468464252948699</v>
      </c>
      <c r="K32" s="329">
        <v>10.145091084865649</v>
      </c>
      <c r="L32" s="329">
        <v>9.6744889073650455</v>
      </c>
      <c r="M32" s="329">
        <v>11.18412575908504</v>
      </c>
      <c r="N32" s="329">
        <v>11.933968071428779</v>
      </c>
      <c r="O32" s="329">
        <v>11.84399895871111</v>
      </c>
      <c r="P32" s="329">
        <v>12.19065780965968</v>
      </c>
      <c r="Q32" s="329">
        <v>13.207217156663409</v>
      </c>
      <c r="R32" s="329">
        <v>12.31505785590485</v>
      </c>
      <c r="S32" s="329">
        <v>12.177847593268041</v>
      </c>
      <c r="T32" s="329">
        <v>13.057589227178349</v>
      </c>
      <c r="U32" s="329">
        <v>12.84212451529913</v>
      </c>
      <c r="V32" s="329">
        <v>14.197518251958609</v>
      </c>
      <c r="W32" s="329">
        <v>14.94888290037874</v>
      </c>
      <c r="X32" s="329">
        <v>15.82911345754847</v>
      </c>
      <c r="Y32" s="329">
        <v>15.03327749201056</v>
      </c>
      <c r="DA32" s="72" t="s">
        <v>2168</v>
      </c>
    </row>
    <row r="33" spans="1:105" ht="12" customHeight="1" x14ac:dyDescent="0.25">
      <c r="A33" s="60" t="s">
        <v>2169</v>
      </c>
      <c r="B33" s="329">
        <v>0.65826700912642544</v>
      </c>
      <c r="C33" s="329">
        <v>0.66925140630917557</v>
      </c>
      <c r="D33" s="329">
        <v>0.66886924547565818</v>
      </c>
      <c r="E33" s="329">
        <v>0.65463100455209011</v>
      </c>
      <c r="F33" s="329">
        <v>0.67564329486522101</v>
      </c>
      <c r="G33" s="329">
        <v>0.71055620733511826</v>
      </c>
      <c r="H33" s="329">
        <v>0.70044279418638844</v>
      </c>
      <c r="I33" s="329">
        <v>0.67544247058458162</v>
      </c>
      <c r="J33" s="329">
        <v>0.69214310305189586</v>
      </c>
      <c r="K33" s="329">
        <v>0.62653872947043843</v>
      </c>
      <c r="L33" s="329">
        <v>0.65140403421025428</v>
      </c>
      <c r="M33" s="329">
        <v>0.66151510649291823</v>
      </c>
      <c r="N33" s="329">
        <v>0.64284961942384244</v>
      </c>
      <c r="O33" s="329">
        <v>0.62012234751158324</v>
      </c>
      <c r="P33" s="329">
        <v>0.63524481196680316</v>
      </c>
      <c r="Q33" s="329">
        <v>0.64308832931581905</v>
      </c>
      <c r="R33" s="329">
        <v>0.63278397837648015</v>
      </c>
      <c r="S33" s="329">
        <v>0.64504985681317728</v>
      </c>
      <c r="T33" s="329">
        <v>0.66583681412505613</v>
      </c>
      <c r="U33" s="329">
        <v>0.65992487497341989</v>
      </c>
      <c r="V33" s="329">
        <v>0.68346474374341315</v>
      </c>
      <c r="W33" s="329">
        <v>0.7213197521582303</v>
      </c>
      <c r="X33" s="329">
        <v>0.68886111307612774</v>
      </c>
      <c r="Y33" s="329">
        <v>0.66656746355453611</v>
      </c>
      <c r="DA33" s="72" t="s">
        <v>2170</v>
      </c>
    </row>
    <row r="34" spans="1:105" ht="12" customHeight="1" x14ac:dyDescent="0.25">
      <c r="A34" s="57" t="s">
        <v>2171</v>
      </c>
      <c r="B34" s="261">
        <v>377.33245544342333</v>
      </c>
      <c r="C34" s="261">
        <v>395.97832539869029</v>
      </c>
      <c r="D34" s="261">
        <v>373.59450417906243</v>
      </c>
      <c r="E34" s="261">
        <v>341.4761341422423</v>
      </c>
      <c r="F34" s="261">
        <v>345.7725213425129</v>
      </c>
      <c r="G34" s="261">
        <v>362.88653434707931</v>
      </c>
      <c r="H34" s="261">
        <v>378.4584952770328</v>
      </c>
      <c r="I34" s="261">
        <v>340.15851327635909</v>
      </c>
      <c r="J34" s="261">
        <v>365.51424919117932</v>
      </c>
      <c r="K34" s="261">
        <v>317.33567960872801</v>
      </c>
      <c r="L34" s="261">
        <v>347.38768899878431</v>
      </c>
      <c r="M34" s="261">
        <v>325.9631746712156</v>
      </c>
      <c r="N34" s="261">
        <v>301.31242002832619</v>
      </c>
      <c r="O34" s="261">
        <v>280.37490340911307</v>
      </c>
      <c r="P34" s="261">
        <v>279.42532293550579</v>
      </c>
      <c r="Q34" s="261">
        <v>268.4087540904963</v>
      </c>
      <c r="R34" s="261">
        <v>279.79808599833427</v>
      </c>
      <c r="S34" s="261">
        <v>289.79414421532448</v>
      </c>
      <c r="T34" s="261">
        <v>287.79774817151372</v>
      </c>
      <c r="U34" s="261">
        <v>287.25737668090818</v>
      </c>
      <c r="V34" s="261">
        <v>285.37884805776679</v>
      </c>
      <c r="W34" s="261">
        <v>301.13335712253252</v>
      </c>
      <c r="X34" s="261">
        <v>265.64422991589203</v>
      </c>
      <c r="Y34" s="261">
        <v>260.92838921983662</v>
      </c>
      <c r="DA34" s="70" t="s">
        <v>2172</v>
      </c>
    </row>
    <row r="35" spans="1:105" ht="12" customHeight="1" x14ac:dyDescent="0.25">
      <c r="A35" s="64" t="s">
        <v>28</v>
      </c>
      <c r="B35" s="229">
        <v>47.972157836919322</v>
      </c>
      <c r="C35" s="229">
        <v>50.172004285439442</v>
      </c>
      <c r="D35" s="229">
        <v>43.32426412570733</v>
      </c>
      <c r="E35" s="229">
        <v>37.095240721021497</v>
      </c>
      <c r="F35" s="229">
        <v>41.949117338571817</v>
      </c>
      <c r="G35" s="229">
        <v>35.60745686748686</v>
      </c>
      <c r="H35" s="229">
        <v>35.434264370533548</v>
      </c>
      <c r="I35" s="229">
        <v>35.198029084135122</v>
      </c>
      <c r="J35" s="229">
        <v>46.135342113216552</v>
      </c>
      <c r="K35" s="229">
        <v>28.040624903624561</v>
      </c>
      <c r="L35" s="229">
        <v>32.00210456538975</v>
      </c>
      <c r="M35" s="229">
        <v>32.202081797573321</v>
      </c>
      <c r="N35" s="229">
        <v>21.232920726713289</v>
      </c>
      <c r="O35" s="229">
        <v>21.593814998082468</v>
      </c>
      <c r="P35" s="229">
        <v>22.758606925957249</v>
      </c>
      <c r="Q35" s="229">
        <v>22.150207735236162</v>
      </c>
      <c r="R35" s="229">
        <v>25.712659629656979</v>
      </c>
      <c r="S35" s="229">
        <v>28.970482705856188</v>
      </c>
      <c r="T35" s="229">
        <v>25.531688917392479</v>
      </c>
      <c r="U35" s="229">
        <v>22.05495170414251</v>
      </c>
      <c r="V35" s="229">
        <v>21.244632050862329</v>
      </c>
      <c r="W35" s="229">
        <v>24.73121625948523</v>
      </c>
      <c r="X35" s="229">
        <v>19.19283171390563</v>
      </c>
      <c r="Y35" s="229">
        <v>15.662555974469299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4.86814219044751</v>
      </c>
      <c r="C37" s="229">
        <v>4.8596409883071416</v>
      </c>
      <c r="D37" s="229">
        <v>4.0638661109970551</v>
      </c>
      <c r="E37" s="229">
        <v>5.7398460545294947</v>
      </c>
      <c r="F37" s="229">
        <v>5.7508335600162113</v>
      </c>
      <c r="G37" s="229">
        <v>4.0917974498839298</v>
      </c>
      <c r="H37" s="229">
        <v>4.0775938478715013</v>
      </c>
      <c r="I37" s="229">
        <v>5.7548998884965759</v>
      </c>
      <c r="J37" s="229">
        <v>3.2669061691661589</v>
      </c>
      <c r="K37" s="229">
        <v>3.2763892102223791</v>
      </c>
      <c r="L37" s="229">
        <v>3.2648612373557819</v>
      </c>
      <c r="M37" s="229">
        <v>3.283847133918794</v>
      </c>
      <c r="N37" s="229">
        <v>4.9313083395583499</v>
      </c>
      <c r="O37" s="229">
        <v>4.1403163934555112</v>
      </c>
      <c r="P37" s="229">
        <v>4.1762276088557577</v>
      </c>
      <c r="Q37" s="229">
        <v>4.7900567958730598</v>
      </c>
      <c r="R37" s="229">
        <v>6.9413649480437352</v>
      </c>
      <c r="S37" s="229">
        <v>7.3991008155853937</v>
      </c>
      <c r="T37" s="229">
        <v>7.4426326574983426</v>
      </c>
      <c r="U37" s="229">
        <v>7.3736778221153427</v>
      </c>
      <c r="V37" s="229">
        <v>7.1659392125620096</v>
      </c>
      <c r="W37" s="229">
        <v>8.2513286859204111</v>
      </c>
      <c r="X37" s="229">
        <v>12.465473981357009</v>
      </c>
      <c r="Y37" s="229">
        <v>13.908214009640851</v>
      </c>
      <c r="DA37" s="73" t="s">
        <v>2175</v>
      </c>
    </row>
    <row r="38" spans="1:105" ht="12" customHeight="1" x14ac:dyDescent="0.25">
      <c r="A38" s="64" t="s">
        <v>159</v>
      </c>
      <c r="B38" s="229">
        <v>35.908028739948101</v>
      </c>
      <c r="C38" s="229">
        <v>43.174102017152236</v>
      </c>
      <c r="D38" s="229">
        <v>38.957650428268948</v>
      </c>
      <c r="E38" s="229">
        <v>34.157851896615632</v>
      </c>
      <c r="F38" s="229">
        <v>36.460875680639447</v>
      </c>
      <c r="G38" s="229">
        <v>41.575783263521259</v>
      </c>
      <c r="H38" s="229">
        <v>37.674738710920153</v>
      </c>
      <c r="I38" s="229">
        <v>34.358890935915042</v>
      </c>
      <c r="J38" s="229">
        <v>26.703570381117</v>
      </c>
      <c r="K38" s="229">
        <v>22.380197460342991</v>
      </c>
      <c r="L38" s="229">
        <v>23.02587351464323</v>
      </c>
      <c r="M38" s="229">
        <v>15.71770008024739</v>
      </c>
      <c r="N38" s="229">
        <v>9.7560768125211723</v>
      </c>
      <c r="O38" s="229">
        <v>9.0910964682222044</v>
      </c>
      <c r="P38" s="229">
        <v>8.4138406675912751</v>
      </c>
      <c r="Q38" s="229">
        <v>8.5796455222643146</v>
      </c>
      <c r="R38" s="229">
        <v>6.4858754778133916</v>
      </c>
      <c r="S38" s="229">
        <v>5.7370128550119386</v>
      </c>
      <c r="T38" s="229">
        <v>7.5336061233499079</v>
      </c>
      <c r="U38" s="229">
        <v>7.1932253392497367</v>
      </c>
      <c r="V38" s="229">
        <v>7.1782228869355178</v>
      </c>
      <c r="W38" s="229">
        <v>14.3262622731805</v>
      </c>
      <c r="X38" s="229">
        <v>19.794614351629679</v>
      </c>
      <c r="Y38" s="229">
        <v>14.739752855233981</v>
      </c>
      <c r="DA38" s="73" t="s">
        <v>2176</v>
      </c>
    </row>
    <row r="39" spans="1:105" ht="12" customHeight="1" x14ac:dyDescent="0.25">
      <c r="A39" s="64" t="s">
        <v>32</v>
      </c>
      <c r="B39" s="229">
        <v>90.340685059532689</v>
      </c>
      <c r="C39" s="229">
        <v>83.741286351067245</v>
      </c>
      <c r="D39" s="229">
        <v>89.062142482061333</v>
      </c>
      <c r="E39" s="229">
        <v>88.402959922822205</v>
      </c>
      <c r="F39" s="229">
        <v>88.572185368586119</v>
      </c>
      <c r="G39" s="229">
        <v>76.657044691930125</v>
      </c>
      <c r="H39" s="229">
        <v>100.1730314009599</v>
      </c>
      <c r="I39" s="229">
        <v>68.292435210280942</v>
      </c>
      <c r="J39" s="229">
        <v>66.708969905795968</v>
      </c>
      <c r="K39" s="229">
        <v>53.234289317249022</v>
      </c>
      <c r="L39" s="229">
        <v>63.799799982855603</v>
      </c>
      <c r="M39" s="229">
        <v>49.750370815455433</v>
      </c>
      <c r="N39" s="229">
        <v>44.753229601800378</v>
      </c>
      <c r="O39" s="229">
        <v>26.90839508402674</v>
      </c>
      <c r="P39" s="229">
        <v>27.141786226178301</v>
      </c>
      <c r="Q39" s="229">
        <v>23.518739039026961</v>
      </c>
      <c r="R39" s="229">
        <v>24.412427019901791</v>
      </c>
      <c r="S39" s="229">
        <v>26.148340535765421</v>
      </c>
      <c r="T39" s="229">
        <v>12.750976615611471</v>
      </c>
      <c r="U39" s="229">
        <v>18.448981167424979</v>
      </c>
      <c r="V39" s="229">
        <v>22.781455444458011</v>
      </c>
      <c r="W39" s="229">
        <v>16.057826067768691</v>
      </c>
      <c r="X39" s="229">
        <v>12.49290883939979</v>
      </c>
      <c r="Y39" s="229">
        <v>7.2877692373620979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4.8302167504084689E-3</v>
      </c>
      <c r="R40" s="229">
        <v>8.7102269269607891E-3</v>
      </c>
      <c r="S40" s="229">
        <v>1.3461259796230789E-2</v>
      </c>
      <c r="T40" s="229">
        <v>2.502210644472945E-2</v>
      </c>
      <c r="U40" s="229">
        <v>2.0271073575476719E-2</v>
      </c>
      <c r="V40" s="229">
        <v>1.9241683120483629E-2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164.8761459371145</v>
      </c>
      <c r="C41" s="229">
        <v>180.51014179615859</v>
      </c>
      <c r="D41" s="229">
        <v>164.64341795250999</v>
      </c>
      <c r="E41" s="229">
        <v>153.1608570666607</v>
      </c>
      <c r="F41" s="229">
        <v>150.5380634388122</v>
      </c>
      <c r="G41" s="229">
        <v>171.01536958899959</v>
      </c>
      <c r="H41" s="229">
        <v>169.007381960446</v>
      </c>
      <c r="I41" s="229">
        <v>173.0189874493297</v>
      </c>
      <c r="J41" s="229">
        <v>190.8939086304089</v>
      </c>
      <c r="K41" s="229">
        <v>181.3701417501162</v>
      </c>
      <c r="L41" s="229">
        <v>195.66064054443581</v>
      </c>
      <c r="M41" s="229">
        <v>194.6995647351909</v>
      </c>
      <c r="N41" s="229">
        <v>184.62811417970789</v>
      </c>
      <c r="O41" s="229">
        <v>193.3879570876037</v>
      </c>
      <c r="P41" s="229">
        <v>205.1840527275227</v>
      </c>
      <c r="Q41" s="229">
        <v>199.29506469555531</v>
      </c>
      <c r="R41" s="229">
        <v>195.82384005384731</v>
      </c>
      <c r="S41" s="229">
        <v>203.89680103028439</v>
      </c>
      <c r="T41" s="229">
        <v>223.19701982441981</v>
      </c>
      <c r="U41" s="229">
        <v>219.98699681407169</v>
      </c>
      <c r="V41" s="229">
        <v>210.7195239029451</v>
      </c>
      <c r="W41" s="229">
        <v>221.65288320516811</v>
      </c>
      <c r="X41" s="229">
        <v>185.23132110477039</v>
      </c>
      <c r="Y41" s="229">
        <v>193.24539618039381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3.233394603040217</v>
      </c>
      <c r="C43" s="229">
        <v>2.6614494294670399</v>
      </c>
      <c r="D43" s="229">
        <v>2.0016101478102488</v>
      </c>
      <c r="E43" s="229">
        <v>1.3637839851137521</v>
      </c>
      <c r="F43" s="229">
        <v>1.6936640340027831</v>
      </c>
      <c r="G43" s="229">
        <v>1.077771806385835</v>
      </c>
      <c r="H43" s="229">
        <v>1.2317844552305071</v>
      </c>
      <c r="I43" s="229">
        <v>1.4517572770753671</v>
      </c>
      <c r="J43" s="229">
        <v>3.387328068004853</v>
      </c>
      <c r="K43" s="229">
        <v>3.2113023001960679</v>
      </c>
      <c r="L43" s="229">
        <v>3.8996477790698152</v>
      </c>
      <c r="M43" s="229">
        <v>2.3532657640240662</v>
      </c>
      <c r="N43" s="229">
        <v>0.94988983832591378</v>
      </c>
      <c r="O43" s="229">
        <v>0.99225321474426598</v>
      </c>
      <c r="P43" s="229">
        <v>0.95099841266181184</v>
      </c>
      <c r="Q43" s="229">
        <v>1.094796340838484</v>
      </c>
      <c r="R43" s="229">
        <v>9.651327354478326</v>
      </c>
      <c r="S43" s="229">
        <v>8.0619484919626174</v>
      </c>
      <c r="T43" s="229">
        <v>2.9427105753337979</v>
      </c>
      <c r="U43" s="229">
        <v>4.4160850519700636</v>
      </c>
      <c r="V43" s="229">
        <v>8.0693125929053711</v>
      </c>
      <c r="W43" s="229">
        <v>7.4609428339972954</v>
      </c>
      <c r="X43" s="229">
        <v>7.3355155662448572</v>
      </c>
      <c r="Y43" s="229">
        <v>6.9531366041514877</v>
      </c>
      <c r="DA43" s="73" t="s">
        <v>2181</v>
      </c>
    </row>
    <row r="44" spans="1:105" ht="12" customHeight="1" x14ac:dyDescent="0.25">
      <c r="A44" s="64" t="s">
        <v>39</v>
      </c>
      <c r="B44" s="229">
        <v>30.133901076420941</v>
      </c>
      <c r="C44" s="229">
        <v>30.859700531098561</v>
      </c>
      <c r="D44" s="229">
        <v>31.541552931707411</v>
      </c>
      <c r="E44" s="229">
        <v>21.55559449547906</v>
      </c>
      <c r="F44" s="229">
        <v>20.807781921884299</v>
      </c>
      <c r="G44" s="229">
        <v>32.861310678871632</v>
      </c>
      <c r="H44" s="229">
        <v>30.859700531071201</v>
      </c>
      <c r="I44" s="229">
        <v>22.08351343112642</v>
      </c>
      <c r="J44" s="229">
        <v>28.41822392346986</v>
      </c>
      <c r="K44" s="229">
        <v>25.82273466697669</v>
      </c>
      <c r="L44" s="229">
        <v>25.734761375034299</v>
      </c>
      <c r="M44" s="229">
        <v>27.9563443448057</v>
      </c>
      <c r="N44" s="229">
        <v>35.060880529699183</v>
      </c>
      <c r="O44" s="229">
        <v>24.261070162978289</v>
      </c>
      <c r="P44" s="229">
        <v>10.79981036673871</v>
      </c>
      <c r="Q44" s="229">
        <v>8.9754137449516325</v>
      </c>
      <c r="R44" s="229">
        <v>10.76188128766583</v>
      </c>
      <c r="S44" s="229">
        <v>9.5669965210623751</v>
      </c>
      <c r="T44" s="229">
        <v>8.3740913514631696</v>
      </c>
      <c r="U44" s="229">
        <v>7.7631877083583491</v>
      </c>
      <c r="V44" s="229">
        <v>8.2005202839779674</v>
      </c>
      <c r="W44" s="229">
        <v>8.6528977970122849</v>
      </c>
      <c r="X44" s="229">
        <v>9.1315643585846455</v>
      </c>
      <c r="Y44" s="229">
        <v>9.1315643585850541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69.862647312499888</v>
      </c>
      <c r="C45" s="261">
        <f t="shared" si="2"/>
        <v>72.979318664785424</v>
      </c>
      <c r="D45" s="261">
        <f t="shared" si="2"/>
        <v>69.444289457592461</v>
      </c>
      <c r="E45" s="261">
        <f t="shared" si="2"/>
        <v>64.257437378943052</v>
      </c>
      <c r="F45" s="261">
        <f t="shared" si="2"/>
        <v>65.280702439091726</v>
      </c>
      <c r="G45" s="261">
        <f t="shared" si="2"/>
        <v>68.431505232389924</v>
      </c>
      <c r="H45" s="261">
        <f t="shared" si="2"/>
        <v>70.741149038414946</v>
      </c>
      <c r="I45" s="261">
        <f t="shared" si="2"/>
        <v>64.38192066658533</v>
      </c>
      <c r="J45" s="261">
        <f t="shared" si="2"/>
        <v>68.568278900448917</v>
      </c>
      <c r="K45" s="261">
        <f t="shared" si="2"/>
        <v>59.933640209714042</v>
      </c>
      <c r="L45" s="261">
        <f t="shared" si="2"/>
        <v>65.069976702172696</v>
      </c>
      <c r="M45" s="261">
        <f t="shared" si="2"/>
        <v>61.850978186007453</v>
      </c>
      <c r="N45" s="261">
        <f t="shared" si="2"/>
        <v>57.605055801951195</v>
      </c>
      <c r="O45" s="261">
        <f t="shared" si="2"/>
        <v>54.042374522678337</v>
      </c>
      <c r="P45" s="261">
        <f t="shared" si="2"/>
        <v>54.26466456358056</v>
      </c>
      <c r="Q45" s="261">
        <f t="shared" si="2"/>
        <v>52.669265772771162</v>
      </c>
      <c r="R45" s="261">
        <f t="shared" si="2"/>
        <v>54.204201926338641</v>
      </c>
      <c r="S45" s="261">
        <f t="shared" si="2"/>
        <v>56.005205772154682</v>
      </c>
      <c r="T45" s="261">
        <f t="shared" si="2"/>
        <v>56.084908163368674</v>
      </c>
      <c r="U45" s="261">
        <f t="shared" si="2"/>
        <v>55.896396330595266</v>
      </c>
      <c r="V45" s="261">
        <f t="shared" si="2"/>
        <v>55.945935125535563</v>
      </c>
      <c r="W45" s="261">
        <f t="shared" si="2"/>
        <v>59.046037611545621</v>
      </c>
      <c r="X45" s="261">
        <f t="shared" si="2"/>
        <v>52.921347868516307</v>
      </c>
      <c r="Y45" s="261">
        <f t="shared" si="2"/>
        <v>51.819469889564346</v>
      </c>
      <c r="DA45" s="70"/>
    </row>
    <row r="46" spans="1:105" ht="12" customHeight="1" x14ac:dyDescent="0.25">
      <c r="A46" s="165" t="s">
        <v>2184</v>
      </c>
      <c r="B46" s="346">
        <v>31.96150710664465</v>
      </c>
      <c r="C46" s="346">
        <v>33.553228032294612</v>
      </c>
      <c r="D46" s="346">
        <v>31.642067957910729</v>
      </c>
      <c r="E46" s="346">
        <v>29.00638458352643</v>
      </c>
      <c r="F46" s="346">
        <v>29.37979770587825</v>
      </c>
      <c r="G46" s="346">
        <v>30.729913116888941</v>
      </c>
      <c r="H46" s="346">
        <v>32.077490075623061</v>
      </c>
      <c r="I46" s="346">
        <v>28.889988242297349</v>
      </c>
      <c r="J46" s="346">
        <v>30.974151298399651</v>
      </c>
      <c r="K46" s="346">
        <v>26.88092823174923</v>
      </c>
      <c r="L46" s="346">
        <v>29.443806528844451</v>
      </c>
      <c r="M46" s="346">
        <v>27.609881529752389</v>
      </c>
      <c r="N46" s="346">
        <v>25.446937146855621</v>
      </c>
      <c r="O46" s="346">
        <v>23.76447291704886</v>
      </c>
      <c r="P46" s="346">
        <v>23.811162121619049</v>
      </c>
      <c r="Q46" s="346">
        <v>22.885267049225849</v>
      </c>
      <c r="R46" s="346">
        <v>23.76350205262829</v>
      </c>
      <c r="S46" s="346">
        <v>24.64398858351435</v>
      </c>
      <c r="T46" s="346">
        <v>24.532262804070768</v>
      </c>
      <c r="U46" s="346">
        <v>24.478281882249789</v>
      </c>
      <c r="V46" s="346">
        <v>24.283414610703382</v>
      </c>
      <c r="W46" s="346">
        <v>25.633567336791501</v>
      </c>
      <c r="X46" s="346">
        <v>22.59791313120353</v>
      </c>
      <c r="Y46" s="346">
        <v>22.196895291626081</v>
      </c>
      <c r="DA46" s="167" t="s">
        <v>2185</v>
      </c>
    </row>
    <row r="47" spans="1:105" ht="12" customHeight="1" x14ac:dyDescent="0.25">
      <c r="A47" s="59" t="s">
        <v>28</v>
      </c>
      <c r="B47" s="230">
        <v>4.4576097901250824</v>
      </c>
      <c r="C47" s="230">
        <v>4.6445009637117582</v>
      </c>
      <c r="D47" s="230">
        <v>4.0313598095494756</v>
      </c>
      <c r="E47" s="230">
        <v>3.3777303398810892</v>
      </c>
      <c r="F47" s="230">
        <v>3.812455475249048</v>
      </c>
      <c r="G47" s="230">
        <v>3.3264098860108482</v>
      </c>
      <c r="H47" s="230">
        <v>3.281612364666965</v>
      </c>
      <c r="I47" s="230">
        <v>3.2116108664189711</v>
      </c>
      <c r="J47" s="230">
        <v>4.2821870655742194</v>
      </c>
      <c r="K47" s="230">
        <v>2.6144770411345788</v>
      </c>
      <c r="L47" s="230">
        <v>2.9653943329861772</v>
      </c>
      <c r="M47" s="230">
        <v>3.0072211872648902</v>
      </c>
      <c r="N47" s="230">
        <v>2.03659796261603</v>
      </c>
      <c r="O47" s="230">
        <v>2.0114552114115698</v>
      </c>
      <c r="P47" s="230">
        <v>2.024506818979912</v>
      </c>
      <c r="Q47" s="230">
        <v>1.962242603893311</v>
      </c>
      <c r="R47" s="230">
        <v>2.355740107699932</v>
      </c>
      <c r="S47" s="230">
        <v>2.6233462643286649</v>
      </c>
      <c r="T47" s="230">
        <v>2.2656418172467099</v>
      </c>
      <c r="U47" s="230">
        <v>1.962741141110119</v>
      </c>
      <c r="V47" s="230">
        <v>1.917175081152672</v>
      </c>
      <c r="W47" s="230">
        <v>2.2242311863830642</v>
      </c>
      <c r="X47" s="230">
        <v>1.740600788748905</v>
      </c>
      <c r="Y47" s="230">
        <v>1.419926800806335</v>
      </c>
      <c r="DA47" s="71" t="s">
        <v>2186</v>
      </c>
    </row>
    <row r="48" spans="1:105" ht="12" customHeight="1" x14ac:dyDescent="0.25">
      <c r="A48" s="59" t="s">
        <v>31</v>
      </c>
      <c r="B48" s="230">
        <v>0.45235151526078049</v>
      </c>
      <c r="C48" s="230">
        <v>0.44986457238336702</v>
      </c>
      <c r="D48" s="230">
        <v>0.37814621533392762</v>
      </c>
      <c r="E48" s="230">
        <v>0.52264527167886077</v>
      </c>
      <c r="F48" s="230">
        <v>0.52265216252762869</v>
      </c>
      <c r="G48" s="230">
        <v>0.3822512666237638</v>
      </c>
      <c r="H48" s="230">
        <v>0.37763116088258691</v>
      </c>
      <c r="I48" s="230">
        <v>0.52510039618609139</v>
      </c>
      <c r="J48" s="230">
        <v>0.30322747597097199</v>
      </c>
      <c r="K48" s="230">
        <v>0.30548692824745899</v>
      </c>
      <c r="L48" s="230">
        <v>0.30253013489968139</v>
      </c>
      <c r="M48" s="230">
        <v>0.3066651013104334</v>
      </c>
      <c r="N48" s="230">
        <v>0.47299628000497779</v>
      </c>
      <c r="O48" s="230">
        <v>0.3856688124469147</v>
      </c>
      <c r="P48" s="230">
        <v>0.37149906842925268</v>
      </c>
      <c r="Q48" s="230">
        <v>0.42434155165861642</v>
      </c>
      <c r="R48" s="230">
        <v>0.6359533414983114</v>
      </c>
      <c r="S48" s="230">
        <v>0.67000621567252749</v>
      </c>
      <c r="T48" s="230">
        <v>0.66044748679933341</v>
      </c>
      <c r="U48" s="230">
        <v>0.65620732327601061</v>
      </c>
      <c r="V48" s="230">
        <v>0.64667441914208335</v>
      </c>
      <c r="W48" s="230">
        <v>0.74209300504104614</v>
      </c>
      <c r="X48" s="230">
        <v>1.130495706288025</v>
      </c>
      <c r="Y48" s="230">
        <v>1.260882697296047</v>
      </c>
      <c r="DA48" s="71" t="s">
        <v>2187</v>
      </c>
    </row>
    <row r="49" spans="1:105" ht="12" customHeight="1" x14ac:dyDescent="0.25">
      <c r="A49" s="59" t="s">
        <v>159</v>
      </c>
      <c r="B49" s="230">
        <v>3.336601638796838</v>
      </c>
      <c r="C49" s="230">
        <v>3.9966941979283699</v>
      </c>
      <c r="D49" s="230">
        <v>3.6250426725150389</v>
      </c>
      <c r="E49" s="230">
        <v>3.1102645636959272</v>
      </c>
      <c r="F49" s="230">
        <v>3.313668414024403</v>
      </c>
      <c r="G49" s="230">
        <v>3.8839644454558462</v>
      </c>
      <c r="H49" s="230">
        <v>3.489105547571755</v>
      </c>
      <c r="I49" s="230">
        <v>3.1350444999099718</v>
      </c>
      <c r="J49" s="230">
        <v>2.4785701905072011</v>
      </c>
      <c r="K49" s="230">
        <v>2.0867050087946422</v>
      </c>
      <c r="L49" s="230">
        <v>2.1336345143445721</v>
      </c>
      <c r="M49" s="230">
        <v>1.4678119568020269</v>
      </c>
      <c r="N49" s="230">
        <v>0.93577357610102696</v>
      </c>
      <c r="O49" s="230">
        <v>0.84683199194189129</v>
      </c>
      <c r="P49" s="230">
        <v>0.74845871984902135</v>
      </c>
      <c r="Q49" s="230">
        <v>0.7600536379308146</v>
      </c>
      <c r="R49" s="230">
        <v>0.59422234870676793</v>
      </c>
      <c r="S49" s="230">
        <v>0.51950018901683004</v>
      </c>
      <c r="T49" s="230">
        <v>0.66852032871590428</v>
      </c>
      <c r="U49" s="230">
        <v>0.64014827599778557</v>
      </c>
      <c r="V49" s="230">
        <v>0.64778293231178685</v>
      </c>
      <c r="W49" s="230">
        <v>1.2884493426436301</v>
      </c>
      <c r="X49" s="230">
        <v>1.7951765464844851</v>
      </c>
      <c r="Y49" s="230">
        <v>1.3362678575913329</v>
      </c>
      <c r="DA49" s="71" t="s">
        <v>2188</v>
      </c>
    </row>
    <row r="50" spans="1:105" ht="12" customHeight="1" x14ac:dyDescent="0.25">
      <c r="A50" s="59" t="s">
        <v>32</v>
      </c>
      <c r="B50" s="230">
        <v>8.3945259151561338</v>
      </c>
      <c r="C50" s="230">
        <v>7.7520619456868776</v>
      </c>
      <c r="D50" s="230">
        <v>8.2873084863663422</v>
      </c>
      <c r="E50" s="230">
        <v>8.0495867950357844</v>
      </c>
      <c r="F50" s="230">
        <v>8.0496929253085554</v>
      </c>
      <c r="G50" s="230">
        <v>7.1612177259546286</v>
      </c>
      <c r="H50" s="230">
        <v>9.277152052997808</v>
      </c>
      <c r="I50" s="230">
        <v>6.2312786460651646</v>
      </c>
      <c r="J50" s="230">
        <v>6.1917886592748443</v>
      </c>
      <c r="K50" s="230">
        <v>4.9635066158269812</v>
      </c>
      <c r="L50" s="230">
        <v>5.9118476076545967</v>
      </c>
      <c r="M50" s="230">
        <v>4.6459843848293287</v>
      </c>
      <c r="N50" s="230">
        <v>4.2925953240547212</v>
      </c>
      <c r="O50" s="230">
        <v>2.506506216122224</v>
      </c>
      <c r="P50" s="230">
        <v>2.4144154109679459</v>
      </c>
      <c r="Q50" s="230">
        <v>2.0834780550980452</v>
      </c>
      <c r="R50" s="230">
        <v>2.2366155149018079</v>
      </c>
      <c r="S50" s="230">
        <v>2.3677945638450741</v>
      </c>
      <c r="T50" s="230">
        <v>1.1315015596709961</v>
      </c>
      <c r="U50" s="230">
        <v>1.6418342163981929</v>
      </c>
      <c r="V50" s="230">
        <v>2.0558623272899621</v>
      </c>
      <c r="W50" s="230">
        <v>1.444179580603832</v>
      </c>
      <c r="X50" s="230">
        <v>1.1329837776815701</v>
      </c>
      <c r="Y50" s="230">
        <v>0.66069030336365742</v>
      </c>
      <c r="DA50" s="71" t="s">
        <v>2189</v>
      </c>
    </row>
    <row r="51" spans="1:105" ht="12" customHeight="1" x14ac:dyDescent="0.25">
      <c r="A51" s="59" t="s">
        <v>35</v>
      </c>
      <c r="B51" s="230">
        <v>15.32041824730582</v>
      </c>
      <c r="C51" s="230">
        <v>16.71010635258423</v>
      </c>
      <c r="D51" s="230">
        <v>15.32021077414594</v>
      </c>
      <c r="E51" s="230">
        <v>13.946157613234771</v>
      </c>
      <c r="F51" s="230">
        <v>13.681328728768619</v>
      </c>
      <c r="G51" s="230">
        <v>15.976069792843861</v>
      </c>
      <c r="H51" s="230">
        <v>15.65198894950394</v>
      </c>
      <c r="I51" s="230">
        <v>15.786953833717151</v>
      </c>
      <c r="J51" s="230">
        <v>17.718377907072419</v>
      </c>
      <c r="K51" s="230">
        <v>16.910752637745571</v>
      </c>
      <c r="L51" s="230">
        <v>18.130399938959421</v>
      </c>
      <c r="M51" s="230">
        <v>18.18219889954571</v>
      </c>
      <c r="N51" s="230">
        <v>17.708974004078861</v>
      </c>
      <c r="O51" s="230">
        <v>18.014010685126259</v>
      </c>
      <c r="P51" s="230">
        <v>18.252282103392911</v>
      </c>
      <c r="Q51" s="230">
        <v>17.655151200645061</v>
      </c>
      <c r="R51" s="230">
        <v>17.94097073982147</v>
      </c>
      <c r="S51" s="230">
        <v>18.463341350651259</v>
      </c>
      <c r="T51" s="230">
        <v>19.806151611637819</v>
      </c>
      <c r="U51" s="230">
        <v>19.57735092546768</v>
      </c>
      <c r="V51" s="230">
        <v>19.015919850806881</v>
      </c>
      <c r="W51" s="230">
        <v>19.934614222119929</v>
      </c>
      <c r="X51" s="230">
        <v>16.798656312000539</v>
      </c>
      <c r="Y51" s="230">
        <v>17.519127632568711</v>
      </c>
      <c r="DA51" s="71" t="s">
        <v>2190</v>
      </c>
    </row>
    <row r="52" spans="1:105" ht="12" customHeight="1" x14ac:dyDescent="0.25">
      <c r="A52" s="165" t="s">
        <v>2191</v>
      </c>
      <c r="B52" s="346">
        <v>27.270128008463459</v>
      </c>
      <c r="C52" s="346">
        <v>28.61768042059763</v>
      </c>
      <c r="D52" s="346">
        <v>26.99998318524986</v>
      </c>
      <c r="E52" s="346">
        <v>24.678762071900369</v>
      </c>
      <c r="F52" s="346">
        <v>24.989265521140151</v>
      </c>
      <c r="G52" s="346">
        <v>26.22610936703882</v>
      </c>
      <c r="H52" s="346">
        <v>27.351507836681719</v>
      </c>
      <c r="I52" s="346">
        <v>24.583536524346989</v>
      </c>
      <c r="J52" s="346">
        <v>26.416016487761151</v>
      </c>
      <c r="K52" s="346">
        <v>22.934111497017231</v>
      </c>
      <c r="L52" s="346">
        <v>25.105995020832641</v>
      </c>
      <c r="M52" s="346">
        <v>23.55762768639444</v>
      </c>
      <c r="N52" s="346">
        <v>21.776097301400519</v>
      </c>
      <c r="O52" s="346">
        <v>20.26292569331741</v>
      </c>
      <c r="P52" s="346">
        <v>20.194298728697639</v>
      </c>
      <c r="Q52" s="346">
        <v>19.398122205094829</v>
      </c>
      <c r="R52" s="346">
        <v>20.221238622930201</v>
      </c>
      <c r="S52" s="346">
        <v>20.943662001107519</v>
      </c>
      <c r="T52" s="346">
        <v>20.799380811178249</v>
      </c>
      <c r="U52" s="346">
        <v>20.760327717524749</v>
      </c>
      <c r="V52" s="346">
        <v>20.624564903376061</v>
      </c>
      <c r="W52" s="346">
        <v>21.7631562773987</v>
      </c>
      <c r="X52" s="346">
        <v>19.19832776113331</v>
      </c>
      <c r="Y52" s="346">
        <v>18.857510061532501</v>
      </c>
      <c r="DA52" s="167" t="s">
        <v>2192</v>
      </c>
    </row>
    <row r="53" spans="1:105" ht="12" customHeight="1" x14ac:dyDescent="0.25">
      <c r="A53" s="64" t="s">
        <v>28</v>
      </c>
      <c r="B53" s="229">
        <v>3.466987443520225</v>
      </c>
      <c r="C53" s="229">
        <v>3.6259721621276131</v>
      </c>
      <c r="D53" s="229">
        <v>3.131080328598097</v>
      </c>
      <c r="E53" s="229">
        <v>2.68090366565009</v>
      </c>
      <c r="F53" s="229">
        <v>3.0316973352334151</v>
      </c>
      <c r="G53" s="229">
        <v>2.5733802985251062</v>
      </c>
      <c r="H53" s="229">
        <v>2.5608635338156618</v>
      </c>
      <c r="I53" s="229">
        <v>2.54379061467694</v>
      </c>
      <c r="J53" s="229">
        <v>3.334239255044178</v>
      </c>
      <c r="K53" s="229">
        <v>2.0265191067663242</v>
      </c>
      <c r="L53" s="229">
        <v>2.312818511762667</v>
      </c>
      <c r="M53" s="229">
        <v>2.3272710313955609</v>
      </c>
      <c r="N53" s="229">
        <v>1.534520706761326</v>
      </c>
      <c r="O53" s="229">
        <v>1.56060283363852</v>
      </c>
      <c r="P53" s="229">
        <v>1.6447833076956551</v>
      </c>
      <c r="Q53" s="229">
        <v>1.6008137960041351</v>
      </c>
      <c r="R53" s="229">
        <v>1.858275134893429</v>
      </c>
      <c r="S53" s="229">
        <v>2.0937206976465101</v>
      </c>
      <c r="T53" s="229">
        <v>1.8451962321432369</v>
      </c>
      <c r="U53" s="229">
        <v>1.593929564011821</v>
      </c>
      <c r="V53" s="229">
        <v>1.535367093824207</v>
      </c>
      <c r="W53" s="229">
        <v>1.7873454124390229</v>
      </c>
      <c r="X53" s="229">
        <v>1.3870817898980869</v>
      </c>
      <c r="Y53" s="229">
        <v>1.131945848288006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0.35182465431153548</v>
      </c>
      <c r="C55" s="229">
        <v>0.35121026541588313</v>
      </c>
      <c r="D55" s="229">
        <v>0.29369895819301678</v>
      </c>
      <c r="E55" s="229">
        <v>0.4148234120808687</v>
      </c>
      <c r="F55" s="229">
        <v>0.41561748817157868</v>
      </c>
      <c r="G55" s="229">
        <v>0.2957175791091467</v>
      </c>
      <c r="H55" s="229">
        <v>0.29469107306792902</v>
      </c>
      <c r="I55" s="229">
        <v>0.41591136508723842</v>
      </c>
      <c r="J55" s="229">
        <v>0.23610200537906809</v>
      </c>
      <c r="K55" s="229">
        <v>0.23678735258358771</v>
      </c>
      <c r="L55" s="229">
        <v>0.23595421646922721</v>
      </c>
      <c r="M55" s="229">
        <v>0.23732634288496421</v>
      </c>
      <c r="N55" s="229">
        <v>0.35638972404567759</v>
      </c>
      <c r="O55" s="229">
        <v>0.29922408320903271</v>
      </c>
      <c r="P55" s="229">
        <v>0.30181941638744553</v>
      </c>
      <c r="Q55" s="229">
        <v>0.34618135839326031</v>
      </c>
      <c r="R55" s="229">
        <v>0.50165817425953185</v>
      </c>
      <c r="S55" s="229">
        <v>0.53473912322602679</v>
      </c>
      <c r="T55" s="229">
        <v>0.5378852053726455</v>
      </c>
      <c r="U55" s="229">
        <v>0.53290178250358133</v>
      </c>
      <c r="V55" s="229">
        <v>0.51788834172186449</v>
      </c>
      <c r="W55" s="229">
        <v>0.59633033485160847</v>
      </c>
      <c r="X55" s="229">
        <v>0.90089009374584672</v>
      </c>
      <c r="Y55" s="229">
        <v>1.0051581064403809</v>
      </c>
      <c r="DA55" s="73" t="s">
        <v>2195</v>
      </c>
    </row>
    <row r="56" spans="1:105" ht="12" customHeight="1" x14ac:dyDescent="0.25">
      <c r="A56" s="64" t="s">
        <v>159</v>
      </c>
      <c r="B56" s="229">
        <v>2.5951028758425791</v>
      </c>
      <c r="C56" s="229">
        <v>3.1202279890676792</v>
      </c>
      <c r="D56" s="229">
        <v>2.815501552442413</v>
      </c>
      <c r="E56" s="229">
        <v>2.4686161507633959</v>
      </c>
      <c r="F56" s="229">
        <v>2.6350575805711292</v>
      </c>
      <c r="G56" s="229">
        <v>3.0047161734762411</v>
      </c>
      <c r="H56" s="229">
        <v>2.7227844637028649</v>
      </c>
      <c r="I56" s="229">
        <v>2.483145408072978</v>
      </c>
      <c r="J56" s="229">
        <v>1.9298890728079989</v>
      </c>
      <c r="K56" s="229">
        <v>1.617435343273171</v>
      </c>
      <c r="L56" s="229">
        <v>1.664098884664212</v>
      </c>
      <c r="M56" s="229">
        <v>1.1359311583290239</v>
      </c>
      <c r="N56" s="229">
        <v>0.70507972399354213</v>
      </c>
      <c r="O56" s="229">
        <v>0.65702104563036068</v>
      </c>
      <c r="P56" s="229">
        <v>0.60807520990579778</v>
      </c>
      <c r="Q56" s="229">
        <v>0.62005806360982119</v>
      </c>
      <c r="R56" s="229">
        <v>0.46873957428092222</v>
      </c>
      <c r="S56" s="229">
        <v>0.41461865441318702</v>
      </c>
      <c r="T56" s="229">
        <v>0.54445993284004657</v>
      </c>
      <c r="U56" s="229">
        <v>0.51986033261979847</v>
      </c>
      <c r="V56" s="229">
        <v>0.51877609300789207</v>
      </c>
      <c r="W56" s="229">
        <v>1.0353707995071491</v>
      </c>
      <c r="X56" s="229">
        <v>1.4305731178431489</v>
      </c>
      <c r="Y56" s="229">
        <v>1.065254105170961</v>
      </c>
      <c r="DA56" s="73" t="s">
        <v>2196</v>
      </c>
    </row>
    <row r="57" spans="1:105" ht="12" customHeight="1" x14ac:dyDescent="0.25">
      <c r="A57" s="64" t="s">
        <v>32</v>
      </c>
      <c r="B57" s="229">
        <v>6.5289958772579721</v>
      </c>
      <c r="C57" s="229">
        <v>6.0520518853947429</v>
      </c>
      <c r="D57" s="229">
        <v>6.4365945498636989</v>
      </c>
      <c r="E57" s="229">
        <v>6.3889548822123299</v>
      </c>
      <c r="F57" s="229">
        <v>6.4011849448578788</v>
      </c>
      <c r="G57" s="229">
        <v>5.5400678932927807</v>
      </c>
      <c r="H57" s="229">
        <v>7.2395876630591047</v>
      </c>
      <c r="I57" s="229">
        <v>4.9355506618308782</v>
      </c>
      <c r="J57" s="229">
        <v>4.8211123172693924</v>
      </c>
      <c r="K57" s="229">
        <v>3.8472860290138118</v>
      </c>
      <c r="L57" s="229">
        <v>4.6108642056837441</v>
      </c>
      <c r="M57" s="229">
        <v>3.595500363231849</v>
      </c>
      <c r="N57" s="229">
        <v>3.2343528430361621</v>
      </c>
      <c r="O57" s="229">
        <v>1.9446919231514179</v>
      </c>
      <c r="P57" s="229">
        <v>1.961559293637839</v>
      </c>
      <c r="Q57" s="229">
        <v>1.699718682927015</v>
      </c>
      <c r="R57" s="229">
        <v>1.7643062509628531</v>
      </c>
      <c r="S57" s="229">
        <v>1.889762153592784</v>
      </c>
      <c r="T57" s="229">
        <v>0.92152360477983231</v>
      </c>
      <c r="U57" s="229">
        <v>1.3333230969230681</v>
      </c>
      <c r="V57" s="229">
        <v>1.6464345889870751</v>
      </c>
      <c r="W57" s="229">
        <v>1.1605123441902061</v>
      </c>
      <c r="X57" s="229">
        <v>0.90287283358157477</v>
      </c>
      <c r="Y57" s="229">
        <v>0.52669309817375387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3.4908375145591819E-4</v>
      </c>
      <c r="R58" s="229">
        <v>6.29495289510289E-4</v>
      </c>
      <c r="S58" s="229">
        <v>9.7285635651724977E-4</v>
      </c>
      <c r="T58" s="229">
        <v>1.808368286229971E-3</v>
      </c>
      <c r="U58" s="229">
        <v>1.4650072192242589E-3</v>
      </c>
      <c r="V58" s="229">
        <v>1.390612321373864E-3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11.915735157113639</v>
      </c>
      <c r="C59" s="229">
        <v>13.045616942286101</v>
      </c>
      <c r="D59" s="229">
        <v>11.898915713570529</v>
      </c>
      <c r="E59" s="229">
        <v>11.06906156054224</v>
      </c>
      <c r="F59" s="229">
        <v>10.87951010018042</v>
      </c>
      <c r="G59" s="229">
        <v>12.35942191780522</v>
      </c>
      <c r="H59" s="229">
        <v>12.214302994478791</v>
      </c>
      <c r="I59" s="229">
        <v>12.50422503437529</v>
      </c>
      <c r="J59" s="229">
        <v>13.79606034225093</v>
      </c>
      <c r="K59" s="229">
        <v>13.10776984881022</v>
      </c>
      <c r="L59" s="229">
        <v>14.1405559921806</v>
      </c>
      <c r="M59" s="229">
        <v>14.071098250165949</v>
      </c>
      <c r="N59" s="229">
        <v>13.34322620545626</v>
      </c>
      <c r="O59" s="229">
        <v>13.97630728286218</v>
      </c>
      <c r="P59" s="229">
        <v>14.828820851361471</v>
      </c>
      <c r="Q59" s="229">
        <v>14.40321882546805</v>
      </c>
      <c r="R59" s="229">
        <v>14.152350555432101</v>
      </c>
      <c r="S59" s="229">
        <v>14.735790108693051</v>
      </c>
      <c r="T59" s="229">
        <v>16.1306328515176</v>
      </c>
      <c r="U59" s="229">
        <v>15.898641838978181</v>
      </c>
      <c r="V59" s="229">
        <v>15.228873922236421</v>
      </c>
      <c r="W59" s="229">
        <v>16.019036823500169</v>
      </c>
      <c r="X59" s="229">
        <v>13.38682046782289</v>
      </c>
      <c r="Y59" s="229">
        <v>13.96600428842709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0.23368009683440141</v>
      </c>
      <c r="C61" s="229">
        <v>0.192345147051631</v>
      </c>
      <c r="D61" s="229">
        <v>0.14465801752907859</v>
      </c>
      <c r="E61" s="229">
        <v>9.8561794283610824E-2</v>
      </c>
      <c r="F61" s="229">
        <v>0.12240249770274959</v>
      </c>
      <c r="G61" s="229">
        <v>7.789145804994628E-2</v>
      </c>
      <c r="H61" s="229">
        <v>8.9022079305361893E-2</v>
      </c>
      <c r="I61" s="229">
        <v>0.1049196967076149</v>
      </c>
      <c r="J61" s="229">
        <v>0.2448049954054477</v>
      </c>
      <c r="K61" s="229">
        <v>0.23208346787267131</v>
      </c>
      <c r="L61" s="229">
        <v>0.28183076379736199</v>
      </c>
      <c r="M61" s="229">
        <v>0.17007245917252661</v>
      </c>
      <c r="N61" s="229">
        <v>6.8649322663341047E-2</v>
      </c>
      <c r="O61" s="229">
        <v>7.1710958844203296E-2</v>
      </c>
      <c r="P61" s="229">
        <v>6.8729440245623524E-2</v>
      </c>
      <c r="Q61" s="229">
        <v>7.9121835207041441E-2</v>
      </c>
      <c r="R61" s="229">
        <v>0.69750939419965075</v>
      </c>
      <c r="S61" s="229">
        <v>0.58264367191818078</v>
      </c>
      <c r="T61" s="229">
        <v>0.21267212221887469</v>
      </c>
      <c r="U61" s="229">
        <v>0.31915411178178482</v>
      </c>
      <c r="V61" s="229">
        <v>0.58317588157170797</v>
      </c>
      <c r="W61" s="229">
        <v>0.53920849694160744</v>
      </c>
      <c r="X61" s="229">
        <v>0.53014376477235547</v>
      </c>
      <c r="Y61" s="229">
        <v>0.50250892156286908</v>
      </c>
      <c r="DA61" s="73" t="s">
        <v>2201</v>
      </c>
    </row>
    <row r="62" spans="1:105" ht="12" customHeight="1" x14ac:dyDescent="0.25">
      <c r="A62" s="64" t="s">
        <v>39</v>
      </c>
      <c r="B62" s="229">
        <v>2.177801903583104</v>
      </c>
      <c r="C62" s="229">
        <v>2.2302560292539861</v>
      </c>
      <c r="D62" s="229">
        <v>2.2795340650530278</v>
      </c>
      <c r="E62" s="229">
        <v>1.5578406063678281</v>
      </c>
      <c r="F62" s="229">
        <v>1.5037955744229821</v>
      </c>
      <c r="G62" s="229">
        <v>2.374914046780376</v>
      </c>
      <c r="H62" s="229">
        <v>2.2302560292520091</v>
      </c>
      <c r="I62" s="229">
        <v>1.5959937435960521</v>
      </c>
      <c r="J62" s="229">
        <v>2.053808499604135</v>
      </c>
      <c r="K62" s="229">
        <v>1.8662303486974401</v>
      </c>
      <c r="L62" s="229">
        <v>1.859872446274826</v>
      </c>
      <c r="M62" s="229">
        <v>2.0204280812145621</v>
      </c>
      <c r="N62" s="229">
        <v>2.533878775444216</v>
      </c>
      <c r="O62" s="229">
        <v>1.7533675659816941</v>
      </c>
      <c r="P62" s="229">
        <v>0.78051120946380936</v>
      </c>
      <c r="Q62" s="229">
        <v>0.64866055973404724</v>
      </c>
      <c r="R62" s="229">
        <v>0.77777004361221247</v>
      </c>
      <c r="S62" s="229">
        <v>0.69141473526125941</v>
      </c>
      <c r="T62" s="229">
        <v>0.6052024940197801</v>
      </c>
      <c r="U62" s="229">
        <v>0.56105198348729046</v>
      </c>
      <c r="V62" s="229">
        <v>0.59265836970552055</v>
      </c>
      <c r="W62" s="229">
        <v>0.62535206596893644</v>
      </c>
      <c r="X62" s="229">
        <v>0.65994569346941145</v>
      </c>
      <c r="Y62" s="229">
        <v>0.65994569346944099</v>
      </c>
      <c r="DA62" s="73" t="s">
        <v>2202</v>
      </c>
    </row>
    <row r="63" spans="1:105" ht="12" customHeight="1" x14ac:dyDescent="0.25">
      <c r="A63" s="166" t="s">
        <v>2203</v>
      </c>
      <c r="B63" s="347">
        <v>3.126768293350521</v>
      </c>
      <c r="C63" s="347">
        <v>3.1789441799685849</v>
      </c>
      <c r="D63" s="347">
        <v>3.1771289160093761</v>
      </c>
      <c r="E63" s="347">
        <v>3.1094972716224278</v>
      </c>
      <c r="F63" s="347">
        <v>3.2093056506098012</v>
      </c>
      <c r="G63" s="347">
        <v>3.3751419848418109</v>
      </c>
      <c r="H63" s="347">
        <v>3.3271032723853442</v>
      </c>
      <c r="I63" s="347">
        <v>3.208351735276763</v>
      </c>
      <c r="J63" s="347">
        <v>3.2876797394965038</v>
      </c>
      <c r="K63" s="347">
        <v>2.9760589649845808</v>
      </c>
      <c r="L63" s="347">
        <v>3.0941691624987069</v>
      </c>
      <c r="M63" s="347">
        <v>3.1421967558413622</v>
      </c>
      <c r="N63" s="347">
        <v>3.0535356922632508</v>
      </c>
      <c r="O63" s="347">
        <v>2.9455811506800198</v>
      </c>
      <c r="P63" s="347">
        <v>3.0174128568423151</v>
      </c>
      <c r="Q63" s="347">
        <v>3.05466956425014</v>
      </c>
      <c r="R63" s="347">
        <v>3.0057238972882798</v>
      </c>
      <c r="S63" s="347">
        <v>3.063986819862591</v>
      </c>
      <c r="T63" s="347">
        <v>3.162724867094016</v>
      </c>
      <c r="U63" s="347">
        <v>3.1346431561237438</v>
      </c>
      <c r="V63" s="347">
        <v>3.246457532781212</v>
      </c>
      <c r="W63" s="347">
        <v>3.4262688227515938</v>
      </c>
      <c r="X63" s="347">
        <v>3.272090287111606</v>
      </c>
      <c r="Y63" s="347">
        <v>3.1661954518840472</v>
      </c>
      <c r="DA63" s="168" t="s">
        <v>2204</v>
      </c>
    </row>
    <row r="64" spans="1:105" ht="12" customHeight="1" x14ac:dyDescent="0.25">
      <c r="A64" s="60" t="s">
        <v>2205</v>
      </c>
      <c r="B64" s="262">
        <v>6.253536586701042</v>
      </c>
      <c r="C64" s="262">
        <v>6.3578883599371698</v>
      </c>
      <c r="D64" s="262">
        <v>6.3542578320187513</v>
      </c>
      <c r="E64" s="262">
        <v>6.2189945432448566</v>
      </c>
      <c r="F64" s="262">
        <v>6.4186113012196024</v>
      </c>
      <c r="G64" s="262">
        <v>6.7502839696836228</v>
      </c>
      <c r="H64" s="262">
        <v>6.6542065447706884</v>
      </c>
      <c r="I64" s="262">
        <v>6.416703470553526</v>
      </c>
      <c r="J64" s="262">
        <v>6.5753594789930094</v>
      </c>
      <c r="K64" s="262">
        <v>5.9521179299691616</v>
      </c>
      <c r="L64" s="262">
        <v>6.1883383249974147</v>
      </c>
      <c r="M64" s="262">
        <v>6.2843935116827243</v>
      </c>
      <c r="N64" s="262">
        <v>6.1070713845265017</v>
      </c>
      <c r="O64" s="262">
        <v>5.8911623013600396</v>
      </c>
      <c r="P64" s="262">
        <v>6.0348257136846302</v>
      </c>
      <c r="Q64" s="262">
        <v>6.1093391285002792</v>
      </c>
      <c r="R64" s="262">
        <v>6.0114477945765596</v>
      </c>
      <c r="S64" s="262">
        <v>6.1279736397251829</v>
      </c>
      <c r="T64" s="262">
        <v>6.3254497341880311</v>
      </c>
      <c r="U64" s="262">
        <v>6.2692863122474876</v>
      </c>
      <c r="V64" s="262">
        <v>6.492915065562423</v>
      </c>
      <c r="W64" s="262">
        <v>6.8525376455031877</v>
      </c>
      <c r="X64" s="262">
        <v>6.5441805742232129</v>
      </c>
      <c r="Y64" s="262">
        <v>6.3323909037680934</v>
      </c>
      <c r="DA64" s="72" t="s">
        <v>2206</v>
      </c>
    </row>
    <row r="65" spans="1:105" ht="12" customHeight="1" x14ac:dyDescent="0.25">
      <c r="A65" s="101" t="s">
        <v>2207</v>
      </c>
      <c r="B65" s="278">
        <v>1.2507073173402079</v>
      </c>
      <c r="C65" s="278">
        <v>1.271577671987433</v>
      </c>
      <c r="D65" s="278">
        <v>1.270851566403751</v>
      </c>
      <c r="E65" s="278">
        <v>1.2437989086489709</v>
      </c>
      <c r="F65" s="278">
        <v>1.28372226024392</v>
      </c>
      <c r="G65" s="278">
        <v>1.350056793936725</v>
      </c>
      <c r="H65" s="278">
        <v>1.330841308954138</v>
      </c>
      <c r="I65" s="278">
        <v>1.2833406941107051</v>
      </c>
      <c r="J65" s="278">
        <v>1.3150718957986021</v>
      </c>
      <c r="K65" s="278">
        <v>1.190423585993833</v>
      </c>
      <c r="L65" s="278">
        <v>1.2376676649994831</v>
      </c>
      <c r="M65" s="278">
        <v>1.2568787023365451</v>
      </c>
      <c r="N65" s="278">
        <v>1.2214142769053009</v>
      </c>
      <c r="O65" s="278">
        <v>1.178232460272008</v>
      </c>
      <c r="P65" s="278">
        <v>1.2069651427369259</v>
      </c>
      <c r="Q65" s="278">
        <v>1.2218678257000559</v>
      </c>
      <c r="R65" s="278">
        <v>1.202289558915312</v>
      </c>
      <c r="S65" s="278">
        <v>1.225594727945037</v>
      </c>
      <c r="T65" s="278">
        <v>1.265089946837606</v>
      </c>
      <c r="U65" s="278">
        <v>1.2538572624494979</v>
      </c>
      <c r="V65" s="278">
        <v>1.2985830131124849</v>
      </c>
      <c r="W65" s="278">
        <v>1.3705075291006379</v>
      </c>
      <c r="X65" s="278">
        <v>1.308836114844643</v>
      </c>
      <c r="Y65" s="278">
        <v>1.266478180753619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58.510751341522379</v>
      </c>
      <c r="C66" s="261">
        <f t="shared" si="3"/>
        <v>60.093123171678506</v>
      </c>
      <c r="D66" s="261">
        <f t="shared" si="3"/>
        <v>58.998318909974074</v>
      </c>
      <c r="E66" s="261">
        <f t="shared" si="3"/>
        <v>56.639652049803274</v>
      </c>
      <c r="F66" s="261">
        <f t="shared" si="3"/>
        <v>58.136135083777134</v>
      </c>
      <c r="G66" s="261">
        <f t="shared" si="3"/>
        <v>61.106739660820622</v>
      </c>
      <c r="H66" s="261">
        <f t="shared" si="3"/>
        <v>61.197565728318757</v>
      </c>
      <c r="I66" s="261">
        <f t="shared" si="3"/>
        <v>57.913912054806275</v>
      </c>
      <c r="J66" s="261">
        <f t="shared" si="3"/>
        <v>60.130323869172081</v>
      </c>
      <c r="K66" s="261">
        <f t="shared" si="3"/>
        <v>53.818297280156884</v>
      </c>
      <c r="L66" s="261">
        <f t="shared" si="3"/>
        <v>56.779839869522817</v>
      </c>
      <c r="M66" s="261">
        <f t="shared" si="3"/>
        <v>56.403530471037627</v>
      </c>
      <c r="N66" s="261">
        <f t="shared" si="3"/>
        <v>54.063065742134953</v>
      </c>
      <c r="O66" s="261">
        <f t="shared" si="3"/>
        <v>51.721583280883543</v>
      </c>
      <c r="P66" s="261">
        <f t="shared" si="3"/>
        <v>52.66808177768943</v>
      </c>
      <c r="Q66" s="261">
        <f t="shared" si="3"/>
        <v>52.635381464563103</v>
      </c>
      <c r="R66" s="261">
        <f t="shared" si="3"/>
        <v>52.497339532196044</v>
      </c>
      <c r="S66" s="261">
        <f t="shared" si="3"/>
        <v>53.743232250510978</v>
      </c>
      <c r="T66" s="261">
        <f t="shared" si="3"/>
        <v>54.976516861291721</v>
      </c>
      <c r="U66" s="261">
        <f t="shared" si="3"/>
        <v>54.579785027500492</v>
      </c>
      <c r="V66" s="261">
        <f t="shared" si="3"/>
        <v>55.929646481542875</v>
      </c>
      <c r="W66" s="261">
        <f t="shared" si="3"/>
        <v>59.028915284006217</v>
      </c>
      <c r="X66" s="261">
        <f t="shared" si="3"/>
        <v>55.313531030909317</v>
      </c>
      <c r="Y66" s="261">
        <f t="shared" si="3"/>
        <v>53.719371206074278</v>
      </c>
      <c r="DA66" s="70"/>
    </row>
    <row r="67" spans="1:105" ht="12" customHeight="1" x14ac:dyDescent="0.25">
      <c r="A67" s="165" t="s">
        <v>2210</v>
      </c>
      <c r="B67" s="346">
        <v>12.61410272207751</v>
      </c>
      <c r="C67" s="346">
        <v>13.26248809135053</v>
      </c>
      <c r="D67" s="346">
        <v>12.49606582126539</v>
      </c>
      <c r="E67" s="346">
        <v>11.456269165142229</v>
      </c>
      <c r="F67" s="346">
        <v>11.59318299858267</v>
      </c>
      <c r="G67" s="346">
        <v>12.169001139309779</v>
      </c>
      <c r="H67" s="346">
        <v>12.674063333642859</v>
      </c>
      <c r="I67" s="346">
        <v>11.459820415667149</v>
      </c>
      <c r="J67" s="346">
        <v>12.29695278645975</v>
      </c>
      <c r="K67" s="346">
        <v>10.70302030980393</v>
      </c>
      <c r="L67" s="346">
        <v>11.715794975886981</v>
      </c>
      <c r="M67" s="346">
        <v>11.005067202550631</v>
      </c>
      <c r="N67" s="346">
        <v>10.15594856365651</v>
      </c>
      <c r="O67" s="346">
        <v>9.5067683341973837</v>
      </c>
      <c r="P67" s="346">
        <v>9.5298107948007154</v>
      </c>
      <c r="Q67" s="346">
        <v>9.1614121965784197</v>
      </c>
      <c r="R67" s="346">
        <v>9.5063688145059526</v>
      </c>
      <c r="S67" s="346">
        <v>9.856678590114619</v>
      </c>
      <c r="T67" s="346">
        <v>9.8300124244075402</v>
      </c>
      <c r="U67" s="346">
        <v>9.8067041242940363</v>
      </c>
      <c r="V67" s="346">
        <v>9.7245499549629866</v>
      </c>
      <c r="W67" s="346">
        <v>10.265365131024801</v>
      </c>
      <c r="X67" s="346">
        <v>9.042945402983241</v>
      </c>
      <c r="Y67" s="346">
        <v>8.8934067043723815</v>
      </c>
      <c r="DA67" s="167" t="s">
        <v>2211</v>
      </c>
    </row>
    <row r="68" spans="1:105" ht="12" customHeight="1" x14ac:dyDescent="0.25">
      <c r="A68" s="165" t="s">
        <v>2212</v>
      </c>
      <c r="B68" s="346">
        <v>5.136755414336605</v>
      </c>
      <c r="C68" s="346">
        <v>5.3905880016638186</v>
      </c>
      <c r="D68" s="346">
        <v>5.0858694088559284</v>
      </c>
      <c r="E68" s="346">
        <v>4.648631082795637</v>
      </c>
      <c r="F68" s="346">
        <v>4.707119267139972</v>
      </c>
      <c r="G68" s="346">
        <v>4.9400981633203296</v>
      </c>
      <c r="H68" s="346">
        <v>5.1520845786547262</v>
      </c>
      <c r="I68" s="346">
        <v>4.6306938605418164</v>
      </c>
      <c r="J68" s="346">
        <v>4.9758701417389428</v>
      </c>
      <c r="K68" s="346">
        <v>4.3199988415434127</v>
      </c>
      <c r="L68" s="346">
        <v>4.7291070953368948</v>
      </c>
      <c r="M68" s="346">
        <v>4.437447874445489</v>
      </c>
      <c r="N68" s="346">
        <v>4.1018687437541148</v>
      </c>
      <c r="O68" s="346">
        <v>3.816839188768931</v>
      </c>
      <c r="P68" s="346">
        <v>3.803912225904265</v>
      </c>
      <c r="Q68" s="346">
        <v>3.6539399167491649</v>
      </c>
      <c r="R68" s="346">
        <v>3.8089867766184322</v>
      </c>
      <c r="S68" s="346">
        <v>3.9450665265244078</v>
      </c>
      <c r="T68" s="346">
        <v>3.9178889062607221</v>
      </c>
      <c r="U68" s="346">
        <v>3.910532644852307</v>
      </c>
      <c r="V68" s="346">
        <v>3.8849595939877348</v>
      </c>
      <c r="W68" s="346">
        <v>4.0994310993437999</v>
      </c>
      <c r="X68" s="346">
        <v>3.6163055062522571</v>
      </c>
      <c r="Y68" s="346">
        <v>3.552107158405013</v>
      </c>
      <c r="DA68" s="167" t="s">
        <v>2213</v>
      </c>
    </row>
    <row r="69" spans="1:105" ht="12" customHeight="1" x14ac:dyDescent="0.25">
      <c r="A69" s="64" t="s">
        <v>28</v>
      </c>
      <c r="B69" s="229">
        <v>0.65306134670187044</v>
      </c>
      <c r="C69" s="229">
        <v>0.68300860671655872</v>
      </c>
      <c r="D69" s="229">
        <v>0.58978798433426771</v>
      </c>
      <c r="E69" s="229">
        <v>0.50499016416677589</v>
      </c>
      <c r="F69" s="229">
        <v>0.57106764209382865</v>
      </c>
      <c r="G69" s="229">
        <v>0.48473645512384272</v>
      </c>
      <c r="H69" s="229">
        <v>0.4823787265913157</v>
      </c>
      <c r="I69" s="229">
        <v>0.47916277506380028</v>
      </c>
      <c r="J69" s="229">
        <v>0.62805614776455432</v>
      </c>
      <c r="K69" s="229">
        <v>0.38172659074822729</v>
      </c>
      <c r="L69" s="229">
        <v>0.43565556454255222</v>
      </c>
      <c r="M69" s="229">
        <v>0.43837792281135218</v>
      </c>
      <c r="N69" s="229">
        <v>0.28905099185531902</v>
      </c>
      <c r="O69" s="229">
        <v>0.29396396866321151</v>
      </c>
      <c r="P69" s="229">
        <v>0.30982067845790717</v>
      </c>
      <c r="Q69" s="229">
        <v>0.30153833276532183</v>
      </c>
      <c r="R69" s="229">
        <v>0.35003520546469041</v>
      </c>
      <c r="S69" s="229">
        <v>0.39438506216056157</v>
      </c>
      <c r="T69" s="229">
        <v>0.34757158943418331</v>
      </c>
      <c r="U69" s="229">
        <v>0.30024157992466433</v>
      </c>
      <c r="V69" s="229">
        <v>0.28921042210539089</v>
      </c>
      <c r="W69" s="229">
        <v>0.3366744821214781</v>
      </c>
      <c r="X69" s="229">
        <v>0.26127856430213259</v>
      </c>
      <c r="Y69" s="229">
        <v>0.21321971657502589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6.6271680036521882E-2</v>
      </c>
      <c r="C71" s="229">
        <v>6.6155950272243927E-2</v>
      </c>
      <c r="D71" s="229">
        <v>5.5322795449100112E-2</v>
      </c>
      <c r="E71" s="229">
        <v>7.8138482054014066E-2</v>
      </c>
      <c r="F71" s="229">
        <v>7.8288058713759948E-2</v>
      </c>
      <c r="G71" s="229">
        <v>5.5703034292027623E-2</v>
      </c>
      <c r="H71" s="229">
        <v>5.55096758133495E-2</v>
      </c>
      <c r="I71" s="229">
        <v>7.8343415030283123E-2</v>
      </c>
      <c r="J71" s="229">
        <v>4.4473507938439433E-2</v>
      </c>
      <c r="K71" s="229">
        <v>4.4602603810758902E-2</v>
      </c>
      <c r="L71" s="229">
        <v>4.4445669584231157E-2</v>
      </c>
      <c r="M71" s="229">
        <v>4.4704131069743941E-2</v>
      </c>
      <c r="N71" s="229">
        <v>6.7131582368714887E-2</v>
      </c>
      <c r="O71" s="229">
        <v>5.6363539219429978E-2</v>
      </c>
      <c r="P71" s="229">
        <v>5.6852410843064527E-2</v>
      </c>
      <c r="Q71" s="229">
        <v>6.520867692726233E-2</v>
      </c>
      <c r="R71" s="229">
        <v>9.4495168558582213E-2</v>
      </c>
      <c r="S71" s="229">
        <v>0.1007264830453458</v>
      </c>
      <c r="T71" s="229">
        <v>0.1013190968568972</v>
      </c>
      <c r="U71" s="229">
        <v>0.1003803911641095</v>
      </c>
      <c r="V71" s="229">
        <v>9.7552374617968909E-2</v>
      </c>
      <c r="W71" s="229">
        <v>0.11232815171720049</v>
      </c>
      <c r="X71" s="229">
        <v>0.16969674896043649</v>
      </c>
      <c r="Y71" s="229">
        <v>0.18933726104694151</v>
      </c>
      <c r="DA71" s="73" t="s">
        <v>2216</v>
      </c>
    </row>
    <row r="72" spans="1:105" ht="12" customHeight="1" x14ac:dyDescent="0.25">
      <c r="A72" s="64" t="s">
        <v>159</v>
      </c>
      <c r="B72" s="229">
        <v>0.48882824254098428</v>
      </c>
      <c r="C72" s="229">
        <v>0.58774377633407793</v>
      </c>
      <c r="D72" s="229">
        <v>0.53034378273153482</v>
      </c>
      <c r="E72" s="229">
        <v>0.46500248823244028</v>
      </c>
      <c r="F72" s="229">
        <v>0.49635433650647282</v>
      </c>
      <c r="G72" s="229">
        <v>0.56598531799552465</v>
      </c>
      <c r="H72" s="229">
        <v>0.51287906795510996</v>
      </c>
      <c r="I72" s="229">
        <v>0.46773930124366347</v>
      </c>
      <c r="J72" s="229">
        <v>0.36352481149845972</v>
      </c>
      <c r="K72" s="229">
        <v>0.30466926133677458</v>
      </c>
      <c r="L72" s="229">
        <v>0.31345906968744153</v>
      </c>
      <c r="M72" s="229">
        <v>0.21397041209521769</v>
      </c>
      <c r="N72" s="229">
        <v>0.13281280119545949</v>
      </c>
      <c r="O72" s="229">
        <v>0.1237601969608436</v>
      </c>
      <c r="P72" s="229">
        <v>0.11454048275233859</v>
      </c>
      <c r="Q72" s="229">
        <v>0.11679764079076969</v>
      </c>
      <c r="R72" s="229">
        <v>8.8294435044605837E-2</v>
      </c>
      <c r="S72" s="229">
        <v>7.8099912742650185E-2</v>
      </c>
      <c r="T72" s="229">
        <v>0.10255754967624151</v>
      </c>
      <c r="U72" s="229">
        <v>9.7923829967164241E-2</v>
      </c>
      <c r="V72" s="229">
        <v>9.7719596466860556E-2</v>
      </c>
      <c r="W72" s="229">
        <v>0.1950282946440059</v>
      </c>
      <c r="X72" s="229">
        <v>0.26947083660203353</v>
      </c>
      <c r="Y72" s="229">
        <v>0.20065728296849131</v>
      </c>
      <c r="DA72" s="73" t="s">
        <v>2217</v>
      </c>
    </row>
    <row r="73" spans="1:105" ht="12" customHeight="1" x14ac:dyDescent="0.25">
      <c r="A73" s="64" t="s">
        <v>32</v>
      </c>
      <c r="B73" s="229">
        <v>1.229838558597069</v>
      </c>
      <c r="C73" s="229">
        <v>1.1399986930937469</v>
      </c>
      <c r="D73" s="229">
        <v>1.2124333224119981</v>
      </c>
      <c r="E73" s="229">
        <v>1.203459645402877</v>
      </c>
      <c r="F73" s="229">
        <v>1.2057633691145031</v>
      </c>
      <c r="G73" s="229">
        <v>1.0435584951354819</v>
      </c>
      <c r="H73" s="229">
        <v>1.3636896429031</v>
      </c>
      <c r="I73" s="229">
        <v>0.92968821330886375</v>
      </c>
      <c r="J73" s="229">
        <v>0.9081319600396639</v>
      </c>
      <c r="K73" s="229">
        <v>0.72469653732116146</v>
      </c>
      <c r="L73" s="229">
        <v>0.86852843763571896</v>
      </c>
      <c r="M73" s="229">
        <v>0.67726876648134526</v>
      </c>
      <c r="N73" s="229">
        <v>0.6092409787436539</v>
      </c>
      <c r="O73" s="229">
        <v>0.36631316003960229</v>
      </c>
      <c r="P73" s="229">
        <v>0.36949039326142102</v>
      </c>
      <c r="Q73" s="229">
        <v>0.32016861617461778</v>
      </c>
      <c r="R73" s="229">
        <v>0.33233469547222722</v>
      </c>
      <c r="S73" s="229">
        <v>0.35596627823908411</v>
      </c>
      <c r="T73" s="229">
        <v>0.17358339369814019</v>
      </c>
      <c r="U73" s="229">
        <v>0.25115227310462229</v>
      </c>
      <c r="V73" s="229">
        <v>0.31013172313329951</v>
      </c>
      <c r="W73" s="229">
        <v>0.21860066317156229</v>
      </c>
      <c r="X73" s="229">
        <v>0.17007022904029659</v>
      </c>
      <c r="Y73" s="229">
        <v>9.9210888298657193E-2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6.5755388085879333E-5</v>
      </c>
      <c r="R74" s="229">
        <v>1.1857528999085781E-4</v>
      </c>
      <c r="S74" s="229">
        <v>1.8325272089521609E-4</v>
      </c>
      <c r="T74" s="229">
        <v>3.4063446942836031E-4</v>
      </c>
      <c r="U74" s="229">
        <v>2.7595703852423709E-4</v>
      </c>
      <c r="V74" s="229">
        <v>2.6194359516183588E-4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2.244515209650213</v>
      </c>
      <c r="C75" s="229">
        <v>2.4573461276328379</v>
      </c>
      <c r="D75" s="229">
        <v>2.2413470042182708</v>
      </c>
      <c r="E75" s="229">
        <v>2.0850309864733299</v>
      </c>
      <c r="F75" s="229">
        <v>2.049326002250051</v>
      </c>
      <c r="G75" s="229">
        <v>2.328090555154446</v>
      </c>
      <c r="H75" s="229">
        <v>2.3007551346940649</v>
      </c>
      <c r="I75" s="229">
        <v>2.355366488469584</v>
      </c>
      <c r="J75" s="229">
        <v>2.5987038871830008</v>
      </c>
      <c r="K75" s="229">
        <v>2.4690536003299042</v>
      </c>
      <c r="L75" s="229">
        <v>2.663595034538174</v>
      </c>
      <c r="M75" s="229">
        <v>2.6505115817487099</v>
      </c>
      <c r="N75" s="229">
        <v>2.5134054902244469</v>
      </c>
      <c r="O75" s="229">
        <v>2.6326562194865062</v>
      </c>
      <c r="P75" s="229">
        <v>2.7932404927772301</v>
      </c>
      <c r="Q75" s="229">
        <v>2.713071690115866</v>
      </c>
      <c r="R75" s="229">
        <v>2.665816725122943</v>
      </c>
      <c r="S75" s="229">
        <v>2.7757166963743138</v>
      </c>
      <c r="T75" s="229">
        <v>3.038457157626584</v>
      </c>
      <c r="U75" s="229">
        <v>2.9947580195305159</v>
      </c>
      <c r="V75" s="229">
        <v>2.8685967498949489</v>
      </c>
      <c r="W75" s="229">
        <v>3.0174362991634669</v>
      </c>
      <c r="X75" s="229">
        <v>2.5216171518336732</v>
      </c>
      <c r="Y75" s="229">
        <v>2.630715489232804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4.4017303558834597E-2</v>
      </c>
      <c r="C77" s="229">
        <v>3.6231218835210258E-2</v>
      </c>
      <c r="D77" s="229">
        <v>2.7248601639826439E-2</v>
      </c>
      <c r="E77" s="229">
        <v>1.8565656540957161E-2</v>
      </c>
      <c r="F77" s="229">
        <v>2.3056426160074719E-2</v>
      </c>
      <c r="G77" s="229">
        <v>1.4672075200543901E-2</v>
      </c>
      <c r="H77" s="229">
        <v>1.6768701919015531E-2</v>
      </c>
      <c r="I77" s="229">
        <v>1.9763266969855441E-2</v>
      </c>
      <c r="J77" s="229">
        <v>4.6112852320139737E-2</v>
      </c>
      <c r="K77" s="229">
        <v>4.3716553505101521E-2</v>
      </c>
      <c r="L77" s="229">
        <v>5.3087235285929679E-2</v>
      </c>
      <c r="M77" s="229">
        <v>3.2035809484021627E-2</v>
      </c>
      <c r="N77" s="229">
        <v>1.293117435209748E-2</v>
      </c>
      <c r="O77" s="229">
        <v>1.3507881444337471E-2</v>
      </c>
      <c r="P77" s="229">
        <v>1.294626575263823E-2</v>
      </c>
      <c r="Q77" s="229">
        <v>1.490383599467817E-2</v>
      </c>
      <c r="R77" s="229">
        <v>0.1313868110957791</v>
      </c>
      <c r="S77" s="229">
        <v>0.1097500545441449</v>
      </c>
      <c r="T77" s="229">
        <v>4.0060122744829577E-2</v>
      </c>
      <c r="U77" s="229">
        <v>6.0117672025377732E-2</v>
      </c>
      <c r="V77" s="229">
        <v>0.1098503045619838</v>
      </c>
      <c r="W77" s="229">
        <v>0.10156835953470721</v>
      </c>
      <c r="X77" s="229">
        <v>9.9860875358781631E-2</v>
      </c>
      <c r="Y77" s="229">
        <v>9.4655420128185827E-2</v>
      </c>
      <c r="DA77" s="73" t="s">
        <v>2222</v>
      </c>
    </row>
    <row r="78" spans="1:105" ht="12" customHeight="1" x14ac:dyDescent="0.25">
      <c r="A78" s="64" t="s">
        <v>39</v>
      </c>
      <c r="B78" s="229">
        <v>0.41022307325111079</v>
      </c>
      <c r="C78" s="229">
        <v>0.42010362877914409</v>
      </c>
      <c r="D78" s="229">
        <v>0.42938591807093057</v>
      </c>
      <c r="E78" s="229">
        <v>0.29344365992524191</v>
      </c>
      <c r="F78" s="229">
        <v>0.2832634323012817</v>
      </c>
      <c r="G78" s="229">
        <v>0.44735223041846428</v>
      </c>
      <c r="H78" s="229">
        <v>0.4201036287787715</v>
      </c>
      <c r="I78" s="229">
        <v>0.300630400455766</v>
      </c>
      <c r="J78" s="229">
        <v>0.38686697499468481</v>
      </c>
      <c r="K78" s="229">
        <v>0.35153369449148458</v>
      </c>
      <c r="L78" s="229">
        <v>0.350336084062848</v>
      </c>
      <c r="M78" s="229">
        <v>0.38057925075509752</v>
      </c>
      <c r="N78" s="229">
        <v>0.47729572501442291</v>
      </c>
      <c r="O78" s="229">
        <v>0.33027422295500047</v>
      </c>
      <c r="P78" s="229">
        <v>0.14702150205966491</v>
      </c>
      <c r="Q78" s="229">
        <v>0.1221853685925629</v>
      </c>
      <c r="R78" s="229">
        <v>0.14650516056961341</v>
      </c>
      <c r="S78" s="229">
        <v>0.13023878669741171</v>
      </c>
      <c r="T78" s="229">
        <v>0.1139993617544184</v>
      </c>
      <c r="U78" s="229">
        <v>0.10568292209732889</v>
      </c>
      <c r="V78" s="229">
        <v>0.1116364796121202</v>
      </c>
      <c r="W78" s="229">
        <v>0.1177948489913786</v>
      </c>
      <c r="X78" s="229">
        <v>0.124311100154903</v>
      </c>
      <c r="Y78" s="229">
        <v>0.1243111001549085</v>
      </c>
      <c r="DA78" s="73" t="s">
        <v>2223</v>
      </c>
    </row>
    <row r="79" spans="1:105" ht="12" customHeight="1" x14ac:dyDescent="0.25">
      <c r="A79" s="165" t="s">
        <v>2224</v>
      </c>
      <c r="B79" s="346">
        <v>40.759893205108263</v>
      </c>
      <c r="C79" s="346">
        <v>41.440047078664158</v>
      </c>
      <c r="D79" s="346">
        <v>41.416383679852757</v>
      </c>
      <c r="E79" s="346">
        <v>40.534751801865411</v>
      </c>
      <c r="F79" s="346">
        <v>41.835832818054492</v>
      </c>
      <c r="G79" s="346">
        <v>43.997640358190509</v>
      </c>
      <c r="H79" s="346">
        <v>43.371417816021172</v>
      </c>
      <c r="I79" s="346">
        <v>41.823397778597311</v>
      </c>
      <c r="J79" s="346">
        <v>42.857500940973388</v>
      </c>
      <c r="K79" s="346">
        <v>38.795278128809542</v>
      </c>
      <c r="L79" s="346">
        <v>40.334937798298938</v>
      </c>
      <c r="M79" s="346">
        <v>40.96101539404151</v>
      </c>
      <c r="N79" s="346">
        <v>39.805248434724327</v>
      </c>
      <c r="O79" s="346">
        <v>38.39797575791723</v>
      </c>
      <c r="P79" s="346">
        <v>39.33435875698445</v>
      </c>
      <c r="Q79" s="346">
        <v>39.820029351235519</v>
      </c>
      <c r="R79" s="346">
        <v>39.181983941071657</v>
      </c>
      <c r="S79" s="346">
        <v>39.941487133871952</v>
      </c>
      <c r="T79" s="346">
        <v>41.228615530623458</v>
      </c>
      <c r="U79" s="346">
        <v>40.862548258354153</v>
      </c>
      <c r="V79" s="346">
        <v>42.320136932592149</v>
      </c>
      <c r="W79" s="346">
        <v>44.664119053637613</v>
      </c>
      <c r="X79" s="346">
        <v>42.654280121673821</v>
      </c>
      <c r="Y79" s="346">
        <v>41.273857343296882</v>
      </c>
      <c r="DA79" s="167" t="s">
        <v>2225</v>
      </c>
    </row>
    <row r="80" spans="1:105" ht="12" customHeight="1" x14ac:dyDescent="0.25">
      <c r="A80" s="132" t="s">
        <v>2226</v>
      </c>
      <c r="B80" s="316">
        <v>55.867121064559733</v>
      </c>
      <c r="C80" s="316">
        <v>56.799366853459738</v>
      </c>
      <c r="D80" s="316">
        <v>56.766932863519102</v>
      </c>
      <c r="E80" s="316">
        <v>55.558533356335893</v>
      </c>
      <c r="F80" s="316">
        <v>57.341846435211288</v>
      </c>
      <c r="G80" s="316">
        <v>60.30490531653146</v>
      </c>
      <c r="H80" s="316">
        <v>59.446579942598767</v>
      </c>
      <c r="I80" s="316">
        <v>57.324802478513448</v>
      </c>
      <c r="J80" s="316">
        <v>58.742185156014393</v>
      </c>
      <c r="K80" s="316">
        <v>53.1743419701561</v>
      </c>
      <c r="L80" s="316">
        <v>55.284660383424281</v>
      </c>
      <c r="M80" s="316">
        <v>56.142787088053993</v>
      </c>
      <c r="N80" s="316">
        <v>54.558647200501497</v>
      </c>
      <c r="O80" s="316">
        <v>52.629783633308058</v>
      </c>
      <c r="P80" s="316">
        <v>53.913227191622582</v>
      </c>
      <c r="Q80" s="316">
        <v>54.578906509033558</v>
      </c>
      <c r="R80" s="316">
        <v>53.704376244811868</v>
      </c>
      <c r="S80" s="316">
        <v>54.745381347734359</v>
      </c>
      <c r="T80" s="316">
        <v>56.509570414793522</v>
      </c>
      <c r="U80" s="316">
        <v>56.007824138994138</v>
      </c>
      <c r="V80" s="316">
        <v>58.005652801503473</v>
      </c>
      <c r="W80" s="316">
        <v>61.218407365669009</v>
      </c>
      <c r="X80" s="316">
        <v>58.463642666770959</v>
      </c>
      <c r="Y80" s="316">
        <v>56.571580631873481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0.99999999999999978</v>
      </c>
      <c r="D84" s="232">
        <f t="shared" si="4"/>
        <v>1.0000000000000002</v>
      </c>
      <c r="E84" s="232">
        <f t="shared" si="4"/>
        <v>0.99999999999999989</v>
      </c>
      <c r="F84" s="232">
        <f t="shared" si="4"/>
        <v>1</v>
      </c>
      <c r="G84" s="232">
        <f t="shared" si="4"/>
        <v>1</v>
      </c>
      <c r="H84" s="232">
        <f t="shared" si="4"/>
        <v>0.99999999999999967</v>
      </c>
      <c r="I84" s="232">
        <f t="shared" si="4"/>
        <v>1</v>
      </c>
      <c r="J84" s="232">
        <f t="shared" si="4"/>
        <v>1</v>
      </c>
      <c r="K84" s="232">
        <f t="shared" si="4"/>
        <v>1</v>
      </c>
      <c r="L84" s="232">
        <f t="shared" si="4"/>
        <v>0.99999999999999978</v>
      </c>
      <c r="M84" s="232">
        <f t="shared" si="4"/>
        <v>1</v>
      </c>
      <c r="N84" s="232">
        <f t="shared" si="4"/>
        <v>1</v>
      </c>
      <c r="O84" s="232">
        <f t="shared" si="4"/>
        <v>0.99999999999999978</v>
      </c>
      <c r="P84" s="232">
        <f t="shared" si="4"/>
        <v>1</v>
      </c>
      <c r="Q84" s="232">
        <f t="shared" si="4"/>
        <v>1</v>
      </c>
      <c r="R84" s="232">
        <f t="shared" si="4"/>
        <v>0.99999999999999989</v>
      </c>
      <c r="S84" s="232">
        <f t="shared" si="4"/>
        <v>0.99999999999999978</v>
      </c>
      <c r="T84" s="232">
        <f t="shared" si="4"/>
        <v>1</v>
      </c>
      <c r="U84" s="232">
        <f t="shared" si="4"/>
        <v>0.99999999999999978</v>
      </c>
      <c r="V84" s="232">
        <f t="shared" si="4"/>
        <v>1.0000000000000002</v>
      </c>
      <c r="W84" s="232">
        <f t="shared" si="4"/>
        <v>1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1.3583300345571989E-2</v>
      </c>
      <c r="C85" s="299">
        <f t="shared" si="5"/>
        <v>1.3269928576205865E-2</v>
      </c>
      <c r="D85" s="299">
        <f t="shared" si="5"/>
        <v>1.3835686812242098E-2</v>
      </c>
      <c r="E85" s="299">
        <f t="shared" si="5"/>
        <v>1.4517229942809181E-2</v>
      </c>
      <c r="F85" s="299">
        <f t="shared" si="5"/>
        <v>1.4712167537581932E-2</v>
      </c>
      <c r="G85" s="299">
        <f t="shared" si="5"/>
        <v>1.473336664595673E-2</v>
      </c>
      <c r="H85" s="299">
        <f t="shared" si="5"/>
        <v>1.4153665649812328E-2</v>
      </c>
      <c r="I85" s="299">
        <f t="shared" si="5"/>
        <v>1.4856144859819977E-2</v>
      </c>
      <c r="J85" s="299">
        <f t="shared" si="5"/>
        <v>1.4366567962826869E-2</v>
      </c>
      <c r="K85" s="299">
        <f t="shared" si="5"/>
        <v>1.4767774949740069E-2</v>
      </c>
      <c r="L85" s="299">
        <f t="shared" si="5"/>
        <v>1.4240025467856399E-2</v>
      </c>
      <c r="M85" s="299">
        <f t="shared" si="5"/>
        <v>1.5037450709129818E-2</v>
      </c>
      <c r="N85" s="299">
        <f t="shared" si="5"/>
        <v>1.5540412991413764E-2</v>
      </c>
      <c r="O85" s="299">
        <f t="shared" si="5"/>
        <v>1.5887530226344707E-2</v>
      </c>
      <c r="P85" s="299">
        <f t="shared" si="5"/>
        <v>1.6153056772052816E-2</v>
      </c>
      <c r="Q85" s="299">
        <f t="shared" si="5"/>
        <v>1.6690002328082806E-2</v>
      </c>
      <c r="R85" s="299">
        <f t="shared" si="5"/>
        <v>1.6084088757824178E-2</v>
      </c>
      <c r="S85" s="299">
        <f t="shared" si="5"/>
        <v>1.5924540812027134E-2</v>
      </c>
      <c r="T85" s="299">
        <f t="shared" si="5"/>
        <v>1.630986271519598E-2</v>
      </c>
      <c r="U85" s="299">
        <f t="shared" si="5"/>
        <v>1.6209588336757882E-2</v>
      </c>
      <c r="V85" s="299">
        <f t="shared" si="5"/>
        <v>1.6616726990729313E-2</v>
      </c>
      <c r="W85" s="299">
        <f t="shared" si="5"/>
        <v>1.6611098729346362E-2</v>
      </c>
      <c r="X85" s="299">
        <f t="shared" si="5"/>
        <v>1.7385964115792872E-2</v>
      </c>
      <c r="Y85" s="299">
        <f t="shared" si="5"/>
        <v>1.7155489300701987E-2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1.584718373650066E-2</v>
      </c>
      <c r="C86" s="233">
        <f t="shared" si="6"/>
        <v>1.548158333890684E-2</v>
      </c>
      <c r="D86" s="233">
        <f t="shared" si="6"/>
        <v>1.6141634614282453E-2</v>
      </c>
      <c r="E86" s="233">
        <f t="shared" si="6"/>
        <v>1.6936768266610717E-2</v>
      </c>
      <c r="F86" s="233">
        <f t="shared" si="6"/>
        <v>1.716419546051225E-2</v>
      </c>
      <c r="G86" s="233">
        <f t="shared" si="6"/>
        <v>1.7188927753616193E-2</v>
      </c>
      <c r="H86" s="233">
        <f t="shared" si="6"/>
        <v>1.6512609924781062E-2</v>
      </c>
      <c r="I86" s="233">
        <f t="shared" si="6"/>
        <v>1.7332169003123319E-2</v>
      </c>
      <c r="J86" s="233">
        <f t="shared" si="6"/>
        <v>1.6760995956631348E-2</v>
      </c>
      <c r="K86" s="233">
        <f t="shared" si="6"/>
        <v>1.7229070774696747E-2</v>
      </c>
      <c r="L86" s="233">
        <f t="shared" si="6"/>
        <v>1.6613363045832469E-2</v>
      </c>
      <c r="M86" s="233">
        <f t="shared" si="6"/>
        <v>1.754369249398479E-2</v>
      </c>
      <c r="N86" s="233">
        <f t="shared" si="6"/>
        <v>1.8130481823316055E-2</v>
      </c>
      <c r="O86" s="233">
        <f t="shared" si="6"/>
        <v>1.8535451930735507E-2</v>
      </c>
      <c r="P86" s="233">
        <f t="shared" si="6"/>
        <v>1.8845232900728294E-2</v>
      </c>
      <c r="Q86" s="233">
        <f t="shared" si="6"/>
        <v>1.9471669382763276E-2</v>
      </c>
      <c r="R86" s="233">
        <f t="shared" si="6"/>
        <v>1.8764770217461538E-2</v>
      </c>
      <c r="S86" s="233">
        <f t="shared" si="6"/>
        <v>1.8578630947364984E-2</v>
      </c>
      <c r="T86" s="233">
        <f t="shared" si="6"/>
        <v>1.902817316772866E-2</v>
      </c>
      <c r="U86" s="233">
        <f t="shared" si="6"/>
        <v>1.8911186392884201E-2</v>
      </c>
      <c r="V86" s="233">
        <f t="shared" si="6"/>
        <v>1.9386181489184192E-2</v>
      </c>
      <c r="W86" s="233">
        <f t="shared" si="6"/>
        <v>1.9379615184237434E-2</v>
      </c>
      <c r="X86" s="233">
        <f t="shared" si="6"/>
        <v>2.0283624801758368E-2</v>
      </c>
      <c r="Y86" s="233">
        <f t="shared" si="6"/>
        <v>2.0014737517485646E-2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3.6222134254858623E-2</v>
      </c>
      <c r="C87" s="233">
        <f t="shared" si="7"/>
        <v>3.5386476203215625E-2</v>
      </c>
      <c r="D87" s="233">
        <f t="shared" si="7"/>
        <v>3.6895164832645606E-2</v>
      </c>
      <c r="E87" s="233">
        <f t="shared" si="7"/>
        <v>3.871261318082448E-2</v>
      </c>
      <c r="F87" s="233">
        <f t="shared" si="7"/>
        <v>3.9232446766885136E-2</v>
      </c>
      <c r="G87" s="233">
        <f t="shared" si="7"/>
        <v>3.9288977722551292E-2</v>
      </c>
      <c r="H87" s="233">
        <f t="shared" si="7"/>
        <v>3.774310839949957E-2</v>
      </c>
      <c r="I87" s="233">
        <f t="shared" si="7"/>
        <v>3.9616386292853287E-2</v>
      </c>
      <c r="J87" s="233">
        <f t="shared" si="7"/>
        <v>3.8310847900871636E-2</v>
      </c>
      <c r="K87" s="233">
        <f t="shared" si="7"/>
        <v>3.9380733199306857E-2</v>
      </c>
      <c r="L87" s="233">
        <f t="shared" si="7"/>
        <v>3.797340124761707E-2</v>
      </c>
      <c r="M87" s="233">
        <f t="shared" si="7"/>
        <v>4.0099868557679524E-2</v>
      </c>
      <c r="N87" s="233">
        <f t="shared" si="7"/>
        <v>4.1441101310436698E-2</v>
      </c>
      <c r="O87" s="233">
        <f t="shared" si="7"/>
        <v>4.2366747270252553E-2</v>
      </c>
      <c r="P87" s="233">
        <f t="shared" si="7"/>
        <v>4.3074818058807515E-2</v>
      </c>
      <c r="Q87" s="233">
        <f t="shared" si="7"/>
        <v>4.4506672874887493E-2</v>
      </c>
      <c r="R87" s="233">
        <f t="shared" si="7"/>
        <v>4.2890903354197797E-2</v>
      </c>
      <c r="S87" s="233">
        <f t="shared" si="7"/>
        <v>4.2465442165405681E-2</v>
      </c>
      <c r="T87" s="233">
        <f t="shared" si="7"/>
        <v>4.3492967240522609E-2</v>
      </c>
      <c r="U87" s="233">
        <f t="shared" si="7"/>
        <v>4.3225568898021018E-2</v>
      </c>
      <c r="V87" s="233">
        <f t="shared" si="7"/>
        <v>4.4311271975278149E-2</v>
      </c>
      <c r="W87" s="233">
        <f t="shared" si="7"/>
        <v>4.4296263278256989E-2</v>
      </c>
      <c r="X87" s="233">
        <f t="shared" si="7"/>
        <v>4.6362570975447673E-2</v>
      </c>
      <c r="Y87" s="233">
        <f t="shared" si="7"/>
        <v>4.5747971468538637E-2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2.7166600691143981E-2</v>
      </c>
      <c r="C88" s="233">
        <f t="shared" si="8"/>
        <v>2.6539857152411715E-2</v>
      </c>
      <c r="D88" s="233">
        <f t="shared" si="8"/>
        <v>2.7671373624484196E-2</v>
      </c>
      <c r="E88" s="233">
        <f t="shared" si="8"/>
        <v>2.9034459885618358E-2</v>
      </c>
      <c r="F88" s="233">
        <f t="shared" si="8"/>
        <v>2.942433507516385E-2</v>
      </c>
      <c r="G88" s="233">
        <f t="shared" si="8"/>
        <v>2.9466733291913461E-2</v>
      </c>
      <c r="H88" s="233">
        <f t="shared" si="8"/>
        <v>2.830733129962467E-2</v>
      </c>
      <c r="I88" s="233">
        <f t="shared" si="8"/>
        <v>2.9712289719639972E-2</v>
      </c>
      <c r="J88" s="233">
        <f t="shared" si="8"/>
        <v>2.8733135925653724E-2</v>
      </c>
      <c r="K88" s="233">
        <f t="shared" si="8"/>
        <v>2.9535549899480137E-2</v>
      </c>
      <c r="L88" s="233">
        <f t="shared" si="8"/>
        <v>2.8480050935712806E-2</v>
      </c>
      <c r="M88" s="233">
        <f t="shared" si="8"/>
        <v>3.0074901418259643E-2</v>
      </c>
      <c r="N88" s="233">
        <f t="shared" si="8"/>
        <v>3.1080825982827527E-2</v>
      </c>
      <c r="O88" s="233">
        <f t="shared" si="8"/>
        <v>3.1775060452689415E-2</v>
      </c>
      <c r="P88" s="233">
        <f t="shared" si="8"/>
        <v>3.2306113544105626E-2</v>
      </c>
      <c r="Q88" s="233">
        <f t="shared" si="8"/>
        <v>3.338000465616562E-2</v>
      </c>
      <c r="R88" s="233">
        <f t="shared" si="8"/>
        <v>3.216817751564835E-2</v>
      </c>
      <c r="S88" s="233">
        <f t="shared" si="8"/>
        <v>3.1849081624054268E-2</v>
      </c>
      <c r="T88" s="233">
        <f t="shared" si="8"/>
        <v>3.261972543039196E-2</v>
      </c>
      <c r="U88" s="233">
        <f t="shared" si="8"/>
        <v>3.2419176673515772E-2</v>
      </c>
      <c r="V88" s="233">
        <f t="shared" si="8"/>
        <v>3.3233453981458626E-2</v>
      </c>
      <c r="W88" s="233">
        <f t="shared" si="8"/>
        <v>3.3222197458692738E-2</v>
      </c>
      <c r="X88" s="233">
        <f t="shared" si="8"/>
        <v>3.4771928231585758E-2</v>
      </c>
      <c r="Y88" s="233">
        <f t="shared" si="8"/>
        <v>3.4310978601403981E-2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2.3282199695192827E-2</v>
      </c>
      <c r="C89" s="300">
        <f t="shared" si="9"/>
        <v>2.3311117648321052E-2</v>
      </c>
      <c r="D89" s="300">
        <f t="shared" si="9"/>
        <v>2.3664078131401717E-2</v>
      </c>
      <c r="E89" s="300">
        <f t="shared" si="9"/>
        <v>2.3806054782419629E-2</v>
      </c>
      <c r="F89" s="300">
        <f t="shared" si="9"/>
        <v>2.3801352342051722E-2</v>
      </c>
      <c r="G89" s="300">
        <f t="shared" si="9"/>
        <v>2.4207902654881409E-2</v>
      </c>
      <c r="H89" s="300">
        <f t="shared" si="9"/>
        <v>2.4582257236078452E-2</v>
      </c>
      <c r="I89" s="300">
        <f t="shared" si="9"/>
        <v>2.516251187862581E-2</v>
      </c>
      <c r="J89" s="300">
        <f t="shared" si="9"/>
        <v>2.5785036599222853E-2</v>
      </c>
      <c r="K89" s="300">
        <f t="shared" si="9"/>
        <v>2.7410323558152042E-2</v>
      </c>
      <c r="L89" s="300">
        <f t="shared" si="9"/>
        <v>2.7584114520083958E-2</v>
      </c>
      <c r="M89" s="300">
        <f t="shared" si="9"/>
        <v>2.8225751476604204E-2</v>
      </c>
      <c r="N89" s="300">
        <f t="shared" si="9"/>
        <v>2.9448878990274704E-2</v>
      </c>
      <c r="O89" s="300">
        <f t="shared" si="9"/>
        <v>3.078479734836722E-2</v>
      </c>
      <c r="P89" s="300">
        <f t="shared" si="9"/>
        <v>3.1649835723379476E-2</v>
      </c>
      <c r="Q89" s="300">
        <f t="shared" si="9"/>
        <v>3.2581134870674565E-2</v>
      </c>
      <c r="R89" s="300">
        <f t="shared" si="9"/>
        <v>3.2806220824121907E-2</v>
      </c>
      <c r="S89" s="300">
        <f t="shared" si="9"/>
        <v>3.2273398564850793E-2</v>
      </c>
      <c r="T89" s="300">
        <f t="shared" si="9"/>
        <v>3.3239369039746502E-2</v>
      </c>
      <c r="U89" s="300">
        <f t="shared" si="9"/>
        <v>3.4832182064759389E-2</v>
      </c>
      <c r="V89" s="300">
        <f t="shared" si="9"/>
        <v>3.6709072915251252E-2</v>
      </c>
      <c r="W89" s="300">
        <f t="shared" si="9"/>
        <v>3.7117198542785626E-2</v>
      </c>
      <c r="X89" s="300">
        <f t="shared" si="9"/>
        <v>4.0573621166539828E-2</v>
      </c>
      <c r="Y89" s="300">
        <f t="shared" si="9"/>
        <v>4.4614598078245575E-2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6.0743781043511094E-2</v>
      </c>
      <c r="C90" s="301">
        <f t="shared" si="10"/>
        <v>6.0869776822850795E-2</v>
      </c>
      <c r="D90" s="301">
        <f t="shared" si="10"/>
        <v>6.0651403344696597E-2</v>
      </c>
      <c r="E90" s="301">
        <f t="shared" si="10"/>
        <v>6.0695760357275474E-2</v>
      </c>
      <c r="F90" s="301">
        <f t="shared" si="10"/>
        <v>6.0717761214639454E-2</v>
      </c>
      <c r="G90" s="301">
        <f t="shared" si="10"/>
        <v>6.0577238523436522E-2</v>
      </c>
      <c r="H90" s="301">
        <f t="shared" si="10"/>
        <v>6.0575633680498661E-2</v>
      </c>
      <c r="I90" s="301">
        <f t="shared" si="10"/>
        <v>6.0633762224252527E-2</v>
      </c>
      <c r="J90" s="301">
        <f t="shared" si="10"/>
        <v>6.0478560028221016E-2</v>
      </c>
      <c r="K90" s="301">
        <f t="shared" si="10"/>
        <v>6.0396186373126166E-2</v>
      </c>
      <c r="L90" s="301">
        <f t="shared" si="10"/>
        <v>6.037500948962278E-2</v>
      </c>
      <c r="M90" s="301">
        <f t="shared" si="10"/>
        <v>6.0405983354163681E-2</v>
      </c>
      <c r="N90" s="301">
        <f t="shared" si="10"/>
        <v>6.04713160629302E-2</v>
      </c>
      <c r="O90" s="301">
        <f t="shared" si="10"/>
        <v>6.0672966001877084E-2</v>
      </c>
      <c r="P90" s="301">
        <f t="shared" si="10"/>
        <v>6.0883992404393808E-2</v>
      </c>
      <c r="Q90" s="301">
        <f t="shared" si="10"/>
        <v>6.1277581148403211E-2</v>
      </c>
      <c r="R90" s="301">
        <f t="shared" si="10"/>
        <v>6.0734263439081296E-2</v>
      </c>
      <c r="S90" s="301">
        <f t="shared" si="10"/>
        <v>6.0672338225219759E-2</v>
      </c>
      <c r="T90" s="301">
        <f t="shared" si="10"/>
        <v>6.0918590963986954E-2</v>
      </c>
      <c r="U90" s="301">
        <f t="shared" si="10"/>
        <v>6.0759473857326017E-2</v>
      </c>
      <c r="V90" s="301">
        <f t="shared" si="10"/>
        <v>6.1005273590447204E-2</v>
      </c>
      <c r="W90" s="301">
        <f t="shared" si="10"/>
        <v>6.0980847769780841E-2</v>
      </c>
      <c r="X90" s="301">
        <f t="shared" si="10"/>
        <v>6.1729532075823143E-2</v>
      </c>
      <c r="Y90" s="301">
        <f t="shared" si="10"/>
        <v>6.1256964763644742E-2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4.5255220205820658E-2</v>
      </c>
      <c r="C91" s="302">
        <f t="shared" si="11"/>
        <v>4.6533705931680665E-2</v>
      </c>
      <c r="D91" s="302">
        <f t="shared" si="11"/>
        <v>4.4211538841988009E-2</v>
      </c>
      <c r="E91" s="302">
        <f t="shared" si="11"/>
        <v>4.1861382029036845E-2</v>
      </c>
      <c r="F91" s="302">
        <f t="shared" si="11"/>
        <v>4.110137594675127E-2</v>
      </c>
      <c r="G91" s="302">
        <f t="shared" si="11"/>
        <v>4.0490862351583959E-2</v>
      </c>
      <c r="H91" s="302">
        <f t="shared" si="11"/>
        <v>4.294468705167289E-2</v>
      </c>
      <c r="I91" s="302">
        <f t="shared" si="11"/>
        <v>4.0331435957288143E-2</v>
      </c>
      <c r="J91" s="302">
        <f t="shared" si="11"/>
        <v>4.1946019762554493E-2</v>
      </c>
      <c r="K91" s="302">
        <f t="shared" si="11"/>
        <v>4.0084847589715027E-2</v>
      </c>
      <c r="L91" s="302">
        <f t="shared" si="11"/>
        <v>4.2316665267710232E-2</v>
      </c>
      <c r="M91" s="302">
        <f t="shared" si="11"/>
        <v>3.8864133272638518E-2</v>
      </c>
      <c r="N91" s="302">
        <f t="shared" si="11"/>
        <v>3.6148496525914293E-2</v>
      </c>
      <c r="O91" s="302">
        <f t="shared" si="11"/>
        <v>3.5126509914033384E-2</v>
      </c>
      <c r="P91" s="302">
        <f t="shared" si="11"/>
        <v>3.479294475824251E-2</v>
      </c>
      <c r="Q91" s="302">
        <f t="shared" si="11"/>
        <v>3.2521141913801115E-2</v>
      </c>
      <c r="R91" s="302">
        <f t="shared" si="11"/>
        <v>3.4405627518916147E-2</v>
      </c>
      <c r="S91" s="302">
        <f t="shared" si="11"/>
        <v>3.5347318570945439E-2</v>
      </c>
      <c r="T91" s="302">
        <f t="shared" si="11"/>
        <v>3.4025852086527968E-2</v>
      </c>
      <c r="U91" s="302">
        <f t="shared" si="11"/>
        <v>3.4227646297080645E-2</v>
      </c>
      <c r="V91" s="302">
        <f t="shared" si="11"/>
        <v>3.20617783706151E-2</v>
      </c>
      <c r="W91" s="302">
        <f t="shared" si="11"/>
        <v>3.2111622149234444E-2</v>
      </c>
      <c r="X91" s="302">
        <f t="shared" si="11"/>
        <v>2.8378145829844527E-2</v>
      </c>
      <c r="Y91" s="302">
        <f t="shared" si="11"/>
        <v>2.8931531929392323E-2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1.440189681004468E-2</v>
      </c>
      <c r="C92" s="302">
        <f t="shared" si="12"/>
        <v>1.3274476605073669E-2</v>
      </c>
      <c r="D92" s="302">
        <f t="shared" si="12"/>
        <v>1.533300955772922E-2</v>
      </c>
      <c r="E92" s="302">
        <f t="shared" si="12"/>
        <v>1.7672999932813887E-2</v>
      </c>
      <c r="F92" s="302">
        <f t="shared" si="12"/>
        <v>1.8439411864881638E-2</v>
      </c>
      <c r="G92" s="302">
        <f t="shared" si="12"/>
        <v>1.8907706840176015E-2</v>
      </c>
      <c r="H92" s="302">
        <f t="shared" si="12"/>
        <v>1.6498653376840779E-2</v>
      </c>
      <c r="I92" s="302">
        <f t="shared" si="12"/>
        <v>1.911383467817878E-2</v>
      </c>
      <c r="J92" s="302">
        <f t="shared" si="12"/>
        <v>1.7383214828640373E-2</v>
      </c>
      <c r="K92" s="302">
        <f t="shared" si="12"/>
        <v>1.9129916787431943E-2</v>
      </c>
      <c r="L92" s="302">
        <f t="shared" si="12"/>
        <v>1.6919142184484037E-2</v>
      </c>
      <c r="M92" s="302">
        <f t="shared" si="12"/>
        <v>2.0338854024794777E-2</v>
      </c>
      <c r="N92" s="302">
        <f t="shared" si="12"/>
        <v>2.3079586497702812E-2</v>
      </c>
      <c r="O92" s="302">
        <f t="shared" si="12"/>
        <v>2.4275453669736127E-2</v>
      </c>
      <c r="P92" s="302">
        <f t="shared" si="12"/>
        <v>2.4798803104387073E-2</v>
      </c>
      <c r="Q92" s="302">
        <f t="shared" si="12"/>
        <v>2.7421239048355462E-2</v>
      </c>
      <c r="R92" s="302">
        <f t="shared" si="12"/>
        <v>2.5041908819539202E-2</v>
      </c>
      <c r="S92" s="302">
        <f t="shared" si="12"/>
        <v>2.405105638931215E-2</v>
      </c>
      <c r="T92" s="302">
        <f t="shared" si="12"/>
        <v>2.5587949860243295E-2</v>
      </c>
      <c r="U92" s="302">
        <f t="shared" si="12"/>
        <v>2.5235060493304737E-2</v>
      </c>
      <c r="V92" s="302">
        <f t="shared" si="12"/>
        <v>2.7614157060573758E-2</v>
      </c>
      <c r="W92" s="302">
        <f t="shared" si="12"/>
        <v>2.7540337722198691E-2</v>
      </c>
      <c r="X92" s="302">
        <f t="shared" si="12"/>
        <v>3.1960509116715177E-2</v>
      </c>
      <c r="Y92" s="302">
        <f t="shared" si="12"/>
        <v>3.095299369019627E-2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1.0866640276457589E-3</v>
      </c>
      <c r="C93" s="302">
        <f t="shared" si="13"/>
        <v>1.0615942860964685E-3</v>
      </c>
      <c r="D93" s="302">
        <f t="shared" si="13"/>
        <v>1.1068549449793678E-3</v>
      </c>
      <c r="E93" s="302">
        <f t="shared" si="13"/>
        <v>1.1613783954247346E-3</v>
      </c>
      <c r="F93" s="302">
        <f t="shared" si="13"/>
        <v>1.1769734030065543E-3</v>
      </c>
      <c r="G93" s="302">
        <f t="shared" si="13"/>
        <v>1.1786693316765387E-3</v>
      </c>
      <c r="H93" s="302">
        <f t="shared" si="13"/>
        <v>1.1322932519849866E-3</v>
      </c>
      <c r="I93" s="302">
        <f t="shared" si="13"/>
        <v>1.1884915887855987E-3</v>
      </c>
      <c r="J93" s="302">
        <f t="shared" si="13"/>
        <v>1.1493254370261489E-3</v>
      </c>
      <c r="K93" s="302">
        <f t="shared" si="13"/>
        <v>1.1814219959792053E-3</v>
      </c>
      <c r="L93" s="302">
        <f t="shared" si="13"/>
        <v>1.1392020374285119E-3</v>
      </c>
      <c r="M93" s="302">
        <f t="shared" si="13"/>
        <v>1.202996056730386E-3</v>
      </c>
      <c r="N93" s="302">
        <f t="shared" si="13"/>
        <v>1.243233039313101E-3</v>
      </c>
      <c r="O93" s="302">
        <f t="shared" si="13"/>
        <v>1.2710024181075766E-3</v>
      </c>
      <c r="P93" s="302">
        <f t="shared" si="13"/>
        <v>1.292244541764225E-3</v>
      </c>
      <c r="Q93" s="302">
        <f t="shared" si="13"/>
        <v>1.3352001862466246E-3</v>
      </c>
      <c r="R93" s="302">
        <f t="shared" si="13"/>
        <v>1.2867271006259339E-3</v>
      </c>
      <c r="S93" s="302">
        <f t="shared" si="13"/>
        <v>1.2739632649621704E-3</v>
      </c>
      <c r="T93" s="302">
        <f t="shared" si="13"/>
        <v>1.3047890172156783E-3</v>
      </c>
      <c r="U93" s="302">
        <f t="shared" si="13"/>
        <v>1.2967670669406302E-3</v>
      </c>
      <c r="V93" s="302">
        <f t="shared" si="13"/>
        <v>1.3293381592583446E-3</v>
      </c>
      <c r="W93" s="302">
        <f t="shared" si="13"/>
        <v>1.3288878983477095E-3</v>
      </c>
      <c r="X93" s="302">
        <f t="shared" si="13"/>
        <v>1.3908771292634303E-3</v>
      </c>
      <c r="Y93" s="302">
        <f t="shared" si="13"/>
        <v>1.3724391440561592E-3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5.061981753625925E-2</v>
      </c>
      <c r="C94" s="301">
        <f t="shared" si="14"/>
        <v>5.072481401904233E-2</v>
      </c>
      <c r="D94" s="301">
        <f t="shared" si="14"/>
        <v>5.0542836120580505E-2</v>
      </c>
      <c r="E94" s="301">
        <f t="shared" si="14"/>
        <v>5.0579800297729544E-2</v>
      </c>
      <c r="F94" s="301">
        <f t="shared" si="14"/>
        <v>5.0598134345532883E-2</v>
      </c>
      <c r="G94" s="301">
        <f t="shared" si="14"/>
        <v>5.0481032102863761E-2</v>
      </c>
      <c r="H94" s="301">
        <f t="shared" si="14"/>
        <v>5.0479694733748859E-2</v>
      </c>
      <c r="I94" s="301">
        <f t="shared" si="14"/>
        <v>5.0528135186877113E-2</v>
      </c>
      <c r="J94" s="301">
        <f t="shared" si="14"/>
        <v>5.0398800023517536E-2</v>
      </c>
      <c r="K94" s="301">
        <f t="shared" si="14"/>
        <v>5.0330155310938471E-2</v>
      </c>
      <c r="L94" s="301">
        <f t="shared" si="14"/>
        <v>5.0312507908019E-2</v>
      </c>
      <c r="M94" s="301">
        <f t="shared" si="14"/>
        <v>5.0338319461803067E-2</v>
      </c>
      <c r="N94" s="301">
        <f t="shared" si="14"/>
        <v>5.039276338577519E-2</v>
      </c>
      <c r="O94" s="301">
        <f t="shared" si="14"/>
        <v>5.0560805001564249E-2</v>
      </c>
      <c r="P94" s="301">
        <f t="shared" si="14"/>
        <v>5.0736660336994838E-2</v>
      </c>
      <c r="Q94" s="301">
        <f t="shared" si="14"/>
        <v>5.1064650957002661E-2</v>
      </c>
      <c r="R94" s="301">
        <f t="shared" si="14"/>
        <v>5.0611886199234415E-2</v>
      </c>
      <c r="S94" s="301">
        <f t="shared" si="14"/>
        <v>5.0560281854349826E-2</v>
      </c>
      <c r="T94" s="301">
        <f t="shared" si="14"/>
        <v>5.0765492469989126E-2</v>
      </c>
      <c r="U94" s="301">
        <f t="shared" si="14"/>
        <v>5.0632894881105034E-2</v>
      </c>
      <c r="V94" s="301">
        <f t="shared" si="14"/>
        <v>5.0837727992039353E-2</v>
      </c>
      <c r="W94" s="301">
        <f t="shared" si="14"/>
        <v>5.0817373141484025E-2</v>
      </c>
      <c r="X94" s="301">
        <f t="shared" si="14"/>
        <v>5.1441276729852631E-2</v>
      </c>
      <c r="Y94" s="301">
        <f t="shared" si="14"/>
        <v>5.1047470636370627E-2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3.771268350485054E-2</v>
      </c>
      <c r="C95" s="302">
        <f t="shared" si="15"/>
        <v>3.8778088276400557E-2</v>
      </c>
      <c r="D95" s="302">
        <f t="shared" si="15"/>
        <v>3.6842949034990011E-2</v>
      </c>
      <c r="E95" s="302">
        <f t="shared" si="15"/>
        <v>3.4884485024197373E-2</v>
      </c>
      <c r="F95" s="302">
        <f t="shared" si="15"/>
        <v>3.4251146622292727E-2</v>
      </c>
      <c r="G95" s="302">
        <f t="shared" si="15"/>
        <v>3.3742385292986635E-2</v>
      </c>
      <c r="H95" s="302">
        <f t="shared" si="15"/>
        <v>3.5787239209727394E-2</v>
      </c>
      <c r="I95" s="302">
        <f t="shared" si="15"/>
        <v>3.360952996440679E-2</v>
      </c>
      <c r="J95" s="302">
        <f t="shared" si="15"/>
        <v>3.4955016468795418E-2</v>
      </c>
      <c r="K95" s="302">
        <f t="shared" si="15"/>
        <v>3.3404039658095852E-2</v>
      </c>
      <c r="L95" s="302">
        <f t="shared" si="15"/>
        <v>3.5263887723091879E-2</v>
      </c>
      <c r="M95" s="302">
        <f t="shared" si="15"/>
        <v>3.2386777727198765E-2</v>
      </c>
      <c r="N95" s="302">
        <f t="shared" si="15"/>
        <v>3.0123747104928589E-2</v>
      </c>
      <c r="O95" s="302">
        <f t="shared" si="15"/>
        <v>2.9272091595027829E-2</v>
      </c>
      <c r="P95" s="302">
        <f t="shared" si="15"/>
        <v>2.899412063186875E-2</v>
      </c>
      <c r="Q95" s="302">
        <f t="shared" si="15"/>
        <v>2.710095159483427E-2</v>
      </c>
      <c r="R95" s="302">
        <f t="shared" si="15"/>
        <v>2.8671356265763465E-2</v>
      </c>
      <c r="S95" s="302">
        <f t="shared" si="15"/>
        <v>2.9456098809121211E-2</v>
      </c>
      <c r="T95" s="302">
        <f t="shared" si="15"/>
        <v>2.8354876738773311E-2</v>
      </c>
      <c r="U95" s="302">
        <f t="shared" si="15"/>
        <v>2.8523038580900557E-2</v>
      </c>
      <c r="V95" s="302">
        <f t="shared" si="15"/>
        <v>2.6718148642179265E-2</v>
      </c>
      <c r="W95" s="302">
        <f t="shared" si="15"/>
        <v>2.6759685124362029E-2</v>
      </c>
      <c r="X95" s="302">
        <f t="shared" si="15"/>
        <v>2.3648454858203782E-2</v>
      </c>
      <c r="Y95" s="302">
        <f t="shared" si="15"/>
        <v>2.4109609941160265E-2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1.2001580675037239E-2</v>
      </c>
      <c r="C96" s="302">
        <f t="shared" si="16"/>
        <v>1.1062063837561387E-2</v>
      </c>
      <c r="D96" s="302">
        <f t="shared" si="16"/>
        <v>1.2777507964774355E-2</v>
      </c>
      <c r="E96" s="302">
        <f t="shared" si="16"/>
        <v>1.4727499944011568E-2</v>
      </c>
      <c r="F96" s="302">
        <f t="shared" si="16"/>
        <v>1.5366176554068033E-2</v>
      </c>
      <c r="G96" s="302">
        <f t="shared" si="16"/>
        <v>1.575642236681335E-2</v>
      </c>
      <c r="H96" s="302">
        <f t="shared" si="16"/>
        <v>1.3748877814033977E-2</v>
      </c>
      <c r="I96" s="302">
        <f t="shared" si="16"/>
        <v>1.5928195565148982E-2</v>
      </c>
      <c r="J96" s="302">
        <f t="shared" si="16"/>
        <v>1.4486012357200319E-2</v>
      </c>
      <c r="K96" s="302">
        <f t="shared" si="16"/>
        <v>1.5941597322859952E-2</v>
      </c>
      <c r="L96" s="302">
        <f t="shared" si="16"/>
        <v>1.4099285153736702E-2</v>
      </c>
      <c r="M96" s="302">
        <f t="shared" si="16"/>
        <v>1.6949045020662312E-2</v>
      </c>
      <c r="N96" s="302">
        <f t="shared" si="16"/>
        <v>1.9232988748085683E-2</v>
      </c>
      <c r="O96" s="302">
        <f t="shared" si="16"/>
        <v>2.0229544724780106E-2</v>
      </c>
      <c r="P96" s="302">
        <f t="shared" si="16"/>
        <v>2.0665669253655903E-2</v>
      </c>
      <c r="Q96" s="302">
        <f t="shared" si="16"/>
        <v>2.2851032540296204E-2</v>
      </c>
      <c r="R96" s="302">
        <f t="shared" si="16"/>
        <v>2.0868257349616004E-2</v>
      </c>
      <c r="S96" s="302">
        <f t="shared" si="16"/>
        <v>2.0042546991093469E-2</v>
      </c>
      <c r="T96" s="302">
        <f t="shared" si="16"/>
        <v>2.1323291550202746E-2</v>
      </c>
      <c r="U96" s="302">
        <f t="shared" si="16"/>
        <v>2.1029217077753955E-2</v>
      </c>
      <c r="V96" s="302">
        <f t="shared" si="16"/>
        <v>2.3011797550478136E-2</v>
      </c>
      <c r="W96" s="302">
        <f t="shared" si="16"/>
        <v>2.2950281435165573E-2</v>
      </c>
      <c r="X96" s="302">
        <f t="shared" si="16"/>
        <v>2.6633757597262657E-2</v>
      </c>
      <c r="Y96" s="302">
        <f t="shared" si="16"/>
        <v>2.5794161408496896E-2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9.0555335637146589E-4</v>
      </c>
      <c r="C97" s="302">
        <f t="shared" si="17"/>
        <v>8.8466190508039032E-4</v>
      </c>
      <c r="D97" s="302">
        <f t="shared" si="17"/>
        <v>9.2237912081614005E-4</v>
      </c>
      <c r="E97" s="302">
        <f t="shared" si="17"/>
        <v>9.6781532952061209E-4</v>
      </c>
      <c r="F97" s="302">
        <f t="shared" si="17"/>
        <v>9.808111691721284E-4</v>
      </c>
      <c r="G97" s="302">
        <f t="shared" si="17"/>
        <v>9.8222444306378235E-4</v>
      </c>
      <c r="H97" s="302">
        <f t="shared" si="17"/>
        <v>9.4357770998748918E-4</v>
      </c>
      <c r="I97" s="302">
        <f t="shared" si="17"/>
        <v>9.9040965732133238E-4</v>
      </c>
      <c r="J97" s="302">
        <f t="shared" si="17"/>
        <v>9.5777119752179108E-4</v>
      </c>
      <c r="K97" s="302">
        <f t="shared" si="17"/>
        <v>9.8451832998267138E-4</v>
      </c>
      <c r="L97" s="302">
        <f t="shared" si="17"/>
        <v>9.493350311904268E-4</v>
      </c>
      <c r="M97" s="302">
        <f t="shared" si="17"/>
        <v>1.0024967139419881E-3</v>
      </c>
      <c r="N97" s="302">
        <f t="shared" si="17"/>
        <v>1.0360275327609178E-3</v>
      </c>
      <c r="O97" s="302">
        <f t="shared" si="17"/>
        <v>1.0591686817563143E-3</v>
      </c>
      <c r="P97" s="302">
        <f t="shared" si="17"/>
        <v>1.0768704514701876E-3</v>
      </c>
      <c r="Q97" s="302">
        <f t="shared" si="17"/>
        <v>1.1126668218721875E-3</v>
      </c>
      <c r="R97" s="302">
        <f t="shared" si="17"/>
        <v>1.0722725838549453E-3</v>
      </c>
      <c r="S97" s="302">
        <f t="shared" si="17"/>
        <v>1.0616360541351422E-3</v>
      </c>
      <c r="T97" s="302">
        <f t="shared" si="17"/>
        <v>1.0873241810130654E-3</v>
      </c>
      <c r="U97" s="302">
        <f t="shared" si="17"/>
        <v>1.0806392224505257E-3</v>
      </c>
      <c r="V97" s="302">
        <f t="shared" si="17"/>
        <v>1.1077817993819538E-3</v>
      </c>
      <c r="W97" s="302">
        <f t="shared" si="17"/>
        <v>1.1074065819564247E-3</v>
      </c>
      <c r="X97" s="302">
        <f t="shared" si="17"/>
        <v>1.1590642743861922E-3</v>
      </c>
      <c r="Y97" s="302">
        <f t="shared" si="17"/>
        <v>1.1436992867134657E-3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0.51908217601264195</v>
      </c>
      <c r="C98" s="301">
        <f t="shared" si="18"/>
        <v>0.52343101025314243</v>
      </c>
      <c r="D98" s="301">
        <f t="shared" si="18"/>
        <v>0.51519153053803557</v>
      </c>
      <c r="E98" s="301">
        <f t="shared" si="18"/>
        <v>0.50484293440153072</v>
      </c>
      <c r="F98" s="301">
        <f t="shared" si="18"/>
        <v>0.50194763050700708</v>
      </c>
      <c r="G98" s="301">
        <f t="shared" si="18"/>
        <v>0.50162959722945721</v>
      </c>
      <c r="H98" s="301">
        <f t="shared" si="18"/>
        <v>0.50982750234958896</v>
      </c>
      <c r="I98" s="301">
        <f t="shared" si="18"/>
        <v>0.49877863954482438</v>
      </c>
      <c r="J98" s="301">
        <f t="shared" si="18"/>
        <v>0.5057899423045551</v>
      </c>
      <c r="K98" s="301">
        <f t="shared" si="18"/>
        <v>0.49864881233497921</v>
      </c>
      <c r="L98" s="301">
        <f t="shared" si="18"/>
        <v>0.50627150777574925</v>
      </c>
      <c r="M98" s="301">
        <f t="shared" si="18"/>
        <v>0.4939826895358892</v>
      </c>
      <c r="N98" s="301">
        <f t="shared" si="18"/>
        <v>0.48560029232334367</v>
      </c>
      <c r="O98" s="301">
        <f t="shared" si="18"/>
        <v>0.47888020490317396</v>
      </c>
      <c r="P98" s="301">
        <f t="shared" si="18"/>
        <v>0.47368332333186519</v>
      </c>
      <c r="Q98" s="301">
        <f t="shared" si="18"/>
        <v>0.4643989041043225</v>
      </c>
      <c r="R98" s="301">
        <f t="shared" si="18"/>
        <v>0.47412675870975163</v>
      </c>
      <c r="S98" s="301">
        <f t="shared" si="18"/>
        <v>0.47694904281690637</v>
      </c>
      <c r="T98" s="301">
        <f t="shared" si="18"/>
        <v>0.46997919638793334</v>
      </c>
      <c r="U98" s="301">
        <f t="shared" si="18"/>
        <v>0.47038928210144731</v>
      </c>
      <c r="V98" s="301">
        <f t="shared" si="18"/>
        <v>0.46255128256574224</v>
      </c>
      <c r="W98" s="301">
        <f t="shared" si="18"/>
        <v>0.46231516706196457</v>
      </c>
      <c r="X98" s="301">
        <f t="shared" si="18"/>
        <v>0.44696780054460056</v>
      </c>
      <c r="Y98" s="301">
        <f t="shared" si="18"/>
        <v>0.44770203910441053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9.6107436468352334E-2</v>
      </c>
      <c r="C99" s="301">
        <f t="shared" si="19"/>
        <v>9.6469013696225389E-2</v>
      </c>
      <c r="D99" s="301">
        <f t="shared" si="19"/>
        <v>9.5764550528922118E-2</v>
      </c>
      <c r="E99" s="301">
        <f t="shared" si="19"/>
        <v>9.4999064356267218E-2</v>
      </c>
      <c r="F99" s="301">
        <f t="shared" si="19"/>
        <v>9.4766043813749146E-2</v>
      </c>
      <c r="G99" s="301">
        <f t="shared" si="19"/>
        <v>9.4595045995003138E-2</v>
      </c>
      <c r="H99" s="301">
        <f t="shared" si="19"/>
        <v>9.5296535228241733E-2</v>
      </c>
      <c r="I99" s="301">
        <f t="shared" si="19"/>
        <v>9.4404007390733277E-2</v>
      </c>
      <c r="J99" s="301">
        <f t="shared" si="19"/>
        <v>9.4883156828288268E-2</v>
      </c>
      <c r="K99" s="301">
        <f t="shared" si="19"/>
        <v>9.4177366208347033E-2</v>
      </c>
      <c r="L99" s="301">
        <f t="shared" si="19"/>
        <v>9.4830865511924142E-2</v>
      </c>
      <c r="M99" s="301">
        <f t="shared" si="19"/>
        <v>9.3732405771195862E-2</v>
      </c>
      <c r="N99" s="301">
        <f t="shared" si="19"/>
        <v>9.2837301343569892E-2</v>
      </c>
      <c r="O99" s="301">
        <f t="shared" si="19"/>
        <v>9.2304350604131474E-2</v>
      </c>
      <c r="P99" s="301">
        <f t="shared" si="19"/>
        <v>9.1989753755777323E-2</v>
      </c>
      <c r="Q99" s="301">
        <f t="shared" si="19"/>
        <v>9.1127986446401382E-2</v>
      </c>
      <c r="R99" s="301">
        <f t="shared" si="19"/>
        <v>9.1850744711444568E-2</v>
      </c>
      <c r="S99" s="301">
        <f t="shared" si="19"/>
        <v>9.2174496341601811E-2</v>
      </c>
      <c r="T99" s="301">
        <f t="shared" si="19"/>
        <v>9.158772170935299E-2</v>
      </c>
      <c r="U99" s="301">
        <f t="shared" si="19"/>
        <v>9.1531385706462104E-2</v>
      </c>
      <c r="V99" s="301">
        <f t="shared" si="19"/>
        <v>9.0678984174111077E-2</v>
      </c>
      <c r="W99" s="301">
        <f t="shared" si="19"/>
        <v>9.0650464643214954E-2</v>
      </c>
      <c r="X99" s="301">
        <f t="shared" si="19"/>
        <v>8.9044427827910153E-2</v>
      </c>
      <c r="Y99" s="301">
        <f t="shared" si="19"/>
        <v>8.8912066656424399E-2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4.3968252447471226E-2</v>
      </c>
      <c r="C100" s="302">
        <f t="shared" si="20"/>
        <v>4.4352932773567701E-2</v>
      </c>
      <c r="D100" s="302">
        <f t="shared" si="20"/>
        <v>4.3634810572082738E-2</v>
      </c>
      <c r="E100" s="302">
        <f t="shared" si="20"/>
        <v>4.2883431213459174E-2</v>
      </c>
      <c r="F100" s="302">
        <f t="shared" si="20"/>
        <v>4.2649773862835944E-2</v>
      </c>
      <c r="G100" s="302">
        <f t="shared" si="20"/>
        <v>4.2478936198215765E-2</v>
      </c>
      <c r="H100" s="302">
        <f t="shared" si="20"/>
        <v>4.3212100800980729E-2</v>
      </c>
      <c r="I100" s="302">
        <f t="shared" si="20"/>
        <v>4.2361747448760721E-2</v>
      </c>
      <c r="J100" s="302">
        <f t="shared" si="20"/>
        <v>4.2861295374440868E-2</v>
      </c>
      <c r="K100" s="302">
        <f t="shared" si="20"/>
        <v>4.2239633922509914E-2</v>
      </c>
      <c r="L100" s="302">
        <f t="shared" si="20"/>
        <v>4.2910445010236664E-2</v>
      </c>
      <c r="M100" s="302">
        <f t="shared" si="20"/>
        <v>4.1841547130565294E-2</v>
      </c>
      <c r="N100" s="302">
        <f t="shared" si="20"/>
        <v>4.1010722744469562E-2</v>
      </c>
      <c r="O100" s="302">
        <f t="shared" si="20"/>
        <v>4.0589708713431122E-2</v>
      </c>
      <c r="P100" s="302">
        <f t="shared" si="20"/>
        <v>4.0364811204908702E-2</v>
      </c>
      <c r="Q100" s="302">
        <f t="shared" si="20"/>
        <v>3.9595925154557218E-2</v>
      </c>
      <c r="R100" s="302">
        <f t="shared" si="20"/>
        <v>4.0268010281786761E-2</v>
      </c>
      <c r="S100" s="302">
        <f t="shared" si="20"/>
        <v>4.0559573064956306E-2</v>
      </c>
      <c r="T100" s="302">
        <f t="shared" si="20"/>
        <v>4.006165173802418E-2</v>
      </c>
      <c r="U100" s="302">
        <f t="shared" si="20"/>
        <v>4.0083640582914269E-2</v>
      </c>
      <c r="V100" s="302">
        <f t="shared" si="20"/>
        <v>3.9359345129120676E-2</v>
      </c>
      <c r="W100" s="302">
        <f t="shared" si="20"/>
        <v>3.9353949621996683E-2</v>
      </c>
      <c r="X100" s="302">
        <f t="shared" si="20"/>
        <v>3.802280792001396E-2</v>
      </c>
      <c r="Y100" s="302">
        <f t="shared" si="20"/>
        <v>3.8085527272678221E-2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3.7514497315481926E-2</v>
      </c>
      <c r="C101" s="302">
        <f t="shared" si="21"/>
        <v>3.7828791155609387E-2</v>
      </c>
      <c r="D101" s="302">
        <f t="shared" si="21"/>
        <v>3.7233317155658724E-2</v>
      </c>
      <c r="E101" s="302">
        <f t="shared" si="21"/>
        <v>3.6485415571050166E-2</v>
      </c>
      <c r="F101" s="302">
        <f t="shared" si="21"/>
        <v>3.6276169568783323E-2</v>
      </c>
      <c r="G101" s="302">
        <f t="shared" si="21"/>
        <v>3.6253185041307291E-2</v>
      </c>
      <c r="H101" s="302">
        <f t="shared" si="21"/>
        <v>3.6845654410963068E-2</v>
      </c>
      <c r="I101" s="302">
        <f t="shared" si="21"/>
        <v>3.6047143976233036E-2</v>
      </c>
      <c r="J101" s="302">
        <f t="shared" si="21"/>
        <v>3.6553856613870471E-2</v>
      </c>
      <c r="K101" s="302">
        <f t="shared" si="21"/>
        <v>3.6037761256616965E-2</v>
      </c>
      <c r="L101" s="302">
        <f t="shared" si="21"/>
        <v>3.6588659747962098E-2</v>
      </c>
      <c r="M101" s="302">
        <f t="shared" si="21"/>
        <v>3.5700536710467468E-2</v>
      </c>
      <c r="N101" s="302">
        <f t="shared" si="21"/>
        <v>3.5094733945011516E-2</v>
      </c>
      <c r="O101" s="302">
        <f t="shared" si="21"/>
        <v>3.4609067680335878E-2</v>
      </c>
      <c r="P101" s="302">
        <f t="shared" si="21"/>
        <v>3.4233484759625094E-2</v>
      </c>
      <c r="Q101" s="302">
        <f t="shared" si="21"/>
        <v>3.3562492118608324E-2</v>
      </c>
      <c r="R101" s="302">
        <f t="shared" si="21"/>
        <v>3.4265532200400448E-2</v>
      </c>
      <c r="S101" s="302">
        <f t="shared" si="21"/>
        <v>3.4469501002362964E-2</v>
      </c>
      <c r="T101" s="302">
        <f t="shared" si="21"/>
        <v>3.3965784447967801E-2</v>
      </c>
      <c r="U101" s="302">
        <f t="shared" si="21"/>
        <v>3.3995421680971853E-2</v>
      </c>
      <c r="V101" s="302">
        <f t="shared" si="21"/>
        <v>3.3428962984971847E-2</v>
      </c>
      <c r="W101" s="302">
        <f t="shared" si="21"/>
        <v>3.3411898722622013E-2</v>
      </c>
      <c r="X101" s="302">
        <f t="shared" si="21"/>
        <v>3.2302731876559181E-2</v>
      </c>
      <c r="Y101" s="302">
        <f t="shared" si="21"/>
        <v>3.2355795903323693E-2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4.3013784427644629E-3</v>
      </c>
      <c r="C102" s="302">
        <f t="shared" si="22"/>
        <v>4.2021440491318554E-3</v>
      </c>
      <c r="D102" s="302">
        <f t="shared" si="22"/>
        <v>4.3813008238766651E-3</v>
      </c>
      <c r="E102" s="302">
        <f t="shared" si="22"/>
        <v>4.5971228152229078E-3</v>
      </c>
      <c r="F102" s="302">
        <f t="shared" si="22"/>
        <v>4.6588530535676114E-3</v>
      </c>
      <c r="G102" s="302">
        <f t="shared" si="22"/>
        <v>4.6655661045529647E-3</v>
      </c>
      <c r="H102" s="302">
        <f t="shared" si="22"/>
        <v>4.481994122440572E-3</v>
      </c>
      <c r="I102" s="302">
        <f t="shared" si="22"/>
        <v>4.7044458722763291E-3</v>
      </c>
      <c r="J102" s="302">
        <f t="shared" si="22"/>
        <v>4.5494131882285052E-3</v>
      </c>
      <c r="K102" s="302">
        <f t="shared" si="22"/>
        <v>4.6764620674176862E-3</v>
      </c>
      <c r="L102" s="302">
        <f t="shared" si="22"/>
        <v>4.5093413981545259E-3</v>
      </c>
      <c r="M102" s="302">
        <f t="shared" si="22"/>
        <v>4.7618593912244437E-3</v>
      </c>
      <c r="N102" s="302">
        <f t="shared" si="22"/>
        <v>4.921130780614358E-3</v>
      </c>
      <c r="O102" s="302">
        <f t="shared" si="22"/>
        <v>5.0310512383424915E-3</v>
      </c>
      <c r="P102" s="302">
        <f t="shared" si="22"/>
        <v>5.1151346444833915E-3</v>
      </c>
      <c r="Q102" s="302">
        <f t="shared" si="22"/>
        <v>5.2851674038928891E-3</v>
      </c>
      <c r="R102" s="302">
        <f t="shared" si="22"/>
        <v>5.093294773310989E-3</v>
      </c>
      <c r="S102" s="302">
        <f t="shared" si="22"/>
        <v>5.0427712571419238E-3</v>
      </c>
      <c r="T102" s="302">
        <f t="shared" si="22"/>
        <v>5.1647898598120605E-3</v>
      </c>
      <c r="U102" s="302">
        <f t="shared" si="22"/>
        <v>5.1330363066399952E-3</v>
      </c>
      <c r="V102" s="302">
        <f t="shared" si="22"/>
        <v>5.2619635470642799E-3</v>
      </c>
      <c r="W102" s="302">
        <f t="shared" si="22"/>
        <v>5.2601812642930172E-3</v>
      </c>
      <c r="X102" s="302">
        <f t="shared" si="22"/>
        <v>5.5055553033344119E-3</v>
      </c>
      <c r="Y102" s="302">
        <f t="shared" si="22"/>
        <v>5.4325716118889629E-3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8.6027568855289258E-3</v>
      </c>
      <c r="C103" s="302">
        <f t="shared" si="23"/>
        <v>8.4042880982637107E-3</v>
      </c>
      <c r="D103" s="302">
        <f t="shared" si="23"/>
        <v>8.7626016477533285E-3</v>
      </c>
      <c r="E103" s="302">
        <f t="shared" si="23"/>
        <v>9.1942456304458155E-3</v>
      </c>
      <c r="F103" s="302">
        <f t="shared" si="23"/>
        <v>9.3177061071352228E-3</v>
      </c>
      <c r="G103" s="302">
        <f t="shared" si="23"/>
        <v>9.3311322091059311E-3</v>
      </c>
      <c r="H103" s="302">
        <f t="shared" si="23"/>
        <v>8.963988244881144E-3</v>
      </c>
      <c r="I103" s="302">
        <f t="shared" si="23"/>
        <v>9.4088917445526582E-3</v>
      </c>
      <c r="J103" s="302">
        <f t="shared" si="23"/>
        <v>9.098826376457014E-3</v>
      </c>
      <c r="K103" s="302">
        <f t="shared" si="23"/>
        <v>9.3529241348353723E-3</v>
      </c>
      <c r="L103" s="302">
        <f t="shared" si="23"/>
        <v>9.0186827963090535E-3</v>
      </c>
      <c r="M103" s="302">
        <f t="shared" si="23"/>
        <v>9.5237187824488874E-3</v>
      </c>
      <c r="N103" s="302">
        <f t="shared" si="23"/>
        <v>9.842261561228716E-3</v>
      </c>
      <c r="O103" s="302">
        <f t="shared" si="23"/>
        <v>1.0062102476684983E-2</v>
      </c>
      <c r="P103" s="302">
        <f t="shared" si="23"/>
        <v>1.0230269288966783E-2</v>
      </c>
      <c r="Q103" s="302">
        <f t="shared" si="23"/>
        <v>1.0570334807785776E-2</v>
      </c>
      <c r="R103" s="302">
        <f t="shared" si="23"/>
        <v>1.0186589546621978E-2</v>
      </c>
      <c r="S103" s="302">
        <f t="shared" si="23"/>
        <v>1.0085542514283849E-2</v>
      </c>
      <c r="T103" s="302">
        <f t="shared" si="23"/>
        <v>1.0329579719624119E-2</v>
      </c>
      <c r="U103" s="302">
        <f t="shared" si="23"/>
        <v>1.026607261327999E-2</v>
      </c>
      <c r="V103" s="302">
        <f t="shared" si="23"/>
        <v>1.0523927094128558E-2</v>
      </c>
      <c r="W103" s="302">
        <f t="shared" si="23"/>
        <v>1.0520362528586034E-2</v>
      </c>
      <c r="X103" s="302">
        <f t="shared" si="23"/>
        <v>1.1011110606668824E-2</v>
      </c>
      <c r="Y103" s="302">
        <f t="shared" si="23"/>
        <v>1.0865143223777924E-2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1.7205513771057846E-3</v>
      </c>
      <c r="C104" s="302">
        <f t="shared" si="24"/>
        <v>1.6808576196527408E-3</v>
      </c>
      <c r="D104" s="302">
        <f t="shared" si="24"/>
        <v>1.7525203295506667E-3</v>
      </c>
      <c r="E104" s="302">
        <f t="shared" si="24"/>
        <v>1.8388491260891626E-3</v>
      </c>
      <c r="F104" s="302">
        <f t="shared" si="24"/>
        <v>1.863541221427044E-3</v>
      </c>
      <c r="G104" s="302">
        <f t="shared" si="24"/>
        <v>1.8662264418211868E-3</v>
      </c>
      <c r="H104" s="302">
        <f t="shared" si="24"/>
        <v>1.7927976489762294E-3</v>
      </c>
      <c r="I104" s="302">
        <f t="shared" si="24"/>
        <v>1.8817783489105315E-3</v>
      </c>
      <c r="J104" s="302">
        <f t="shared" si="24"/>
        <v>1.8197652752914031E-3</v>
      </c>
      <c r="K104" s="302">
        <f t="shared" si="24"/>
        <v>1.8705848269670756E-3</v>
      </c>
      <c r="L104" s="302">
        <f t="shared" si="24"/>
        <v>1.8037365592618109E-3</v>
      </c>
      <c r="M104" s="302">
        <f t="shared" si="24"/>
        <v>1.9047437564897779E-3</v>
      </c>
      <c r="N104" s="302">
        <f t="shared" si="24"/>
        <v>1.9684523122457439E-3</v>
      </c>
      <c r="O104" s="302">
        <f t="shared" si="24"/>
        <v>2.0124204953369967E-3</v>
      </c>
      <c r="P104" s="302">
        <f t="shared" si="24"/>
        <v>2.0460538577933562E-3</v>
      </c>
      <c r="Q104" s="302">
        <f t="shared" si="24"/>
        <v>2.1140669615571555E-3</v>
      </c>
      <c r="R104" s="302">
        <f t="shared" si="24"/>
        <v>2.0373179093243956E-3</v>
      </c>
      <c r="S104" s="302">
        <f t="shared" si="24"/>
        <v>2.0171085028567702E-3</v>
      </c>
      <c r="T104" s="302">
        <f t="shared" si="24"/>
        <v>2.0659159439248235E-3</v>
      </c>
      <c r="U104" s="302">
        <f t="shared" si="24"/>
        <v>2.0532145226559986E-3</v>
      </c>
      <c r="V104" s="302">
        <f t="shared" si="24"/>
        <v>2.1047854188257125E-3</v>
      </c>
      <c r="W104" s="302">
        <f t="shared" si="24"/>
        <v>2.1040725057172075E-3</v>
      </c>
      <c r="X104" s="302">
        <f t="shared" si="24"/>
        <v>2.2022221213337657E-3</v>
      </c>
      <c r="Y104" s="302">
        <f t="shared" si="24"/>
        <v>2.1730286447555853E-3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8.0491056860720972E-2</v>
      </c>
      <c r="C105" s="301">
        <f t="shared" si="25"/>
        <v>7.9435166405505075E-2</v>
      </c>
      <c r="D105" s="301">
        <f t="shared" si="25"/>
        <v>8.1359425469043442E-2</v>
      </c>
      <c r="E105" s="301">
        <f t="shared" si="25"/>
        <v>8.3736827512500306E-2</v>
      </c>
      <c r="F105" s="301">
        <f t="shared" si="25"/>
        <v>8.4394489009238002E-2</v>
      </c>
      <c r="G105" s="301">
        <f t="shared" si="25"/>
        <v>8.446978959749725E-2</v>
      </c>
      <c r="H105" s="301">
        <f t="shared" si="25"/>
        <v>8.2440221251487325E-2</v>
      </c>
      <c r="I105" s="301">
        <f t="shared" si="25"/>
        <v>8.4919886282388876E-2</v>
      </c>
      <c r="J105" s="301">
        <f t="shared" si="25"/>
        <v>8.3206914936537313E-2</v>
      </c>
      <c r="K105" s="301">
        <f t="shared" si="25"/>
        <v>8.4567956725604077E-2</v>
      </c>
      <c r="L105" s="301">
        <f t="shared" si="25"/>
        <v>8.2749090000450526E-2</v>
      </c>
      <c r="M105" s="301">
        <f t="shared" si="25"/>
        <v>8.5477041109033744E-2</v>
      </c>
      <c r="N105" s="301">
        <f t="shared" si="25"/>
        <v>8.7128969080693217E-2</v>
      </c>
      <c r="O105" s="301">
        <f t="shared" si="25"/>
        <v>8.8340440240205306E-2</v>
      </c>
      <c r="P105" s="301">
        <f t="shared" si="25"/>
        <v>8.92832179556204E-2</v>
      </c>
      <c r="Q105" s="301">
        <f t="shared" si="25"/>
        <v>9.1069360059004012E-2</v>
      </c>
      <c r="R105" s="301">
        <f t="shared" si="25"/>
        <v>8.8958412079465046E-2</v>
      </c>
      <c r="S105" s="301">
        <f t="shared" si="25"/>
        <v>8.8451694733769667E-2</v>
      </c>
      <c r="T105" s="301">
        <f t="shared" si="25"/>
        <v>8.9777697632573011E-2</v>
      </c>
      <c r="U105" s="301">
        <f t="shared" si="25"/>
        <v>8.9375410278345058E-2</v>
      </c>
      <c r="V105" s="301">
        <f t="shared" si="25"/>
        <v>9.0652583012212254E-2</v>
      </c>
      <c r="W105" s="301">
        <f t="shared" si="25"/>
        <v>9.0624177579594678E-2</v>
      </c>
      <c r="X105" s="301">
        <f t="shared" si="25"/>
        <v>9.3069468563533014E-2</v>
      </c>
      <c r="Y105" s="301">
        <f t="shared" si="25"/>
        <v>9.217192540940207E-2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1.73527503265744E-2</v>
      </c>
      <c r="C106" s="302">
        <f t="shared" si="26"/>
        <v>1.7531256371510578E-2</v>
      </c>
      <c r="D106" s="302">
        <f t="shared" si="26"/>
        <v>1.7232232284327461E-2</v>
      </c>
      <c r="E106" s="302">
        <f t="shared" si="26"/>
        <v>1.693710325364936E-2</v>
      </c>
      <c r="F106" s="302">
        <f t="shared" si="26"/>
        <v>1.6829477118594907E-2</v>
      </c>
      <c r="G106" s="302">
        <f t="shared" si="26"/>
        <v>1.6821597282963226E-2</v>
      </c>
      <c r="H106" s="302">
        <f t="shared" si="26"/>
        <v>1.7073433770542639E-2</v>
      </c>
      <c r="I106" s="302">
        <f t="shared" si="26"/>
        <v>1.6803676560376474E-2</v>
      </c>
      <c r="J106" s="302">
        <f t="shared" si="26"/>
        <v>1.7016231389469481E-2</v>
      </c>
      <c r="K106" s="302">
        <f t="shared" si="26"/>
        <v>1.6818305374489948E-2</v>
      </c>
      <c r="L106" s="302">
        <f t="shared" si="26"/>
        <v>1.7074218157611815E-2</v>
      </c>
      <c r="M106" s="302">
        <f t="shared" si="26"/>
        <v>1.6677689744317065E-2</v>
      </c>
      <c r="N106" s="302">
        <f t="shared" si="26"/>
        <v>1.6367501846982657E-2</v>
      </c>
      <c r="O106" s="302">
        <f t="shared" si="26"/>
        <v>1.6237555902799374E-2</v>
      </c>
      <c r="P106" s="302">
        <f t="shared" si="26"/>
        <v>1.6154986958884142E-2</v>
      </c>
      <c r="Q106" s="302">
        <f t="shared" si="26"/>
        <v>1.5851009772596812E-2</v>
      </c>
      <c r="R106" s="302">
        <f t="shared" si="26"/>
        <v>1.6108844408421023E-2</v>
      </c>
      <c r="S106" s="302">
        <f t="shared" si="26"/>
        <v>1.6222320266816706E-2</v>
      </c>
      <c r="T106" s="302">
        <f t="shared" si="26"/>
        <v>1.6052597246011862E-2</v>
      </c>
      <c r="U106" s="302">
        <f t="shared" si="26"/>
        <v>1.6058659889288628E-2</v>
      </c>
      <c r="V106" s="302">
        <f t="shared" si="26"/>
        <v>1.5761865620581132E-2</v>
      </c>
      <c r="W106" s="302">
        <f t="shared" si="26"/>
        <v>1.575990797183819E-2</v>
      </c>
      <c r="X106" s="302">
        <f t="shared" si="26"/>
        <v>1.5215483575517786E-2</v>
      </c>
      <c r="Y106" s="302">
        <f t="shared" si="26"/>
        <v>1.5259345018137478E-2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7.066442707625401E-3</v>
      </c>
      <c r="C107" s="302">
        <f t="shared" si="27"/>
        <v>7.1256448714167257E-3</v>
      </c>
      <c r="D107" s="302">
        <f t="shared" si="27"/>
        <v>7.0134780237805896E-3</v>
      </c>
      <c r="E107" s="302">
        <f t="shared" si="27"/>
        <v>6.8725990549346567E-3</v>
      </c>
      <c r="F107" s="302">
        <f t="shared" si="27"/>
        <v>6.8331842955048896E-3</v>
      </c>
      <c r="G107" s="302">
        <f t="shared" si="27"/>
        <v>6.8288548000246391E-3</v>
      </c>
      <c r="H107" s="302">
        <f t="shared" si="27"/>
        <v>6.940455678519356E-3</v>
      </c>
      <c r="I107" s="302">
        <f t="shared" si="27"/>
        <v>6.7900437406754766E-3</v>
      </c>
      <c r="J107" s="302">
        <f t="shared" si="27"/>
        <v>6.885490996518538E-3</v>
      </c>
      <c r="K107" s="302">
        <f t="shared" si="27"/>
        <v>6.7882763585871315E-3</v>
      </c>
      <c r="L107" s="302">
        <f t="shared" si="27"/>
        <v>6.8920467115274834E-3</v>
      </c>
      <c r="M107" s="302">
        <f t="shared" si="27"/>
        <v>6.7247548374287733E-3</v>
      </c>
      <c r="N107" s="302">
        <f t="shared" si="27"/>
        <v>6.6106424051545244E-3</v>
      </c>
      <c r="O107" s="302">
        <f t="shared" si="27"/>
        <v>6.5191595630549595E-3</v>
      </c>
      <c r="P107" s="302">
        <f t="shared" si="27"/>
        <v>6.4484126417022345E-3</v>
      </c>
      <c r="Q107" s="302">
        <f t="shared" si="27"/>
        <v>6.3220206760813474E-3</v>
      </c>
      <c r="R107" s="302">
        <f t="shared" si="27"/>
        <v>6.4544492787457931E-3</v>
      </c>
      <c r="S107" s="302">
        <f t="shared" si="27"/>
        <v>6.4928699949049354E-3</v>
      </c>
      <c r="T107" s="302">
        <f t="shared" si="27"/>
        <v>6.3979870982321611E-3</v>
      </c>
      <c r="U107" s="302">
        <f t="shared" si="27"/>
        <v>6.4035697349199058E-3</v>
      </c>
      <c r="V107" s="302">
        <f t="shared" si="27"/>
        <v>6.2968683739005145E-3</v>
      </c>
      <c r="W107" s="302">
        <f t="shared" si="27"/>
        <v>6.2936540530146735E-3</v>
      </c>
      <c r="X107" s="302">
        <f t="shared" si="27"/>
        <v>6.0847251180222266E-3</v>
      </c>
      <c r="Y107" s="302">
        <f t="shared" si="27"/>
        <v>6.0947205579667879E-3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5.6071863826521164E-2</v>
      </c>
      <c r="C108" s="302">
        <f t="shared" si="28"/>
        <v>5.4778265162577777E-2</v>
      </c>
      <c r="D108" s="302">
        <f t="shared" si="28"/>
        <v>5.7113715160935392E-2</v>
      </c>
      <c r="E108" s="302">
        <f t="shared" si="28"/>
        <v>5.9927125203916291E-2</v>
      </c>
      <c r="F108" s="302">
        <f t="shared" si="28"/>
        <v>6.0731827595138198E-2</v>
      </c>
      <c r="G108" s="302">
        <f t="shared" si="28"/>
        <v>6.0819337514509381E-2</v>
      </c>
      <c r="H108" s="302">
        <f t="shared" si="28"/>
        <v>5.8426331802425326E-2</v>
      </c>
      <c r="I108" s="302">
        <f t="shared" si="28"/>
        <v>6.1326165981336923E-2</v>
      </c>
      <c r="J108" s="302">
        <f t="shared" si="28"/>
        <v>5.93051925505493E-2</v>
      </c>
      <c r="K108" s="302">
        <f t="shared" si="28"/>
        <v>6.0961374992526997E-2</v>
      </c>
      <c r="L108" s="302">
        <f t="shared" si="28"/>
        <v>5.8782825131311216E-2</v>
      </c>
      <c r="M108" s="302">
        <f t="shared" si="28"/>
        <v>6.2074596527287917E-2</v>
      </c>
      <c r="N108" s="302">
        <f t="shared" si="28"/>
        <v>6.4150824828556025E-2</v>
      </c>
      <c r="O108" s="302">
        <f t="shared" si="28"/>
        <v>6.5583724774350968E-2</v>
      </c>
      <c r="P108" s="302">
        <f t="shared" si="28"/>
        <v>6.6679818355034018E-2</v>
      </c>
      <c r="Q108" s="302">
        <f t="shared" si="28"/>
        <v>6.8896329610325852E-2</v>
      </c>
      <c r="R108" s="302">
        <f t="shared" si="28"/>
        <v>6.6395118392298225E-2</v>
      </c>
      <c r="S108" s="302">
        <f t="shared" si="28"/>
        <v>6.5736504472048027E-2</v>
      </c>
      <c r="T108" s="302">
        <f t="shared" si="28"/>
        <v>6.732711328832898E-2</v>
      </c>
      <c r="U108" s="302">
        <f t="shared" si="28"/>
        <v>6.6913180654136539E-2</v>
      </c>
      <c r="V108" s="302">
        <f t="shared" si="28"/>
        <v>6.8593849017730593E-2</v>
      </c>
      <c r="W108" s="302">
        <f t="shared" si="28"/>
        <v>6.8570615554741809E-2</v>
      </c>
      <c r="X108" s="302">
        <f t="shared" si="28"/>
        <v>7.176925986999301E-2</v>
      </c>
      <c r="Y108" s="302">
        <f t="shared" si="28"/>
        <v>7.0817859833297803E-2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7.6854313355246312E-2</v>
      </c>
      <c r="C109" s="235">
        <f t="shared" si="29"/>
        <v>7.5081255884172735E-2</v>
      </c>
      <c r="D109" s="235">
        <f t="shared" si="29"/>
        <v>7.8282315983665793E-2</v>
      </c>
      <c r="E109" s="235">
        <f t="shared" si="29"/>
        <v>8.2138487016414366E-2</v>
      </c>
      <c r="F109" s="235">
        <f t="shared" si="29"/>
        <v>8.3241443927638506E-2</v>
      </c>
      <c r="G109" s="235">
        <f t="shared" si="29"/>
        <v>8.3361388482823165E-2</v>
      </c>
      <c r="H109" s="235">
        <f t="shared" si="29"/>
        <v>8.0081440246638172E-2</v>
      </c>
      <c r="I109" s="235">
        <f t="shared" si="29"/>
        <v>8.4056067616861491E-2</v>
      </c>
      <c r="J109" s="235">
        <f t="shared" si="29"/>
        <v>8.12860415336744E-2</v>
      </c>
      <c r="K109" s="235">
        <f t="shared" si="29"/>
        <v>8.3556070665629298E-2</v>
      </c>
      <c r="L109" s="235">
        <f t="shared" si="29"/>
        <v>8.0570064097131522E-2</v>
      </c>
      <c r="M109" s="235">
        <f t="shared" si="29"/>
        <v>8.5081896112256555E-2</v>
      </c>
      <c r="N109" s="235">
        <f t="shared" si="29"/>
        <v>8.7927656705419063E-2</v>
      </c>
      <c r="O109" s="235">
        <f t="shared" si="29"/>
        <v>8.989164602065837E-2</v>
      </c>
      <c r="P109" s="235">
        <f t="shared" si="29"/>
        <v>9.1393995216274823E-2</v>
      </c>
      <c r="Q109" s="235">
        <f t="shared" si="29"/>
        <v>9.443203317229254E-2</v>
      </c>
      <c r="R109" s="235">
        <f t="shared" si="29"/>
        <v>9.1003774191769207E-2</v>
      </c>
      <c r="S109" s="235">
        <f t="shared" si="29"/>
        <v>9.0101051914449518E-2</v>
      </c>
      <c r="T109" s="235">
        <f t="shared" si="29"/>
        <v>9.228120324257888E-2</v>
      </c>
      <c r="U109" s="235">
        <f t="shared" si="29"/>
        <v>9.1713850809376093E-2</v>
      </c>
      <c r="V109" s="235">
        <f t="shared" si="29"/>
        <v>9.4017441313546418E-2</v>
      </c>
      <c r="W109" s="235">
        <f t="shared" si="29"/>
        <v>9.3985596610641778E-2</v>
      </c>
      <c r="X109" s="235">
        <f t="shared" si="29"/>
        <v>9.8369784967156121E-2</v>
      </c>
      <c r="Y109" s="235">
        <f t="shared" si="29"/>
        <v>9.7065758463371829E-2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109.19531160357133</v>
      </c>
      <c r="D113" s="320">
        <f t="shared" si="30"/>
        <v>111.52671379556693</v>
      </c>
      <c r="E113" s="320">
        <f t="shared" si="30"/>
        <v>112.03777381256033</v>
      </c>
      <c r="F113" s="320">
        <f t="shared" si="30"/>
        <v>110.07090512905107</v>
      </c>
      <c r="G113" s="320">
        <f t="shared" si="30"/>
        <v>105.75903992192637</v>
      </c>
      <c r="H113" s="320">
        <f t="shared" si="30"/>
        <v>101.6664205946286</v>
      </c>
      <c r="I113" s="320">
        <f t="shared" si="30"/>
        <v>101.40446830003891</v>
      </c>
      <c r="J113" s="320">
        <f t="shared" si="30"/>
        <v>100.46047410561015</v>
      </c>
      <c r="K113" s="320">
        <f t="shared" si="30"/>
        <v>96.667568135169176</v>
      </c>
      <c r="L113" s="320">
        <f t="shared" si="30"/>
        <v>99.194771286176632</v>
      </c>
      <c r="M113" s="320">
        <f t="shared" si="30"/>
        <v>99.212462675420028</v>
      </c>
      <c r="N113" s="320">
        <f t="shared" si="30"/>
        <v>99.996127920555338</v>
      </c>
      <c r="O113" s="320">
        <f t="shared" si="30"/>
        <v>98.644404463652734</v>
      </c>
      <c r="P113" s="320">
        <f t="shared" si="30"/>
        <v>97.287241633792561</v>
      </c>
      <c r="Q113" s="320">
        <f t="shared" si="30"/>
        <v>95.644111514181091</v>
      </c>
      <c r="R113" s="320">
        <f t="shared" si="30"/>
        <v>97.349277509353186</v>
      </c>
      <c r="S113" s="320">
        <f t="shared" si="30"/>
        <v>97.689943262779806</v>
      </c>
      <c r="T113" s="320">
        <f t="shared" si="30"/>
        <v>98.16648507663821</v>
      </c>
      <c r="U113" s="320">
        <f t="shared" si="30"/>
        <v>95.96747990101035</v>
      </c>
      <c r="V113" s="320">
        <f t="shared" si="30"/>
        <v>96.62811470067949</v>
      </c>
      <c r="W113" s="320">
        <f t="shared" si="30"/>
        <v>100.82155772557385</v>
      </c>
      <c r="X113" s="320">
        <f t="shared" si="30"/>
        <v>99.996916203670253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1.4798904204085037</v>
      </c>
      <c r="C114" s="330">
        <f>IF(C$6=0,0,C$6/FBT!C$5*1000)</f>
        <v>1.449013985835935</v>
      </c>
      <c r="D114" s="330">
        <f>IF(D$6=0,0,D$6/FBT!D$5*1000)</f>
        <v>1.5430486832740238</v>
      </c>
      <c r="E114" s="330">
        <f>IF(E$6=0,0,E$6/FBT!E$5*1000)</f>
        <v>1.6264781247173836</v>
      </c>
      <c r="F114" s="330">
        <f>IF(F$6=0,0,F$6/FBT!F$5*1000)</f>
        <v>1.6193815972718859</v>
      </c>
      <c r="G114" s="330">
        <f>IF(G$6=0,0,G$6/FBT!G$5*1000)</f>
        <v>1.5581867112941161</v>
      </c>
      <c r="H114" s="330">
        <f>IF(H$6=0,0,H$6/FBT!H$5*1000)</f>
        <v>1.4389525249095678</v>
      </c>
      <c r="I114" s="330">
        <f>IF(I$6=0,0,I$6/FBT!I$5*1000)</f>
        <v>1.5064794704984008</v>
      </c>
      <c r="J114" s="330">
        <f>IF(J$6=0,0,J$6/FBT!J$5*1000)</f>
        <v>1.4432722288160569</v>
      </c>
      <c r="K114" s="330">
        <f>IF(K$6=0,0,K$6/FBT!K$5*1000)</f>
        <v>1.4275648911588428</v>
      </c>
      <c r="L114" s="330">
        <f>IF(L$6=0,0,L$6/FBT!L$5*1000)</f>
        <v>1.4125360693933462</v>
      </c>
      <c r="M114" s="330">
        <f>IF(M$6=0,0,M$6/FBT!M$5*1000)</f>
        <v>1.4919025172130105</v>
      </c>
      <c r="N114" s="330">
        <f>IF(N$6=0,0,N$6/FBT!N$5*1000)</f>
        <v>1.5539811254276708</v>
      </c>
      <c r="O114" s="330">
        <f>IF(O$6=0,0,O$6/FBT!O$5*1000)</f>
        <v>1.5672159575760558</v>
      </c>
      <c r="P114" s="330">
        <f>IF(P$6=0,0,P$6/FBT!P$5*1000)</f>
        <v>1.5714863373070713</v>
      </c>
      <c r="Q114" s="330">
        <f>IF(Q$6=0,0,Q$6/FBT!Q$5*1000)</f>
        <v>1.596300443839094</v>
      </c>
      <c r="R114" s="330">
        <f>IF(R$6=0,0,R$6/FBT!R$5*1000)</f>
        <v>1.5657744199704942</v>
      </c>
      <c r="S114" s="330">
        <f>IF(S$6=0,0,S$6/FBT!S$5*1000)</f>
        <v>1.5556674884127526</v>
      </c>
      <c r="T114" s="330">
        <f>IF(T$6=0,0,T$6/FBT!T$5*1000)</f>
        <v>1.6010818948333043</v>
      </c>
      <c r="U114" s="330">
        <f>IF(U$6=0,0,U$6/FBT!U$5*1000)</f>
        <v>1.5555933429114641</v>
      </c>
      <c r="V114" s="330">
        <f>IF(V$6=0,0,V$6/FBT!V$5*1000)</f>
        <v>1.6056430016100682</v>
      </c>
      <c r="W114" s="330">
        <f>IF(W$6=0,0,W$6/FBT!W$5*1000)</f>
        <v>1.6747568494260008</v>
      </c>
      <c r="X114" s="330">
        <f>IF(X$6=0,0,X$6/FBT!X$5*1000)</f>
        <v>1.7385427968069578</v>
      </c>
      <c r="Y114" s="330">
        <f>IF(Y$6=0,0,Y$6/FBT!Y$5*1000)</f>
        <v>1.5611778723132685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1.7265388238099215</v>
      </c>
      <c r="C115" s="331">
        <f>IF(C$7=0,0,C$7/FBT!C$5*1000)</f>
        <v>1.6905163168085908</v>
      </c>
      <c r="D115" s="331">
        <f>IF(D$7=0,0,D$7/FBT!D$5*1000)</f>
        <v>1.8002234638196952</v>
      </c>
      <c r="E115" s="331">
        <f>IF(E$7=0,0,E$7/FBT!E$5*1000)</f>
        <v>1.8975578121702812</v>
      </c>
      <c r="F115" s="331">
        <f>IF(F$7=0,0,F$7/FBT!F$5*1000)</f>
        <v>1.889278530150533</v>
      </c>
      <c r="G115" s="331">
        <f>IF(G$7=0,0,G$7/FBT!G$5*1000)</f>
        <v>1.8178844965098029</v>
      </c>
      <c r="H115" s="331">
        <f>IF(H$7=0,0,H$7/FBT!H$5*1000)</f>
        <v>1.6787779457278307</v>
      </c>
      <c r="I115" s="331">
        <f>IF(I$7=0,0,I$7/FBT!I$5*1000)</f>
        <v>1.7575593822481357</v>
      </c>
      <c r="J115" s="331">
        <f>IF(J$7=0,0,J$7/FBT!J$5*1000)</f>
        <v>1.6838176002853997</v>
      </c>
      <c r="K115" s="331">
        <f>IF(K$7=0,0,K$7/FBT!K$5*1000)</f>
        <v>1.6654923730186497</v>
      </c>
      <c r="L115" s="331">
        <f>IF(L$7=0,0,L$7/FBT!L$5*1000)</f>
        <v>1.6479587476255708</v>
      </c>
      <c r="M115" s="331">
        <f>IF(M$7=0,0,M$7/FBT!M$5*1000)</f>
        <v>1.7405529367485124</v>
      </c>
      <c r="N115" s="331">
        <f>IF(N$7=0,0,N$7/FBT!N$5*1000)</f>
        <v>1.8129779796656156</v>
      </c>
      <c r="O115" s="331">
        <f>IF(O$7=0,0,O$7/FBT!O$5*1000)</f>
        <v>1.8284186171720664</v>
      </c>
      <c r="P115" s="331">
        <f>IF(P$7=0,0,P$7/FBT!P$5*1000)</f>
        <v>1.8334007268582508</v>
      </c>
      <c r="Q115" s="331">
        <f>IF(Q$7=0,0,Q$7/FBT!Q$5*1000)</f>
        <v>1.8623505178122763</v>
      </c>
      <c r="R115" s="331">
        <f>IF(R$7=0,0,R$7/FBT!R$5*1000)</f>
        <v>1.8267368232989096</v>
      </c>
      <c r="S115" s="331">
        <f>IF(S$7=0,0,S$7/FBT!S$5*1000)</f>
        <v>1.8149454031482111</v>
      </c>
      <c r="T115" s="331">
        <f>IF(T$7=0,0,T$7/FBT!T$5*1000)</f>
        <v>1.8679288773055231</v>
      </c>
      <c r="U115" s="331">
        <f>IF(U$7=0,0,U$7/FBT!U$5*1000)</f>
        <v>1.8148589000633752</v>
      </c>
      <c r="V115" s="331">
        <f>IF(V$7=0,0,V$7/FBT!V$5*1000)</f>
        <v>1.8732501685450793</v>
      </c>
      <c r="W115" s="331">
        <f>IF(W$7=0,0,W$7/FBT!W$5*1000)</f>
        <v>1.9538829909970019</v>
      </c>
      <c r="X115" s="331">
        <f>IF(X$7=0,0,X$7/FBT!X$5*1000)</f>
        <v>2.028299929608119</v>
      </c>
      <c r="Y115" s="331">
        <f>IF(Y$7=0,0,Y$7/FBT!Y$5*1000)</f>
        <v>1.8213741843654789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3.9463744544226746</v>
      </c>
      <c r="C116" s="331">
        <f>IF(C$8=0,0,C$8/FBT!C$5*1000)</f>
        <v>3.8640372955624924</v>
      </c>
      <c r="D116" s="331">
        <f>IF(D$8=0,0,D$8/FBT!D$5*1000)</f>
        <v>4.1147964887307316</v>
      </c>
      <c r="E116" s="331">
        <f>IF(E$8=0,0,E$8/FBT!E$5*1000)</f>
        <v>4.3372749992463548</v>
      </c>
      <c r="F116" s="331">
        <f>IF(F$8=0,0,F$8/FBT!F$5*1000)</f>
        <v>4.3183509260583604</v>
      </c>
      <c r="G116" s="331">
        <f>IF(G$8=0,0,G$8/FBT!G$5*1000)</f>
        <v>4.1551645634509784</v>
      </c>
      <c r="H116" s="331">
        <f>IF(H$8=0,0,H$8/FBT!H$5*1000)</f>
        <v>3.8372067330921844</v>
      </c>
      <c r="I116" s="331">
        <f>IF(I$8=0,0,I$8/FBT!I$5*1000)</f>
        <v>4.0172785879957376</v>
      </c>
      <c r="J116" s="331">
        <f>IF(J$8=0,0,J$8/FBT!J$5*1000)</f>
        <v>3.8487259435094834</v>
      </c>
      <c r="K116" s="331">
        <f>IF(K$8=0,0,K$8/FBT!K$5*1000)</f>
        <v>3.8068397097569147</v>
      </c>
      <c r="L116" s="331">
        <f>IF(L$8=0,0,L$8/FBT!L$5*1000)</f>
        <v>3.76676285171559</v>
      </c>
      <c r="M116" s="331">
        <f>IF(M$8=0,0,M$8/FBT!M$5*1000)</f>
        <v>3.9784067125680282</v>
      </c>
      <c r="N116" s="331">
        <f>IF(N$8=0,0,N$8/FBT!N$5*1000)</f>
        <v>4.1439496678071217</v>
      </c>
      <c r="O116" s="331">
        <f>IF(O$8=0,0,O$8/FBT!O$5*1000)</f>
        <v>4.1792425535361488</v>
      </c>
      <c r="P116" s="331">
        <f>IF(P$8=0,0,P$8/FBT!P$5*1000)</f>
        <v>4.190630232818858</v>
      </c>
      <c r="Q116" s="331">
        <f>IF(Q$8=0,0,Q$8/FBT!Q$5*1000)</f>
        <v>4.2568011835709179</v>
      </c>
      <c r="R116" s="331">
        <f>IF(R$8=0,0,R$8/FBT!R$5*1000)</f>
        <v>4.1753984532546502</v>
      </c>
      <c r="S116" s="331">
        <f>IF(S$8=0,0,S$8/FBT!S$5*1000)</f>
        <v>4.14844663576734</v>
      </c>
      <c r="T116" s="331">
        <f>IF(T$8=0,0,T$8/FBT!T$5*1000)</f>
        <v>4.2695517195554773</v>
      </c>
      <c r="U116" s="331">
        <f>IF(U$8=0,0,U$8/FBT!U$5*1000)</f>
        <v>4.148248914430571</v>
      </c>
      <c r="V116" s="331">
        <f>IF(V$8=0,0,V$8/FBT!V$5*1000)</f>
        <v>4.2817146709601808</v>
      </c>
      <c r="W116" s="331">
        <f>IF(W$8=0,0,W$8/FBT!W$5*1000)</f>
        <v>4.4660182651360039</v>
      </c>
      <c r="X116" s="331">
        <f>IF(X$8=0,0,X$8/FBT!X$5*1000)</f>
        <v>4.6361141248185547</v>
      </c>
      <c r="Y116" s="331">
        <f>IF(Y$8=0,0,Y$8/FBT!Y$5*1000)</f>
        <v>4.1631409928353822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2.9597808408170079</v>
      </c>
      <c r="C117" s="331">
        <f>IF(C$9=0,0,C$9/FBT!C$5*1000)</f>
        <v>2.8980279716718691</v>
      </c>
      <c r="D117" s="331">
        <f>IF(D$9=0,0,D$9/FBT!D$5*1000)</f>
        <v>3.0860973665480476</v>
      </c>
      <c r="E117" s="331">
        <f>IF(E$9=0,0,E$9/FBT!E$5*1000)</f>
        <v>3.2529562494347668</v>
      </c>
      <c r="F117" s="331">
        <f>IF(F$9=0,0,F$9/FBT!F$5*1000)</f>
        <v>3.23876319454377</v>
      </c>
      <c r="G117" s="331">
        <f>IF(G$9=0,0,G$9/FBT!G$5*1000)</f>
        <v>3.1163734225882322</v>
      </c>
      <c r="H117" s="331">
        <f>IF(H$9=0,0,H$9/FBT!H$5*1000)</f>
        <v>2.877905049819137</v>
      </c>
      <c r="I117" s="331">
        <f>IF(I$9=0,0,I$9/FBT!I$5*1000)</f>
        <v>3.0129589409968034</v>
      </c>
      <c r="J117" s="331">
        <f>IF(J$9=0,0,J$9/FBT!J$5*1000)</f>
        <v>2.8865444576321124</v>
      </c>
      <c r="K117" s="331">
        <f>IF(K$9=0,0,K$9/FBT!K$5*1000)</f>
        <v>2.8551297823176855</v>
      </c>
      <c r="L117" s="331">
        <f>IF(L$9=0,0,L$9/FBT!L$5*1000)</f>
        <v>2.8250721387866928</v>
      </c>
      <c r="M117" s="331">
        <f>IF(M$9=0,0,M$9/FBT!M$5*1000)</f>
        <v>2.9838050344260214</v>
      </c>
      <c r="N117" s="331">
        <f>IF(N$9=0,0,N$9/FBT!N$5*1000)</f>
        <v>3.1079622508553415</v>
      </c>
      <c r="O117" s="331">
        <f>IF(O$9=0,0,O$9/FBT!O$5*1000)</f>
        <v>3.1344319151521116</v>
      </c>
      <c r="P117" s="331">
        <f>IF(P$9=0,0,P$9/FBT!P$5*1000)</f>
        <v>3.1429726746141422</v>
      </c>
      <c r="Q117" s="331">
        <f>IF(Q$9=0,0,Q$9/FBT!Q$5*1000)</f>
        <v>3.1926008876781888</v>
      </c>
      <c r="R117" s="331">
        <f>IF(R$9=0,0,R$9/FBT!R$5*1000)</f>
        <v>3.1315488399409879</v>
      </c>
      <c r="S117" s="331">
        <f>IF(S$9=0,0,S$9/FBT!S$5*1000)</f>
        <v>3.1113349768255052</v>
      </c>
      <c r="T117" s="331">
        <f>IF(T$9=0,0,T$9/FBT!T$5*1000)</f>
        <v>3.2021637896666086</v>
      </c>
      <c r="U117" s="331">
        <f>IF(U$9=0,0,U$9/FBT!U$5*1000)</f>
        <v>3.1111866858229291</v>
      </c>
      <c r="V117" s="331">
        <f>IF(V$9=0,0,V$9/FBT!V$5*1000)</f>
        <v>3.2112860032201365</v>
      </c>
      <c r="W117" s="331">
        <f>IF(W$9=0,0,W$9/FBT!W$5*1000)</f>
        <v>3.3495136988520033</v>
      </c>
      <c r="X117" s="331">
        <f>IF(X$9=0,0,X$9/FBT!X$5*1000)</f>
        <v>3.4770855936139173</v>
      </c>
      <c r="Y117" s="331">
        <f>IF(Y$9=0,0,Y$9/FBT!Y$5*1000)</f>
        <v>3.1223557446265375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2.5365782555331364</v>
      </c>
      <c r="C118" s="332">
        <f>IF(C$10=0,0,C$10/FBT!C$5*1000)</f>
        <v>2.5454647554359284</v>
      </c>
      <c r="D118" s="332">
        <f>IF(D$10=0,0,D$10/FBT!D$5*1000)</f>
        <v>2.6391768689967732</v>
      </c>
      <c r="E118" s="332">
        <f>IF(E$10=0,0,E$10/FBT!E$5*1000)</f>
        <v>2.6671773810821509</v>
      </c>
      <c r="F118" s="332">
        <f>IF(F$10=0,0,F$10/FBT!F$5*1000)</f>
        <v>2.6198363955850925</v>
      </c>
      <c r="G118" s="332">
        <f>IF(G$10=0,0,G$10/FBT!G$5*1000)</f>
        <v>2.5602045433037102</v>
      </c>
      <c r="H118" s="332">
        <f>IF(H$10=0,0,H$10/FBT!H$5*1000)</f>
        <v>2.4991901033285053</v>
      </c>
      <c r="I118" s="332">
        <f>IF(I$10=0,0,I$10/FBT!I$5*1000)</f>
        <v>2.5515911381454637</v>
      </c>
      <c r="J118" s="332">
        <f>IF(J$10=0,0,J$10/FBT!J$5*1000)</f>
        <v>2.5903770015884371</v>
      </c>
      <c r="K118" s="332">
        <f>IF(K$10=0,0,K$10/FBT!K$5*1000)</f>
        <v>2.6496893201646956</v>
      </c>
      <c r="L118" s="332">
        <f>IF(L$10=0,0,L$10/FBT!L$5*1000)</f>
        <v>2.736199930951432</v>
      </c>
      <c r="M118" s="332">
        <f>IF(M$10=0,0,M$10/FBT!M$5*1000)</f>
        <v>2.8003463148582761</v>
      </c>
      <c r="N118" s="332">
        <f>IF(N$10=0,0,N$10/FBT!N$5*1000)</f>
        <v>2.9447738706284636</v>
      </c>
      <c r="O118" s="332">
        <f>IF(O$10=0,0,O$10/FBT!O$5*1000)</f>
        <v>3.0367480009639203</v>
      </c>
      <c r="P118" s="332">
        <f>IF(P$10=0,0,P$10/FBT!P$5*1000)</f>
        <v>3.0791252156902584</v>
      </c>
      <c r="Q118" s="332">
        <f>IF(Q$10=0,0,Q$10/FBT!Q$5*1000)</f>
        <v>3.116193696829372</v>
      </c>
      <c r="R118" s="332">
        <f>IF(R$10=0,0,R$10/FBT!R$5*1000)</f>
        <v>3.1936618950405653</v>
      </c>
      <c r="S118" s="332">
        <f>IF(S$10=0,0,S$10/FBT!S$5*1000)</f>
        <v>3.1527864746973546</v>
      </c>
      <c r="T118" s="332">
        <f>IF(T$10=0,0,T$10/FBT!T$5*1000)</f>
        <v>3.2629920247971458</v>
      </c>
      <c r="U118" s="332">
        <f>IF(U$10=0,0,U$10/FBT!U$5*1000)</f>
        <v>3.3427567322081302</v>
      </c>
      <c r="V118" s="332">
        <f>IF(V$10=0,0,V$10/FBT!V$5*1000)</f>
        <v>3.5471285082105042</v>
      </c>
      <c r="W118" s="332">
        <f>IF(W$10=0,0,W$10/FBT!W$5*1000)</f>
        <v>3.7422137754930467</v>
      </c>
      <c r="X118" s="332">
        <f>IF(X$10=0,0,X$10/FBT!X$5*1000)</f>
        <v>4.0572369958699452</v>
      </c>
      <c r="Y118" s="332">
        <f>IF(Y$10=0,0,Y$10/FBT!Y$5*1000)</f>
        <v>4.0600021416501937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6.6179895444179193</v>
      </c>
      <c r="C119" s="348">
        <f>IF(C$16=0,0,C$16/FBT!C$5*1000)</f>
        <v>6.6466942474110375</v>
      </c>
      <c r="D119" s="348">
        <f>IF(D$16=0,0,D$16/FBT!D$5*1000)</f>
        <v>6.7642517021234658</v>
      </c>
      <c r="E119" s="348">
        <f>IF(E$16=0,0,E$16/FBT!E$5*1000)</f>
        <v>6.8002178702897975</v>
      </c>
      <c r="F119" s="348">
        <f>IF(F$16=0,0,F$16/FBT!F$5*1000)</f>
        <v>6.6832589343049564</v>
      </c>
      <c r="G119" s="348">
        <f>IF(G$16=0,0,G$16/FBT!G$5*1000)</f>
        <v>6.4065905873601787</v>
      </c>
      <c r="H119" s="348">
        <f>IF(H$16=0,0,H$16/FBT!H$5*1000)</f>
        <v>6.1585078515477285</v>
      </c>
      <c r="I119" s="348">
        <f>IF(I$16=0,0,I$16/FBT!I$5*1000)</f>
        <v>6.1485344193813125</v>
      </c>
      <c r="J119" s="348">
        <f>IF(J$16=0,0,J$16/FBT!J$5*1000)</f>
        <v>6.0757048136596863</v>
      </c>
      <c r="K119" s="348">
        <f>IF(K$16=0,0,K$16/FBT!K$5*1000)</f>
        <v>5.8383524613285509</v>
      </c>
      <c r="L119" s="348">
        <f>IF(L$16=0,0,L$16/FBT!L$5*1000)</f>
        <v>5.9888852577238767</v>
      </c>
      <c r="M119" s="348">
        <f>IF(M$16=0,0,M$16/FBT!M$5*1000)</f>
        <v>5.9930263688970067</v>
      </c>
      <c r="N119" s="348">
        <f>IF(N$16=0,0,N$16/FBT!N$5*1000)</f>
        <v>6.0468974565531006</v>
      </c>
      <c r="O119" s="348">
        <f>IF(O$16=0,0,O$16/FBT!O$5*1000)</f>
        <v>5.985048598298615</v>
      </c>
      <c r="P119" s="348">
        <f>IF(P$16=0,0,P$16/FBT!P$5*1000)</f>
        <v>5.9232356806762514</v>
      </c>
      <c r="Q119" s="348">
        <f>IF(Q$16=0,0,Q$16/FBT!Q$5*1000)</f>
        <v>5.8608398046771581</v>
      </c>
      <c r="R119" s="348">
        <f>IF(R$16=0,0,R$16/FBT!R$5*1000)</f>
        <v>5.9124366658572898</v>
      </c>
      <c r="S119" s="348">
        <f>IF(S$16=0,0,S$16/FBT!S$5*1000)</f>
        <v>5.9270772788419075</v>
      </c>
      <c r="T119" s="348">
        <f>IF(T$16=0,0,T$16/FBT!T$5*1000)</f>
        <v>5.9801639507560527</v>
      </c>
      <c r="U119" s="348">
        <f>IF(U$16=0,0,U$16/FBT!U$5*1000)</f>
        <v>5.8309335861988991</v>
      </c>
      <c r="V119" s="348">
        <f>IF(V$16=0,0,V$16/FBT!V$5*1000)</f>
        <v>5.8948245738440654</v>
      </c>
      <c r="W119" s="348">
        <f>IF(W$16=0,0,W$16/FBT!W$5*1000)</f>
        <v>6.1481840635753908</v>
      </c>
      <c r="X119" s="348">
        <f>IF(X$16=0,0,X$16/FBT!X$5*1000)</f>
        <v>6.1727628462778616</v>
      </c>
      <c r="Y119" s="348">
        <f>IF(Y$16=0,0,Y$16/FBT!Y$5*1000)</f>
        <v>5.5744850081403703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5.5149912870149329</v>
      </c>
      <c r="C120" s="348">
        <f>IF(C$25=0,0,C$25/FBT!C$5*1000)</f>
        <v>5.5389118728425313</v>
      </c>
      <c r="D120" s="348">
        <f>IF(D$25=0,0,D$25/FBT!D$5*1000)</f>
        <v>5.6368764184362234</v>
      </c>
      <c r="E120" s="348">
        <f>IF(E$25=0,0,E$25/FBT!E$5*1000)</f>
        <v>5.6668482252414947</v>
      </c>
      <c r="F120" s="348">
        <f>IF(F$25=0,0,F$25/FBT!F$5*1000)</f>
        <v>5.5693824452541305</v>
      </c>
      <c r="G120" s="348">
        <f>IF(G$25=0,0,G$25/FBT!G$5*1000)</f>
        <v>5.3388254894668155</v>
      </c>
      <c r="H120" s="348">
        <f>IF(H$25=0,0,H$25/FBT!H$5*1000)</f>
        <v>5.132089876289772</v>
      </c>
      <c r="I120" s="348">
        <f>IF(I$25=0,0,I$25/FBT!I$5*1000)</f>
        <v>5.1237786828177603</v>
      </c>
      <c r="J120" s="348">
        <f>IF(J$25=0,0,J$25/FBT!J$5*1000)</f>
        <v>5.0630873447164069</v>
      </c>
      <c r="K120" s="348">
        <f>IF(K$25=0,0,K$25/FBT!K$5*1000)</f>
        <v>4.8652937177737918</v>
      </c>
      <c r="L120" s="348">
        <f>IF(L$25=0,0,L$25/FBT!L$5*1000)</f>
        <v>4.9907377147698977</v>
      </c>
      <c r="M120" s="348">
        <f>IF(M$25=0,0,M$25/FBT!M$5*1000)</f>
        <v>4.9941886407475051</v>
      </c>
      <c r="N120" s="348">
        <f>IF(N$25=0,0,N$25/FBT!N$5*1000)</f>
        <v>5.0390812137942529</v>
      </c>
      <c r="O120" s="348">
        <f>IF(O$25=0,0,O$25/FBT!O$5*1000)</f>
        <v>4.9875404985821801</v>
      </c>
      <c r="P120" s="348">
        <f>IF(P$25=0,0,P$25/FBT!P$5*1000)</f>
        <v>4.9360297338968753</v>
      </c>
      <c r="Q120" s="348">
        <f>IF(Q$25=0,0,Q$25/FBT!Q$5*1000)</f>
        <v>4.8840331705642965</v>
      </c>
      <c r="R120" s="348">
        <f>IF(R$25=0,0,R$25/FBT!R$5*1000)</f>
        <v>4.9270305548810747</v>
      </c>
      <c r="S120" s="348">
        <f>IF(S$25=0,0,S$25/FBT!S$5*1000)</f>
        <v>4.9392310657015912</v>
      </c>
      <c r="T120" s="348">
        <f>IF(T$25=0,0,T$25/FBT!T$5*1000)</f>
        <v>4.9834699589633775</v>
      </c>
      <c r="U120" s="348">
        <f>IF(U$25=0,0,U$25/FBT!U$5*1000)</f>
        <v>4.859111321832418</v>
      </c>
      <c r="V120" s="348">
        <f>IF(V$25=0,0,V$25/FBT!V$5*1000)</f>
        <v>4.9123538115367218</v>
      </c>
      <c r="W120" s="348">
        <f>IF(W$25=0,0,W$25/FBT!W$5*1000)</f>
        <v>5.1234867196461575</v>
      </c>
      <c r="X120" s="348">
        <f>IF(X$25=0,0,X$25/FBT!X$5*1000)</f>
        <v>5.1439690385648866</v>
      </c>
      <c r="Y120" s="348">
        <f>IF(Y$25=0,0,Y$25/FBT!Y$5*1000)</f>
        <v>4.6454041734503093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56.553615111391515</v>
      </c>
      <c r="C121" s="348">
        <f>IF(C$34=0,0,C$34/FBT!C$5*1000)</f>
        <v>57.15621226756403</v>
      </c>
      <c r="D121" s="348">
        <f>IF(D$34=0,0,D$34/FBT!D$5*1000)</f>
        <v>57.457618376215564</v>
      </c>
      <c r="E121" s="348">
        <f>IF(E$34=0,0,E$34/FBT!E$5*1000)</f>
        <v>56.561478495347941</v>
      </c>
      <c r="F121" s="348">
        <f>IF(F$34=0,0,F$34/FBT!F$5*1000)</f>
        <v>55.249830017288758</v>
      </c>
      <c r="G121" s="348">
        <f>IF(G$34=0,0,G$34/FBT!G$5*1000)</f>
        <v>53.05186459941001</v>
      </c>
      <c r="H121" s="348">
        <f>IF(H$34=0,0,H$34/FBT!H$5*1000)</f>
        <v>51.83233728458233</v>
      </c>
      <c r="I121" s="348">
        <f>IF(I$34=0,0,I$34/FBT!I$5*1000)</f>
        <v>50.578382742459681</v>
      </c>
      <c r="J121" s="348">
        <f>IF(J$34=0,0,J$34/FBT!J$5*1000)</f>
        <v>50.81189740176481</v>
      </c>
      <c r="K121" s="348">
        <f>IF(K$34=0,0,K$34/FBT!K$5*1000)</f>
        <v>48.203168041912789</v>
      </c>
      <c r="L121" s="348">
        <f>IF(L$34=0,0,L$34/FBT!L$5*1000)</f>
        <v>50.219486422523246</v>
      </c>
      <c r="M121" s="348">
        <f>IF(M$34=0,0,M$34/FBT!M$5*1000)</f>
        <v>49.009239147883001</v>
      </c>
      <c r="N121" s="348">
        <f>IF(N$34=0,0,N$34/FBT!N$5*1000)</f>
        <v>48.558148949424137</v>
      </c>
      <c r="O121" s="348">
        <f>IF(O$34=0,0,O$34/FBT!O$5*1000)</f>
        <v>47.238852622105597</v>
      </c>
      <c r="P121" s="348">
        <f>IF(P$34=0,0,P$34/FBT!P$5*1000)</f>
        <v>46.08334393488505</v>
      </c>
      <c r="Q121" s="348">
        <f>IF(Q$34=0,0,Q$34/FBT!Q$5*1000)</f>
        <v>44.417020571217314</v>
      </c>
      <c r="R121" s="348">
        <f>IF(R$34=0,0,R$34/FBT!R$5*1000)</f>
        <v>46.155897408245757</v>
      </c>
      <c r="S121" s="348">
        <f>IF(S$34=0,0,S$34/FBT!S$5*1000)</f>
        <v>46.593124932020736</v>
      </c>
      <c r="T121" s="348">
        <f>IF(T$34=0,0,T$34/FBT!T$5*1000)</f>
        <v>46.136205768546482</v>
      </c>
      <c r="U121" s="348">
        <f>IF(U$34=0,0,U$34/FBT!U$5*1000)</f>
        <v>45.142073975721338</v>
      </c>
      <c r="V121" s="348">
        <f>IF(V$34=0,0,V$34/FBT!V$5*1000)</f>
        <v>44.695458386708943</v>
      </c>
      <c r="W121" s="348">
        <f>IF(W$34=0,0,W$34/FBT!W$5*1000)</f>
        <v>46.611335303346181</v>
      </c>
      <c r="X121" s="348">
        <f>IF(X$34=0,0,X$34/FBT!X$5*1000)</f>
        <v>44.695401696797219</v>
      </c>
      <c r="Y121" s="348">
        <f>IF(Y$34=0,0,Y$34/FBT!Y$5*1000)</f>
        <v>40.741625294869046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10.470833371942517</v>
      </c>
      <c r="C122" s="348">
        <f>IF(C$45=0,0,C$45/FBT!C$5*1000)</f>
        <v>10.533964010648523</v>
      </c>
      <c r="D122" s="348">
        <f>IF(D$45=0,0,D$45/FBT!D$5*1000)</f>
        <v>10.680305618600201</v>
      </c>
      <c r="E122" s="348">
        <f>IF(E$45=0,0,E$45/FBT!E$5*1000)</f>
        <v>10.643483684752331</v>
      </c>
      <c r="F122" s="348">
        <f>IF(F$45=0,0,F$45/FBT!F$5*1000)</f>
        <v>10.430984218078679</v>
      </c>
      <c r="G122" s="348">
        <f>IF(G$45=0,0,G$45/FBT!G$5*1000)</f>
        <v>10.004281245801996</v>
      </c>
      <c r="H122" s="348">
        <f>IF(H$45=0,0,H$45/FBT!H$5*1000)</f>
        <v>9.6884576317252691</v>
      </c>
      <c r="I122" s="348">
        <f>IF(I$45=0,0,I$45/FBT!I$5*1000)</f>
        <v>9.5729881748502521</v>
      </c>
      <c r="J122" s="348">
        <f>IF(J$45=0,0,J$45/FBT!J$5*1000)</f>
        <v>9.5320069196067987</v>
      </c>
      <c r="K122" s="348">
        <f>IF(K$45=0,0,K$45/FBT!K$5*1000)</f>
        <v>9.1038969647361654</v>
      </c>
      <c r="L122" s="348">
        <f>IF(L$45=0,0,L$45/FBT!L$5*1000)</f>
        <v>9.406726015325491</v>
      </c>
      <c r="M122" s="348">
        <f>IF(M$45=0,0,M$45/FBT!M$5*1000)</f>
        <v>9.2994228090520945</v>
      </c>
      <c r="N122" s="348">
        <f>IF(N$45=0,0,N$45/FBT!N$5*1000)</f>
        <v>9.2833706609507587</v>
      </c>
      <c r="O122" s="348">
        <f>IF(O$45=0,0,O$45/FBT!O$5*1000)</f>
        <v>9.1053076947487543</v>
      </c>
      <c r="P122" s="348">
        <f>IF(P$45=0,0,P$45/FBT!P$5*1000)</f>
        <v>8.9494294014713844</v>
      </c>
      <c r="Q122" s="348">
        <f>IF(Q$45=0,0,Q$45/FBT!Q$5*1000)</f>
        <v>8.7158552977423973</v>
      </c>
      <c r="R122" s="348">
        <f>IF(R$45=0,0,R$45/FBT!R$5*1000)</f>
        <v>8.9416036363551736</v>
      </c>
      <c r="S122" s="348">
        <f>IF(S$45=0,0,S$45/FBT!S$5*1000)</f>
        <v>9.0045213178863897</v>
      </c>
      <c r="T122" s="348">
        <f>IF(T$45=0,0,T$45/FBT!T$5*1000)</f>
        <v>8.990844716384494</v>
      </c>
      <c r="U122" s="348">
        <f>IF(U$45=0,0,U$45/FBT!U$5*1000)</f>
        <v>8.7840364180965302</v>
      </c>
      <c r="V122" s="348">
        <f>IF(V$45=0,0,V$45/FBT!V$5*1000)</f>
        <v>8.7621392837171044</v>
      </c>
      <c r="W122" s="348">
        <f>IF(W$45=0,0,W$45/FBT!W$5*1000)</f>
        <v>9.1395210538759883</v>
      </c>
      <c r="X122" s="348">
        <f>IF(X$45=0,0,X$45/FBT!X$5*1000)</f>
        <v>8.9041681879112939</v>
      </c>
      <c r="Y122" s="348">
        <f>IF(Y$45=0,0,Y$45/FBT!Y$5*1000)</f>
        <v>8.091144974802452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8.7694404854684898</v>
      </c>
      <c r="C123" s="348">
        <f>IF(C$66=0,0,C$66/FBT!C$5*1000)</f>
        <v>8.6739477479306704</v>
      </c>
      <c r="D123" s="348">
        <f>IF(D$66=0,0,D$66/FBT!D$5*1000)</f>
        <v>9.073749358857766</v>
      </c>
      <c r="E123" s="348">
        <f>IF(E$66=0,0,E$66/FBT!E$5*1000)</f>
        <v>9.381687740626889</v>
      </c>
      <c r="F123" s="348">
        <f>IF(F$66=0,0,F$66/FBT!F$5*1000)</f>
        <v>9.2893777931505799</v>
      </c>
      <c r="G123" s="348">
        <f>IF(G$66=0,0,G$66/FBT!G$5*1000)</f>
        <v>8.933443850238433</v>
      </c>
      <c r="H123" s="348">
        <f>IF(H$66=0,0,H$66/FBT!H$5*1000)</f>
        <v>8.3814022076679517</v>
      </c>
      <c r="I123" s="348">
        <f>IF(I$66=0,0,I$66/FBT!I$5*1000)</f>
        <v>8.6112559165654119</v>
      </c>
      <c r="J123" s="348">
        <f>IF(J$66=0,0,J$66/FBT!J$5*1000)</f>
        <v>8.3590061233897117</v>
      </c>
      <c r="K123" s="348">
        <f>IF(K$66=0,0,K$66/FBT!K$5*1000)</f>
        <v>8.1749787188243701</v>
      </c>
      <c r="L123" s="348">
        <f>IF(L$66=0,0,L$66/FBT!L$5*1000)</f>
        <v>8.2082770567339374</v>
      </c>
      <c r="M123" s="348">
        <f>IF(M$66=0,0,M$66/FBT!M$5*1000)</f>
        <v>8.4803877506353533</v>
      </c>
      <c r="N123" s="348">
        <f>IF(N$66=0,0,N$66/FBT!N$5*1000)</f>
        <v>8.712559537779109</v>
      </c>
      <c r="O123" s="348">
        <f>IF(O$66=0,0,O$66/FBT!O$5*1000)</f>
        <v>8.7142901175519558</v>
      </c>
      <c r="P123" s="348">
        <f>IF(P$66=0,0,P$66/FBT!P$5*1000)</f>
        <v>8.6861179990910085</v>
      </c>
      <c r="Q123" s="348">
        <f>IF(Q$66=0,0,Q$66/FBT!Q$5*1000)</f>
        <v>8.710248029008488</v>
      </c>
      <c r="R123" s="348">
        <f>IF(R$66=0,0,R$66/FBT!R$5*1000)</f>
        <v>8.6600371443152415</v>
      </c>
      <c r="S123" s="348">
        <f>IF(S$66=0,0,S$66/FBT!S$5*1000)</f>
        <v>8.6408410400386817</v>
      </c>
      <c r="T123" s="348">
        <f>IF(T$66=0,0,T$66/FBT!T$5*1000)</f>
        <v>8.8131610148629171</v>
      </c>
      <c r="U123" s="348">
        <f>IF(U$66=0,0,U$66/FBT!U$5*1000)</f>
        <v>8.577132889531633</v>
      </c>
      <c r="V123" s="348">
        <f>IF(V$66=0,0,V$66/FBT!V$5*1000)</f>
        <v>8.7595881892169114</v>
      </c>
      <c r="W123" s="348">
        <f>IF(W$66=0,0,W$66/FBT!W$5*1000)</f>
        <v>9.1368707511737597</v>
      </c>
      <c r="X123" s="348">
        <f>IF(X$66=0,0,X$66/FBT!X$5*1000)</f>
        <v>9.3066598490677332</v>
      </c>
      <c r="Y123" s="348">
        <f>IF(Y$66=0,0,Y$66/FBT!Y$5*1000)</f>
        <v>8.3877975075755753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8.3732199986713134</v>
      </c>
      <c r="C124" s="333">
        <f>IF(C$80=0,0,C$80/FBT!C$5*1000)</f>
        <v>8.1985211318597155</v>
      </c>
      <c r="D124" s="333">
        <f>IF(D$80=0,0,D$80/FBT!D$5*1000)</f>
        <v>8.7305694499644275</v>
      </c>
      <c r="E124" s="333">
        <f>IF(E$80=0,0,E$80/FBT!E$5*1000)</f>
        <v>9.2026132296509555</v>
      </c>
      <c r="F124" s="333">
        <f>IF(F$80=0,0,F$80/FBT!F$5*1000)</f>
        <v>9.1624610773643216</v>
      </c>
      <c r="G124" s="333">
        <f>IF(G$80=0,0,G$80/FBT!G$5*1000)</f>
        <v>8.8162204125021084</v>
      </c>
      <c r="H124" s="333">
        <f>IF(H$80=0,0,H$80/FBT!H$5*1000)</f>
        <v>8.1415933859383376</v>
      </c>
      <c r="I124" s="333">
        <f>IF(I$80=0,0,I$80/FBT!I$5*1000)</f>
        <v>8.5236608440799575</v>
      </c>
      <c r="J124" s="333">
        <f>IF(J$80=0,0,J$80/FBT!J$5*1000)</f>
        <v>8.1660342706412461</v>
      </c>
      <c r="K124" s="333">
        <f>IF(K$80=0,0,K$80/FBT!K$5*1000)</f>
        <v>8.0771621541767313</v>
      </c>
      <c r="L124" s="333">
        <f>IF(L$80=0,0,L$80/FBT!L$5*1000)</f>
        <v>7.9921290806275538</v>
      </c>
      <c r="M124" s="333">
        <f>IF(M$80=0,0,M$80/FBT!M$5*1000)</f>
        <v>8.4411844423912168</v>
      </c>
      <c r="N124" s="333">
        <f>IF(N$80=0,0,N$80/FBT!N$5*1000)</f>
        <v>8.792425207669762</v>
      </c>
      <c r="O124" s="333">
        <f>IF(O$80=0,0,O$80/FBT!O$5*1000)</f>
        <v>8.8673078879653247</v>
      </c>
      <c r="P124" s="333">
        <f>IF(P$80=0,0,P$80/FBT!P$5*1000)</f>
        <v>8.8914696964834103</v>
      </c>
      <c r="Q124" s="333">
        <f>IF(Q$80=0,0,Q$80/FBT!Q$5*1000)</f>
        <v>9.0318679112415943</v>
      </c>
      <c r="R124" s="333">
        <f>IF(R$80=0,0,R$80/FBT!R$5*1000)</f>
        <v>8.8591516681930553</v>
      </c>
      <c r="S124" s="333">
        <f>IF(S$80=0,0,S$80/FBT!S$5*1000)</f>
        <v>8.801966649439354</v>
      </c>
      <c r="T124" s="333">
        <f>IF(T$80=0,0,T$80/FBT!T$5*1000)</f>
        <v>9.0589213609668384</v>
      </c>
      <c r="U124" s="333">
        <f>IF(U$80=0,0,U$80/FBT!U$5*1000)</f>
        <v>8.8015471341930631</v>
      </c>
      <c r="V124" s="333">
        <f>IF(V$80=0,0,V$80/FBT!V$5*1000)</f>
        <v>9.0847281031097644</v>
      </c>
      <c r="W124" s="333">
        <f>IF(W$80=0,0,W$80/FBT!W$5*1000)</f>
        <v>9.4757742540523182</v>
      </c>
      <c r="X124" s="333">
        <f>IF(X$80=0,0,X$80/FBT!X$5*1000)</f>
        <v>9.8366751443337712</v>
      </c>
      <c r="Y124" s="333">
        <f>IF(Y$80=0,0,Y$80/FBT!Y$5*1000)</f>
        <v>8.8331444015484717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DK: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337.75979229489411</v>
      </c>
      <c r="C5" s="223">
        <v>351.63323819755283</v>
      </c>
      <c r="D5" s="223">
        <v>338.12651451595121</v>
      </c>
      <c r="E5" s="223">
        <v>316.43140102537859</v>
      </c>
      <c r="F5" s="223">
        <v>322.18343080883648</v>
      </c>
      <c r="G5" s="223">
        <v>340.97897034359858</v>
      </c>
      <c r="H5" s="223">
        <v>347.4127680902393</v>
      </c>
      <c r="I5" s="223">
        <v>322.22586261466569</v>
      </c>
      <c r="J5" s="223">
        <v>340.81086426653701</v>
      </c>
      <c r="K5" s="223">
        <v>303.19095643879962</v>
      </c>
      <c r="L5" s="223">
        <v>325.3487532852908</v>
      </c>
      <c r="M5" s="223">
        <v>315.66147959745729</v>
      </c>
      <c r="N5" s="223">
        <v>299.54490577692508</v>
      </c>
      <c r="O5" s="223">
        <v>284.61062416206067</v>
      </c>
      <c r="P5" s="223">
        <v>287.114490948916</v>
      </c>
      <c r="Q5" s="223">
        <v>282.57728300581527</v>
      </c>
      <c r="R5" s="223">
        <v>286.8422878672207</v>
      </c>
      <c r="S5" s="223">
        <v>294.71109236864442</v>
      </c>
      <c r="T5" s="223">
        <v>299.76441481986433</v>
      </c>
      <c r="U5" s="223">
        <v>299.09072539098793</v>
      </c>
      <c r="V5" s="223">
        <v>302.91447405697392</v>
      </c>
      <c r="W5" s="223">
        <v>320.21111027627649</v>
      </c>
      <c r="X5" s="223">
        <v>294.57630921330212</v>
      </c>
      <c r="Y5" s="223">
        <v>290.71937866707361</v>
      </c>
      <c r="DA5" s="89" t="s">
        <v>2228</v>
      </c>
    </row>
    <row r="6" spans="1:105" ht="12" customHeight="1" x14ac:dyDescent="0.25">
      <c r="A6" s="55" t="s">
        <v>91</v>
      </c>
      <c r="B6" s="259">
        <v>4.6122137313275546</v>
      </c>
      <c r="C6" s="259">
        <v>4.6891770103833732</v>
      </c>
      <c r="D6" s="259">
        <v>4.6864993622261837</v>
      </c>
      <c r="E6" s="259">
        <v>4.5867377010960313</v>
      </c>
      <c r="F6" s="259">
        <v>4.7339624177614992</v>
      </c>
      <c r="G6" s="259">
        <v>4.9785832358516986</v>
      </c>
      <c r="H6" s="259">
        <v>4.9077225936678222</v>
      </c>
      <c r="I6" s="259">
        <v>4.732555322324683</v>
      </c>
      <c r="J6" s="259">
        <v>4.8495699764387048</v>
      </c>
      <c r="K6" s="259">
        <v>4.3899063620201568</v>
      </c>
      <c r="L6" s="259">
        <v>4.5641276101832968</v>
      </c>
      <c r="M6" s="259">
        <v>4.6349718508546252</v>
      </c>
      <c r="N6" s="259">
        <v>4.5041902461739411</v>
      </c>
      <c r="O6" s="259">
        <v>4.344949339161988</v>
      </c>
      <c r="P6" s="259">
        <v>4.4509064010303012</v>
      </c>
      <c r="Q6" s="259">
        <v>4.5058627909412063</v>
      </c>
      <c r="R6" s="259">
        <v>4.4336643240031366</v>
      </c>
      <c r="S6" s="259">
        <v>4.5196064298176237</v>
      </c>
      <c r="T6" s="259">
        <v>4.6652523282405136</v>
      </c>
      <c r="U6" s="259">
        <v>4.6238297344360113</v>
      </c>
      <c r="V6" s="259">
        <v>4.7887641827212057</v>
      </c>
      <c r="W6" s="259">
        <v>5.0539990907291914</v>
      </c>
      <c r="X6" s="259">
        <v>4.8265743849500691</v>
      </c>
      <c r="Y6" s="259">
        <v>4.6703716966498581</v>
      </c>
      <c r="DA6" s="67" t="s">
        <v>2229</v>
      </c>
    </row>
    <row r="7" spans="1:105" ht="12" customHeight="1" x14ac:dyDescent="0.25">
      <c r="A7" s="173" t="s">
        <v>92</v>
      </c>
      <c r="B7" s="224">
        <v>1.39449843979833</v>
      </c>
      <c r="C7" s="224">
        <v>1.417768214101311</v>
      </c>
      <c r="D7" s="224">
        <v>1.416958629724905</v>
      </c>
      <c r="E7" s="224">
        <v>1.3867957862615241</v>
      </c>
      <c r="F7" s="224">
        <v>1.4313090394733721</v>
      </c>
      <c r="G7" s="224">
        <v>1.5052699114190851</v>
      </c>
      <c r="H7" s="224">
        <v>1.4838452635764789</v>
      </c>
      <c r="I7" s="224">
        <v>1.430883605504873</v>
      </c>
      <c r="J7" s="224">
        <v>1.4662628750055891</v>
      </c>
      <c r="K7" s="224">
        <v>1.3272840178930361</v>
      </c>
      <c r="L7" s="224">
        <v>1.3799596467549471</v>
      </c>
      <c r="M7" s="224">
        <v>1.401379335615816</v>
      </c>
      <c r="N7" s="224">
        <v>1.3618376416906639</v>
      </c>
      <c r="O7" s="224">
        <v>1.3136913047436289</v>
      </c>
      <c r="P7" s="224">
        <v>1.345727321734205</v>
      </c>
      <c r="Q7" s="224">
        <v>1.362343334012033</v>
      </c>
      <c r="R7" s="224">
        <v>1.3405141961260081</v>
      </c>
      <c r="S7" s="224">
        <v>1.36649871016907</v>
      </c>
      <c r="T7" s="224">
        <v>1.4105346091852431</v>
      </c>
      <c r="U7" s="224">
        <v>1.3980105273023</v>
      </c>
      <c r="V7" s="224">
        <v>1.447878301044107</v>
      </c>
      <c r="W7" s="224">
        <v>1.52807182349189</v>
      </c>
      <c r="X7" s="224">
        <v>1.4593101797661361</v>
      </c>
      <c r="Y7" s="224">
        <v>1.4120824453601131</v>
      </c>
      <c r="DA7" s="177" t="s">
        <v>2230</v>
      </c>
    </row>
    <row r="8" spans="1:105" ht="12" customHeight="1" x14ac:dyDescent="0.25">
      <c r="A8" s="173" t="s">
        <v>93</v>
      </c>
      <c r="B8" s="224">
        <v>17.418760018492431</v>
      </c>
      <c r="C8" s="224">
        <v>17.709424104374619</v>
      </c>
      <c r="D8" s="224">
        <v>17.699311539480409</v>
      </c>
      <c r="E8" s="224">
        <v>17.322545731237572</v>
      </c>
      <c r="F8" s="224">
        <v>17.87856333097881</v>
      </c>
      <c r="G8" s="224">
        <v>18.802412825831709</v>
      </c>
      <c r="H8" s="224">
        <v>18.534796320427041</v>
      </c>
      <c r="I8" s="224">
        <v>17.87324921086973</v>
      </c>
      <c r="J8" s="224">
        <v>18.315173696028491</v>
      </c>
      <c r="K8" s="224">
        <v>16.579180818160509</v>
      </c>
      <c r="L8" s="224">
        <v>17.23715512044906</v>
      </c>
      <c r="M8" s="224">
        <v>17.504709682928329</v>
      </c>
      <c r="N8" s="224">
        <v>17.010792115471951</v>
      </c>
      <c r="O8" s="224">
        <v>16.409393458352501</v>
      </c>
      <c r="P8" s="224">
        <v>16.809557184593679</v>
      </c>
      <c r="Q8" s="224">
        <v>17.017108747271411</v>
      </c>
      <c r="R8" s="224">
        <v>16.744439733527479</v>
      </c>
      <c r="S8" s="224">
        <v>17.06901378925658</v>
      </c>
      <c r="T8" s="224">
        <v>17.61906873035225</v>
      </c>
      <c r="U8" s="224">
        <v>17.462629705004559</v>
      </c>
      <c r="V8" s="224">
        <v>18.085530927892009</v>
      </c>
      <c r="W8" s="224">
        <v>19.087232817753961</v>
      </c>
      <c r="X8" s="224">
        <v>18.22832718089343</v>
      </c>
      <c r="Y8" s="224">
        <v>17.638402840817029</v>
      </c>
      <c r="DA8" s="177" t="s">
        <v>2231</v>
      </c>
    </row>
    <row r="9" spans="1:105" ht="12" customHeight="1" x14ac:dyDescent="0.25">
      <c r="A9" s="173" t="s">
        <v>94</v>
      </c>
      <c r="B9" s="224">
        <v>9.2324458991036416</v>
      </c>
      <c r="C9" s="224">
        <v>9.3865062595926005</v>
      </c>
      <c r="D9" s="224">
        <v>9.3811463081271764</v>
      </c>
      <c r="E9" s="224">
        <v>9.1814495479937879</v>
      </c>
      <c r="F9" s="224">
        <v>9.4761549347785312</v>
      </c>
      <c r="G9" s="224">
        <v>9.9658218497075133</v>
      </c>
      <c r="H9" s="224">
        <v>9.8239773725327542</v>
      </c>
      <c r="I9" s="224">
        <v>9.4733382976380938</v>
      </c>
      <c r="J9" s="224">
        <v>9.707571038452361</v>
      </c>
      <c r="K9" s="224">
        <v>8.7874446741686789</v>
      </c>
      <c r="L9" s="224">
        <v>9.1361900580209401</v>
      </c>
      <c r="M9" s="224">
        <v>9.278001703656205</v>
      </c>
      <c r="N9" s="224">
        <v>9.0162111275579822</v>
      </c>
      <c r="O9" s="224">
        <v>8.6974524696653255</v>
      </c>
      <c r="P9" s="224">
        <v>8.9095508021174119</v>
      </c>
      <c r="Q9" s="224">
        <v>9.0195591248488984</v>
      </c>
      <c r="R9" s="224">
        <v>8.87503667232758</v>
      </c>
      <c r="S9" s="224">
        <v>9.047070296224474</v>
      </c>
      <c r="T9" s="224">
        <v>9.3386153017133342</v>
      </c>
      <c r="U9" s="224">
        <v>9.2556981000010552</v>
      </c>
      <c r="V9" s="224">
        <v>9.5858537387886944</v>
      </c>
      <c r="W9" s="224">
        <v>10.11678467160837</v>
      </c>
      <c r="X9" s="224">
        <v>9.6615398771263603</v>
      </c>
      <c r="Y9" s="224">
        <v>9.3488629386681872</v>
      </c>
      <c r="DA9" s="177" t="s">
        <v>2232</v>
      </c>
    </row>
    <row r="10" spans="1:105" ht="12" customHeight="1" x14ac:dyDescent="0.25">
      <c r="A10" s="56" t="s">
        <v>95</v>
      </c>
      <c r="B10" s="260">
        <v>13.15831323971913</v>
      </c>
      <c r="C10" s="260">
        <v>13.62040147653968</v>
      </c>
      <c r="D10" s="260">
        <v>13.43960694635506</v>
      </c>
      <c r="E10" s="260">
        <v>12.705401268245071</v>
      </c>
      <c r="F10" s="260">
        <v>12.95653878085678</v>
      </c>
      <c r="G10" s="260">
        <v>13.88739996774909</v>
      </c>
      <c r="H10" s="260">
        <v>14.53990586049486</v>
      </c>
      <c r="I10" s="260">
        <v>13.79289895017836</v>
      </c>
      <c r="J10" s="260">
        <v>15.086998840920231</v>
      </c>
      <c r="K10" s="260">
        <v>14.38724984686101</v>
      </c>
      <c r="L10" s="260">
        <v>15.602113589429401</v>
      </c>
      <c r="M10" s="260">
        <v>15.51309881408965</v>
      </c>
      <c r="N10" s="260">
        <v>15.418133657666759</v>
      </c>
      <c r="O10" s="260">
        <v>15.3335121762413</v>
      </c>
      <c r="P10" s="260">
        <v>15.962880633161189</v>
      </c>
      <c r="Q10" s="260">
        <v>16.205533208915881</v>
      </c>
      <c r="R10" s="260">
        <v>16.680435339497979</v>
      </c>
      <c r="S10" s="260">
        <v>16.837652550823631</v>
      </c>
      <c r="T10" s="260">
        <v>17.556603747502852</v>
      </c>
      <c r="U10" s="260">
        <v>18.489024858901761</v>
      </c>
      <c r="V10" s="260">
        <v>19.863067880900228</v>
      </c>
      <c r="W10" s="260">
        <v>21.222860289891258</v>
      </c>
      <c r="X10" s="260">
        <v>21.414621129223612</v>
      </c>
      <c r="Y10" s="260">
        <v>23.302211161284571</v>
      </c>
      <c r="DA10" s="68" t="s">
        <v>2233</v>
      </c>
    </row>
    <row r="11" spans="1:105" ht="12" customHeight="1" x14ac:dyDescent="0.25">
      <c r="A11" s="37" t="s">
        <v>159</v>
      </c>
      <c r="B11" s="226">
        <v>0.79977354824177482</v>
      </c>
      <c r="C11" s="226">
        <v>0.95225990493390589</v>
      </c>
      <c r="D11" s="226">
        <v>0.82465064306615876</v>
      </c>
      <c r="E11" s="226">
        <v>0.67950339045184549</v>
      </c>
      <c r="F11" s="226">
        <v>0.71929333684033347</v>
      </c>
      <c r="G11" s="226">
        <v>0.76778252505282796</v>
      </c>
      <c r="H11" s="226">
        <v>0.74517525018131903</v>
      </c>
      <c r="I11" s="226">
        <v>0.59119719020657613</v>
      </c>
      <c r="J11" s="226">
        <v>0.47004733218108369</v>
      </c>
      <c r="K11" s="226">
        <v>0.34188502982228608</v>
      </c>
      <c r="L11" s="226">
        <v>0.36840803497580732</v>
      </c>
      <c r="M11" s="226">
        <v>0.2266974230356284</v>
      </c>
      <c r="N11" s="226">
        <v>0.1282799798248607</v>
      </c>
      <c r="O11" s="226">
        <v>0.1044428353576108</v>
      </c>
      <c r="P11" s="226">
        <v>8.9461962719444232E-2</v>
      </c>
      <c r="Q11" s="226">
        <v>8.3837891575041304E-2</v>
      </c>
      <c r="R11" s="226">
        <v>6.8354963204495314E-2</v>
      </c>
      <c r="S11" s="226">
        <v>6.2512726524317927E-2</v>
      </c>
      <c r="T11" s="226">
        <v>7.2900253080237051E-2</v>
      </c>
      <c r="U11" s="226">
        <v>6.7038909308197114E-2</v>
      </c>
      <c r="V11" s="226">
        <v>6.1924444334392717E-2</v>
      </c>
      <c r="W11" s="226">
        <v>0.1204684177092248</v>
      </c>
      <c r="X11" s="226">
        <v>0.1411578392177999</v>
      </c>
      <c r="Y11" s="226">
        <v>9.4457202035423238E-2</v>
      </c>
      <c r="DA11" s="69" t="s">
        <v>2234</v>
      </c>
    </row>
    <row r="12" spans="1:105" ht="12" customHeight="1" x14ac:dyDescent="0.25">
      <c r="A12" s="37" t="s">
        <v>35</v>
      </c>
      <c r="B12" s="226">
        <v>4.074069677661492</v>
      </c>
      <c r="C12" s="226">
        <v>4.417015730198437</v>
      </c>
      <c r="D12" s="226">
        <v>3.8664889405695768</v>
      </c>
      <c r="E12" s="226">
        <v>3.3802126138535962</v>
      </c>
      <c r="F12" s="226">
        <v>3.2947344767393778</v>
      </c>
      <c r="G12" s="226">
        <v>3.5037094133606459</v>
      </c>
      <c r="H12" s="226">
        <v>3.708591517325277</v>
      </c>
      <c r="I12" s="226">
        <v>3.3027989951023948</v>
      </c>
      <c r="J12" s="226">
        <v>3.7278590514196712</v>
      </c>
      <c r="K12" s="226">
        <v>3.0738106882226499</v>
      </c>
      <c r="L12" s="226">
        <v>3.4730545377784212</v>
      </c>
      <c r="M12" s="226">
        <v>3.1154280068763129</v>
      </c>
      <c r="N12" s="226">
        <v>2.6932499409247419</v>
      </c>
      <c r="O12" s="226">
        <v>2.4648299701549639</v>
      </c>
      <c r="P12" s="226">
        <v>2.420376319974713</v>
      </c>
      <c r="Q12" s="226">
        <v>2.1605419353867958</v>
      </c>
      <c r="R12" s="226">
        <v>2.289613427891068</v>
      </c>
      <c r="S12" s="226">
        <v>2.4648368810664549</v>
      </c>
      <c r="T12" s="226">
        <v>2.396126103383112</v>
      </c>
      <c r="U12" s="226">
        <v>2.2745497408498401</v>
      </c>
      <c r="V12" s="226">
        <v>2.0167176938461111</v>
      </c>
      <c r="W12" s="226">
        <v>2.067801503086014</v>
      </c>
      <c r="X12" s="226">
        <v>1.4654382875893199</v>
      </c>
      <c r="Y12" s="226">
        <v>1.3738812127600379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4.9142493580221789</v>
      </c>
      <c r="C14" s="226">
        <v>5.0986189187493709</v>
      </c>
      <c r="D14" s="226">
        <v>5.2975790066464876</v>
      </c>
      <c r="E14" s="226">
        <v>4.9473863790500392</v>
      </c>
      <c r="F14" s="226">
        <v>4.9874435510475346</v>
      </c>
      <c r="G14" s="226">
        <v>5.6946669812834898</v>
      </c>
      <c r="H14" s="226">
        <v>6.4478169743238514</v>
      </c>
      <c r="I14" s="226">
        <v>6.3298123201736871</v>
      </c>
      <c r="J14" s="226">
        <v>7.5240037120538279</v>
      </c>
      <c r="K14" s="226">
        <v>8.0661033112201714</v>
      </c>
      <c r="L14" s="226">
        <v>8.9507739391990988</v>
      </c>
      <c r="M14" s="226">
        <v>9.0861124242640177</v>
      </c>
      <c r="N14" s="226">
        <v>9.5178226963871477</v>
      </c>
      <c r="O14" s="226">
        <v>9.9642309789603463</v>
      </c>
      <c r="P14" s="226">
        <v>10.64884812347268</v>
      </c>
      <c r="Q14" s="226">
        <v>11.01882747972771</v>
      </c>
      <c r="R14" s="226">
        <v>11.57212394847631</v>
      </c>
      <c r="S14" s="226">
        <v>11.521044160172741</v>
      </c>
      <c r="T14" s="226">
        <v>12.3066099506144</v>
      </c>
      <c r="U14" s="226">
        <v>13.53484174301798</v>
      </c>
      <c r="V14" s="226">
        <v>15.020642676720099</v>
      </c>
      <c r="W14" s="226">
        <v>16.193144933216221</v>
      </c>
      <c r="X14" s="226">
        <v>17.04163605964666</v>
      </c>
      <c r="Y14" s="226">
        <v>19.513368253222119</v>
      </c>
      <c r="DA14" s="69" t="s">
        <v>2237</v>
      </c>
    </row>
    <row r="15" spans="1:105" ht="12" customHeight="1" x14ac:dyDescent="0.25">
      <c r="A15" s="37" t="s">
        <v>40</v>
      </c>
      <c r="B15" s="226">
        <v>3.3702206557936809</v>
      </c>
      <c r="C15" s="226">
        <v>3.1525069226579672</v>
      </c>
      <c r="D15" s="226">
        <v>3.4508883560728401</v>
      </c>
      <c r="E15" s="226">
        <v>3.698298884889593</v>
      </c>
      <c r="F15" s="226">
        <v>3.955067416229531</v>
      </c>
      <c r="G15" s="226">
        <v>3.9212410480521238</v>
      </c>
      <c r="H15" s="226">
        <v>3.6383221186644148</v>
      </c>
      <c r="I15" s="226">
        <v>3.5690904446957048</v>
      </c>
      <c r="J15" s="226">
        <v>3.3650887452656488</v>
      </c>
      <c r="K15" s="226">
        <v>2.905450817595904</v>
      </c>
      <c r="L15" s="226">
        <v>2.8098770774760711</v>
      </c>
      <c r="M15" s="226">
        <v>3.0848609599136889</v>
      </c>
      <c r="N15" s="226">
        <v>3.078781040530008</v>
      </c>
      <c r="O15" s="226">
        <v>2.8000083917683831</v>
      </c>
      <c r="P15" s="226">
        <v>2.8041942269943489</v>
      </c>
      <c r="Q15" s="226">
        <v>2.9423259022263379</v>
      </c>
      <c r="R15" s="226">
        <v>2.750342999926104</v>
      </c>
      <c r="S15" s="226">
        <v>2.7892587830601201</v>
      </c>
      <c r="T15" s="226">
        <v>2.7809674404250981</v>
      </c>
      <c r="U15" s="226">
        <v>2.6125944657257412</v>
      </c>
      <c r="V15" s="226">
        <v>2.763783065999625</v>
      </c>
      <c r="W15" s="226">
        <v>2.8414454358798049</v>
      </c>
      <c r="X15" s="226">
        <v>2.7663889427698272</v>
      </c>
      <c r="Y15" s="226">
        <v>2.32050449326699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23.283181757096273</v>
      </c>
      <c r="C16" s="261">
        <f t="shared" si="0"/>
        <v>24.199649894225526</v>
      </c>
      <c r="D16" s="261">
        <f t="shared" si="0"/>
        <v>23.329494095132542</v>
      </c>
      <c r="E16" s="261">
        <f t="shared" si="0"/>
        <v>22.036832810536406</v>
      </c>
      <c r="F16" s="261">
        <f t="shared" si="0"/>
        <v>22.505061441530358</v>
      </c>
      <c r="G16" s="261">
        <f t="shared" si="0"/>
        <v>23.768661655558883</v>
      </c>
      <c r="H16" s="261">
        <f t="shared" si="0"/>
        <v>24.011242146690922</v>
      </c>
      <c r="I16" s="261">
        <f t="shared" si="0"/>
        <v>22.493953935122335</v>
      </c>
      <c r="J16" s="261">
        <f t="shared" si="0"/>
        <v>23.582612480889384</v>
      </c>
      <c r="K16" s="261">
        <f t="shared" si="0"/>
        <v>21.039703001542698</v>
      </c>
      <c r="L16" s="261">
        <f t="shared" si="0"/>
        <v>22.407992429330946</v>
      </c>
      <c r="M16" s="261">
        <f t="shared" si="0"/>
        <v>21.971431788468191</v>
      </c>
      <c r="N16" s="261">
        <f t="shared" si="0"/>
        <v>21.007354350016243</v>
      </c>
      <c r="O16" s="261">
        <f t="shared" si="0"/>
        <v>20.074325092300786</v>
      </c>
      <c r="P16" s="261">
        <f t="shared" si="0"/>
        <v>20.343717630145939</v>
      </c>
      <c r="Q16" s="261">
        <f t="shared" si="0"/>
        <v>20.277309973366854</v>
      </c>
      <c r="R16" s="261">
        <f t="shared" si="0"/>
        <v>20.3139333333766</v>
      </c>
      <c r="S16" s="261">
        <f t="shared" si="0"/>
        <v>20.795373041200293</v>
      </c>
      <c r="T16" s="261">
        <f t="shared" si="0"/>
        <v>21.268565413161269</v>
      </c>
      <c r="U16" s="261">
        <f t="shared" si="0"/>
        <v>21.121459897475326</v>
      </c>
      <c r="V16" s="261">
        <f t="shared" si="0"/>
        <v>21.600012477577273</v>
      </c>
      <c r="W16" s="261">
        <f t="shared" si="0"/>
        <v>22.797367717552117</v>
      </c>
      <c r="X16" s="261">
        <f t="shared" si="0"/>
        <v>21.39662602939276</v>
      </c>
      <c r="Y16" s="261">
        <f t="shared" si="0"/>
        <v>20.813697404706314</v>
      </c>
      <c r="DA16" s="70"/>
    </row>
    <row r="17" spans="1:105" ht="12" customHeight="1" x14ac:dyDescent="0.25">
      <c r="A17" s="60" t="s">
        <v>2148</v>
      </c>
      <c r="B17" s="329">
        <v>15.982965410166081</v>
      </c>
      <c r="C17" s="329">
        <v>17.167055758590099</v>
      </c>
      <c r="D17" s="329">
        <v>15.60020026870623</v>
      </c>
      <c r="E17" s="329">
        <v>13.77813524041961</v>
      </c>
      <c r="F17" s="329">
        <v>13.74531559430118</v>
      </c>
      <c r="G17" s="329">
        <v>14.34939143413532</v>
      </c>
      <c r="H17" s="329">
        <v>15.52625763460877</v>
      </c>
      <c r="I17" s="329">
        <v>13.51871670381559</v>
      </c>
      <c r="J17" s="329">
        <v>14.9004356911139</v>
      </c>
      <c r="K17" s="329">
        <v>12.66082706012693</v>
      </c>
      <c r="L17" s="329">
        <v>14.37497846049737</v>
      </c>
      <c r="M17" s="329">
        <v>12.757586220975959</v>
      </c>
      <c r="N17" s="329">
        <v>11.22578939822866</v>
      </c>
      <c r="O17" s="329">
        <v>10.380696952104991</v>
      </c>
      <c r="P17" s="329">
        <v>10.368772788726661</v>
      </c>
      <c r="Q17" s="329">
        <v>9.5063951265063373</v>
      </c>
      <c r="R17" s="329">
        <v>10.244298211686861</v>
      </c>
      <c r="S17" s="329">
        <v>10.822596599831011</v>
      </c>
      <c r="T17" s="329">
        <v>10.59583481117893</v>
      </c>
      <c r="U17" s="329">
        <v>10.62081239623026</v>
      </c>
      <c r="V17" s="329">
        <v>10.02770135732732</v>
      </c>
      <c r="W17" s="329">
        <v>10.611286597537029</v>
      </c>
      <c r="X17" s="329">
        <v>8.5524791298638476</v>
      </c>
      <c r="Y17" s="329">
        <v>8.6055161840759862</v>
      </c>
      <c r="DA17" s="72" t="s">
        <v>2239</v>
      </c>
    </row>
    <row r="18" spans="1:105" ht="12" customHeight="1" x14ac:dyDescent="0.25">
      <c r="A18" s="59" t="s">
        <v>28</v>
      </c>
      <c r="B18" s="230">
        <v>1.991622419984326</v>
      </c>
      <c r="C18" s="230">
        <v>2.1152409043175422</v>
      </c>
      <c r="D18" s="230">
        <v>1.773085092234528</v>
      </c>
      <c r="E18" s="230">
        <v>1.4312796288289791</v>
      </c>
      <c r="F18" s="230">
        <v>1.594850168542681</v>
      </c>
      <c r="G18" s="230">
        <v>1.376368221803681</v>
      </c>
      <c r="H18" s="230">
        <v>1.4156856219307079</v>
      </c>
      <c r="I18" s="230">
        <v>1.3272973182628891</v>
      </c>
      <c r="J18" s="230">
        <v>1.8191419134712179</v>
      </c>
      <c r="K18" s="230">
        <v>1.0770116562106229</v>
      </c>
      <c r="L18" s="230">
        <v>1.2694229655815961</v>
      </c>
      <c r="M18" s="230">
        <v>1.2125009980897159</v>
      </c>
      <c r="N18" s="230">
        <v>0.77924424047913277</v>
      </c>
      <c r="O18" s="230">
        <v>0.75562255613649454</v>
      </c>
      <c r="P18" s="230">
        <v>0.75750060844741574</v>
      </c>
      <c r="Q18" s="230">
        <v>0.69958980638166235</v>
      </c>
      <c r="R18" s="230">
        <v>0.87371978182851362</v>
      </c>
      <c r="S18" s="230">
        <v>0.99241700574072089</v>
      </c>
      <c r="T18" s="230">
        <v>0.83530848033290173</v>
      </c>
      <c r="U18" s="230">
        <v>0.72752577133587226</v>
      </c>
      <c r="V18" s="230">
        <v>0.677917740914175</v>
      </c>
      <c r="W18" s="230">
        <v>0.78782421515566592</v>
      </c>
      <c r="X18" s="230">
        <v>0.56391609036250634</v>
      </c>
      <c r="Y18" s="230">
        <v>0.46822316282100118</v>
      </c>
      <c r="DA18" s="71" t="s">
        <v>2240</v>
      </c>
    </row>
    <row r="19" spans="1:105" ht="12" customHeight="1" x14ac:dyDescent="0.25">
      <c r="A19" s="59" t="s">
        <v>31</v>
      </c>
      <c r="B19" s="230">
        <v>0.23457558656816299</v>
      </c>
      <c r="C19" s="230">
        <v>0.23779590720456881</v>
      </c>
      <c r="D19" s="230">
        <v>0.19303656382047019</v>
      </c>
      <c r="E19" s="230">
        <v>0.2570445170834994</v>
      </c>
      <c r="F19" s="230">
        <v>0.2537637967608713</v>
      </c>
      <c r="G19" s="230">
        <v>0.18357334051241209</v>
      </c>
      <c r="H19" s="230">
        <v>0.1890815566762922</v>
      </c>
      <c r="I19" s="230">
        <v>0.25187754274686019</v>
      </c>
      <c r="J19" s="230">
        <v>0.14951036418776781</v>
      </c>
      <c r="K19" s="230">
        <v>0.14605956613765739</v>
      </c>
      <c r="L19" s="230">
        <v>0.1503122384504986</v>
      </c>
      <c r="M19" s="230">
        <v>0.14351024029203091</v>
      </c>
      <c r="N19" s="230">
        <v>0.21005248547679761</v>
      </c>
      <c r="O19" s="230">
        <v>0.1681554203682257</v>
      </c>
      <c r="P19" s="230">
        <v>0.16133302419079679</v>
      </c>
      <c r="Q19" s="230">
        <v>0.17559337879466749</v>
      </c>
      <c r="R19" s="230">
        <v>0.27376117090191632</v>
      </c>
      <c r="S19" s="230">
        <v>0.29418411227044089</v>
      </c>
      <c r="T19" s="230">
        <v>0.28261534194253463</v>
      </c>
      <c r="U19" s="230">
        <v>0.28231128096240221</v>
      </c>
      <c r="V19" s="230">
        <v>0.26540109424422148</v>
      </c>
      <c r="W19" s="230">
        <v>0.30507705209036728</v>
      </c>
      <c r="X19" s="230">
        <v>0.42509503386160591</v>
      </c>
      <c r="Y19" s="230">
        <v>0.48257345225012438</v>
      </c>
      <c r="DA19" s="71" t="s">
        <v>2241</v>
      </c>
    </row>
    <row r="20" spans="1:105" ht="12" customHeight="1" x14ac:dyDescent="0.25">
      <c r="A20" s="59" t="s">
        <v>159</v>
      </c>
      <c r="B20" s="230">
        <v>1.65398680162932</v>
      </c>
      <c r="C20" s="230">
        <v>2.0195026243247902</v>
      </c>
      <c r="D20" s="230">
        <v>1.768943096627174</v>
      </c>
      <c r="E20" s="230">
        <v>1.462243065647219</v>
      </c>
      <c r="F20" s="230">
        <v>1.537966512489128</v>
      </c>
      <c r="G20" s="230">
        <v>1.7830225787237071</v>
      </c>
      <c r="H20" s="230">
        <v>1.6699996193004241</v>
      </c>
      <c r="I20" s="230">
        <v>1.4375128346613439</v>
      </c>
      <c r="J20" s="230">
        <v>1.1682206802191151</v>
      </c>
      <c r="K20" s="230">
        <v>0.95371662351816233</v>
      </c>
      <c r="L20" s="230">
        <v>1.0133667461428439</v>
      </c>
      <c r="M20" s="230">
        <v>0.65661360391377455</v>
      </c>
      <c r="N20" s="230">
        <v>0.39724807066850248</v>
      </c>
      <c r="O20" s="230">
        <v>0.35295108919086787</v>
      </c>
      <c r="P20" s="230">
        <v>0.310709346476161</v>
      </c>
      <c r="Q20" s="230">
        <v>0.30064759700861809</v>
      </c>
      <c r="R20" s="230">
        <v>0.24452118797815051</v>
      </c>
      <c r="S20" s="230">
        <v>0.21804544170638629</v>
      </c>
      <c r="T20" s="230">
        <v>0.27345947746875382</v>
      </c>
      <c r="U20" s="230">
        <v>0.26326229282883068</v>
      </c>
      <c r="V20" s="230">
        <v>0.25413673609052712</v>
      </c>
      <c r="W20" s="230">
        <v>0.50633677472811844</v>
      </c>
      <c r="X20" s="230">
        <v>0.64527553449051855</v>
      </c>
      <c r="Y20" s="230">
        <v>0.48888102673244271</v>
      </c>
      <c r="DA20" s="71" t="s">
        <v>2242</v>
      </c>
    </row>
    <row r="21" spans="1:105" ht="12" customHeight="1" x14ac:dyDescent="0.25">
      <c r="A21" s="59" t="s">
        <v>32</v>
      </c>
      <c r="B21" s="230">
        <v>3.8790722721344268</v>
      </c>
      <c r="C21" s="230">
        <v>3.651444906544417</v>
      </c>
      <c r="D21" s="230">
        <v>3.7697995723192159</v>
      </c>
      <c r="E21" s="230">
        <v>3.5277665808718068</v>
      </c>
      <c r="F21" s="230">
        <v>3.482740856741716</v>
      </c>
      <c r="G21" s="230">
        <v>3.0645907836311439</v>
      </c>
      <c r="H21" s="230">
        <v>4.1392433110407918</v>
      </c>
      <c r="I21" s="230">
        <v>2.6634785856871299</v>
      </c>
      <c r="J21" s="230">
        <v>2.7204691680726132</v>
      </c>
      <c r="K21" s="230">
        <v>2.1147104685415821</v>
      </c>
      <c r="L21" s="230">
        <v>2.6174227162628041</v>
      </c>
      <c r="M21" s="230">
        <v>1.9374085725100081</v>
      </c>
      <c r="N21" s="230">
        <v>1.698693336586016</v>
      </c>
      <c r="O21" s="230">
        <v>0.97384552267834357</v>
      </c>
      <c r="P21" s="230">
        <v>0.93433469420324522</v>
      </c>
      <c r="Q21" s="230">
        <v>0.76825685039507874</v>
      </c>
      <c r="R21" s="230">
        <v>0.85795175060536377</v>
      </c>
      <c r="S21" s="230">
        <v>0.92642301867525678</v>
      </c>
      <c r="T21" s="230">
        <v>0.43145701501876998</v>
      </c>
      <c r="U21" s="230">
        <v>0.62942124473916439</v>
      </c>
      <c r="V21" s="230">
        <v>0.75185828761584172</v>
      </c>
      <c r="W21" s="230">
        <v>0.52905075543503377</v>
      </c>
      <c r="X21" s="230">
        <v>0.37963455971227428</v>
      </c>
      <c r="Y21" s="230">
        <v>0.22532615697864081</v>
      </c>
      <c r="DA21" s="71" t="s">
        <v>2243</v>
      </c>
    </row>
    <row r="22" spans="1:105" ht="12" customHeight="1" x14ac:dyDescent="0.25">
      <c r="A22" s="59" t="s">
        <v>35</v>
      </c>
      <c r="B22" s="230">
        <v>8.2237083298498401</v>
      </c>
      <c r="C22" s="230">
        <v>9.1430714161987812</v>
      </c>
      <c r="D22" s="230">
        <v>8.0953359437048391</v>
      </c>
      <c r="E22" s="230">
        <v>7.0998014479881011</v>
      </c>
      <c r="F22" s="230">
        <v>6.8759942597667827</v>
      </c>
      <c r="G22" s="230">
        <v>7.941836509464375</v>
      </c>
      <c r="H22" s="230">
        <v>8.1122475256605568</v>
      </c>
      <c r="I22" s="230">
        <v>7.8385504224573657</v>
      </c>
      <c r="J22" s="230">
        <v>9.0430935651631827</v>
      </c>
      <c r="K22" s="230">
        <v>8.3693287457189083</v>
      </c>
      <c r="L22" s="230">
        <v>9.324453794059627</v>
      </c>
      <c r="M22" s="230">
        <v>8.8075528061704311</v>
      </c>
      <c r="N22" s="230">
        <v>8.1405512650182104</v>
      </c>
      <c r="O22" s="230">
        <v>8.1301223637310613</v>
      </c>
      <c r="P22" s="230">
        <v>8.204895115409041</v>
      </c>
      <c r="Q22" s="230">
        <v>7.5623074939263111</v>
      </c>
      <c r="R22" s="230">
        <v>7.9943443203729112</v>
      </c>
      <c r="S22" s="230">
        <v>8.3915270214382041</v>
      </c>
      <c r="T22" s="230">
        <v>8.7729944964159685</v>
      </c>
      <c r="U22" s="230">
        <v>8.7182918063639896</v>
      </c>
      <c r="V22" s="230">
        <v>8.0783874984625559</v>
      </c>
      <c r="W22" s="230">
        <v>8.4829978001278441</v>
      </c>
      <c r="X22" s="230">
        <v>6.5385579114369428</v>
      </c>
      <c r="Y22" s="230">
        <v>6.9405123852937756</v>
      </c>
      <c r="DA22" s="71" t="s">
        <v>2244</v>
      </c>
    </row>
    <row r="23" spans="1:105" ht="12" customHeight="1" x14ac:dyDescent="0.25">
      <c r="A23" s="60" t="s">
        <v>2155</v>
      </c>
      <c r="B23" s="329">
        <v>6.7776609895032891</v>
      </c>
      <c r="C23" s="329">
        <v>6.5013189798343527</v>
      </c>
      <c r="D23" s="329">
        <v>7.1983220432509114</v>
      </c>
      <c r="E23" s="329">
        <v>7.7390286001946667</v>
      </c>
      <c r="F23" s="329">
        <v>8.2233965869040606</v>
      </c>
      <c r="G23" s="329">
        <v>8.8552058710186117</v>
      </c>
      <c r="H23" s="329">
        <v>7.9289485424853998</v>
      </c>
      <c r="I23" s="329">
        <v>8.4390473923141442</v>
      </c>
      <c r="J23" s="329">
        <v>8.1327294050647865</v>
      </c>
      <c r="K23" s="329">
        <v>7.8815076012422089</v>
      </c>
      <c r="L23" s="329">
        <v>7.5159066807472437</v>
      </c>
      <c r="M23" s="329">
        <v>8.6887117568589964</v>
      </c>
      <c r="N23" s="329">
        <v>9.2712484571244591</v>
      </c>
      <c r="O23" s="329">
        <v>9.2013533482654406</v>
      </c>
      <c r="P23" s="329">
        <v>9.4706653086937607</v>
      </c>
      <c r="Q23" s="329">
        <v>10.26040885594254</v>
      </c>
      <c r="R23" s="329">
        <v>9.5673090846711766</v>
      </c>
      <c r="S23" s="329">
        <v>9.4607133213710508</v>
      </c>
      <c r="T23" s="329">
        <v>10.144166068792609</v>
      </c>
      <c r="U23" s="329">
        <v>9.9767760719685459</v>
      </c>
      <c r="V23" s="329">
        <v>11.029752920455779</v>
      </c>
      <c r="W23" s="329">
        <v>11.613472291557549</v>
      </c>
      <c r="X23" s="329">
        <v>12.29730487316229</v>
      </c>
      <c r="Y23" s="329">
        <v>11.67903667238822</v>
      </c>
      <c r="DA23" s="72" t="s">
        <v>2245</v>
      </c>
    </row>
    <row r="24" spans="1:105" ht="12" customHeight="1" x14ac:dyDescent="0.25">
      <c r="A24" s="60" t="s">
        <v>2157</v>
      </c>
      <c r="B24" s="329">
        <v>0.5225553574269034</v>
      </c>
      <c r="C24" s="329">
        <v>0.53127515580107443</v>
      </c>
      <c r="D24" s="329">
        <v>0.53097178317540028</v>
      </c>
      <c r="E24" s="329">
        <v>0.51966896992212908</v>
      </c>
      <c r="F24" s="329">
        <v>0.53634926032511843</v>
      </c>
      <c r="G24" s="329">
        <v>0.56406435040495162</v>
      </c>
      <c r="H24" s="329">
        <v>0.55603596959675361</v>
      </c>
      <c r="I24" s="329">
        <v>0.53618983899259731</v>
      </c>
      <c r="J24" s="329">
        <v>0.54944738471070054</v>
      </c>
      <c r="K24" s="329">
        <v>0.49736834017355841</v>
      </c>
      <c r="L24" s="329">
        <v>0.51710728808633133</v>
      </c>
      <c r="M24" s="329">
        <v>0.52513381063323616</v>
      </c>
      <c r="N24" s="329">
        <v>0.5103164946631219</v>
      </c>
      <c r="O24" s="329">
        <v>0.49227479193035112</v>
      </c>
      <c r="P24" s="329">
        <v>0.50427953272551906</v>
      </c>
      <c r="Q24" s="329">
        <v>0.51050599091797555</v>
      </c>
      <c r="R24" s="329">
        <v>0.50232603701856271</v>
      </c>
      <c r="S24" s="329">
        <v>0.51206311999823284</v>
      </c>
      <c r="T24" s="329">
        <v>0.52856453318973062</v>
      </c>
      <c r="U24" s="329">
        <v>0.52387142927651886</v>
      </c>
      <c r="V24" s="329">
        <v>0.54255819979417041</v>
      </c>
      <c r="W24" s="329">
        <v>0.57260882845753713</v>
      </c>
      <c r="X24" s="329">
        <v>0.54684202636662227</v>
      </c>
      <c r="Y24" s="329">
        <v>0.52914454824210666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10.583264435043755</v>
      </c>
      <c r="C25" s="261">
        <f t="shared" si="1"/>
        <v>10.999840861011602</v>
      </c>
      <c r="D25" s="261">
        <f t="shared" si="1"/>
        <v>10.604315497787519</v>
      </c>
      <c r="E25" s="261">
        <f t="shared" si="1"/>
        <v>10.016742186607454</v>
      </c>
      <c r="F25" s="261">
        <f t="shared" si="1"/>
        <v>10.229573382513799</v>
      </c>
      <c r="G25" s="261">
        <f t="shared" si="1"/>
        <v>10.803937116163127</v>
      </c>
      <c r="H25" s="261">
        <f t="shared" si="1"/>
        <v>10.914200975768601</v>
      </c>
      <c r="I25" s="261">
        <f t="shared" si="1"/>
        <v>10.224524515964696</v>
      </c>
      <c r="J25" s="261">
        <f t="shared" si="1"/>
        <v>10.719369309495171</v>
      </c>
      <c r="K25" s="261">
        <f t="shared" si="1"/>
        <v>9.5635013643375881</v>
      </c>
      <c r="L25" s="261">
        <f t="shared" si="1"/>
        <v>10.18545110424134</v>
      </c>
      <c r="M25" s="261">
        <f t="shared" si="1"/>
        <v>9.9870144493037252</v>
      </c>
      <c r="N25" s="261">
        <f t="shared" si="1"/>
        <v>9.5487974318255642</v>
      </c>
      <c r="O25" s="261">
        <f t="shared" si="1"/>
        <v>9.1246932237730842</v>
      </c>
      <c r="P25" s="261">
        <f t="shared" si="1"/>
        <v>9.2471443773390636</v>
      </c>
      <c r="Q25" s="261">
        <f t="shared" si="1"/>
        <v>9.2169590788031144</v>
      </c>
      <c r="R25" s="261">
        <f t="shared" si="1"/>
        <v>9.2336060606257266</v>
      </c>
      <c r="S25" s="261">
        <f t="shared" si="1"/>
        <v>9.4524422914546822</v>
      </c>
      <c r="T25" s="261">
        <f t="shared" si="1"/>
        <v>9.6675297332551242</v>
      </c>
      <c r="U25" s="261">
        <f t="shared" si="1"/>
        <v>9.6006635897615134</v>
      </c>
      <c r="V25" s="261">
        <f t="shared" si="1"/>
        <v>9.8181874898078547</v>
      </c>
      <c r="W25" s="261">
        <f t="shared" si="1"/>
        <v>10.362439871614596</v>
      </c>
      <c r="X25" s="261">
        <f t="shared" si="1"/>
        <v>9.7257391042694348</v>
      </c>
      <c r="Y25" s="261">
        <f t="shared" si="1"/>
        <v>9.4607715475937706</v>
      </c>
      <c r="DA25" s="70"/>
    </row>
    <row r="26" spans="1:105" ht="12" customHeight="1" x14ac:dyDescent="0.25">
      <c r="A26" s="60" t="s">
        <v>2160</v>
      </c>
      <c r="B26" s="329">
        <v>7.2649842773482138</v>
      </c>
      <c r="C26" s="329">
        <v>7.8032071629955002</v>
      </c>
      <c r="D26" s="329">
        <v>7.0910001221391958</v>
      </c>
      <c r="E26" s="329">
        <v>6.262788745645274</v>
      </c>
      <c r="F26" s="329">
        <v>6.2478707246823539</v>
      </c>
      <c r="G26" s="329">
        <v>6.5224506518796908</v>
      </c>
      <c r="H26" s="329">
        <v>7.0573898339130761</v>
      </c>
      <c r="I26" s="329">
        <v>6.1448712290070846</v>
      </c>
      <c r="J26" s="329">
        <v>6.7729253141426788</v>
      </c>
      <c r="K26" s="329">
        <v>5.7549213909667856</v>
      </c>
      <c r="L26" s="329">
        <v>6.5340811184078946</v>
      </c>
      <c r="M26" s="329">
        <v>5.7989028277163452</v>
      </c>
      <c r="N26" s="329">
        <v>5.1026315446493911</v>
      </c>
      <c r="O26" s="329">
        <v>4.7184986145931793</v>
      </c>
      <c r="P26" s="329">
        <v>4.713078540330299</v>
      </c>
      <c r="Q26" s="329">
        <v>4.3210886938665176</v>
      </c>
      <c r="R26" s="329">
        <v>4.6564991871303896</v>
      </c>
      <c r="S26" s="329">
        <v>4.9193620908322782</v>
      </c>
      <c r="T26" s="329">
        <v>4.8162885505358766</v>
      </c>
      <c r="U26" s="329">
        <v>4.8276419982864827</v>
      </c>
      <c r="V26" s="329">
        <v>4.55804607151242</v>
      </c>
      <c r="W26" s="329">
        <v>4.8233120897895567</v>
      </c>
      <c r="X26" s="329">
        <v>3.8874905135744759</v>
      </c>
      <c r="Y26" s="329">
        <v>3.9115982654890828</v>
      </c>
      <c r="DA26" s="72" t="s">
        <v>2247</v>
      </c>
    </row>
    <row r="27" spans="1:105" ht="12" customHeight="1" x14ac:dyDescent="0.25">
      <c r="A27" s="59" t="s">
        <v>28</v>
      </c>
      <c r="B27" s="230">
        <v>0.90528291817469353</v>
      </c>
      <c r="C27" s="230">
        <v>0.96147313832615555</v>
      </c>
      <c r="D27" s="230">
        <v>0.80594776919751299</v>
      </c>
      <c r="E27" s="230">
        <v>0.65058164946771779</v>
      </c>
      <c r="F27" s="230">
        <v>0.72493189479212761</v>
      </c>
      <c r="G27" s="230">
        <v>0.62562191900167319</v>
      </c>
      <c r="H27" s="230">
        <v>0.64349346451395806</v>
      </c>
      <c r="I27" s="230">
        <v>0.60331696284676772</v>
      </c>
      <c r="J27" s="230">
        <v>0.8268826879414628</v>
      </c>
      <c r="K27" s="230">
        <v>0.48955075282301053</v>
      </c>
      <c r="L27" s="230">
        <v>0.57701043890072568</v>
      </c>
      <c r="M27" s="230">
        <v>0.55113681731350728</v>
      </c>
      <c r="N27" s="230">
        <v>0.35420192749051488</v>
      </c>
      <c r="O27" s="230">
        <v>0.34346479824386122</v>
      </c>
      <c r="P27" s="230">
        <v>0.34431845838518887</v>
      </c>
      <c r="Q27" s="230">
        <v>0.31799536653711907</v>
      </c>
      <c r="R27" s="230">
        <v>0.39714535537659712</v>
      </c>
      <c r="S27" s="230">
        <v>0.45109863897305502</v>
      </c>
      <c r="T27" s="230">
        <v>0.37968567287859167</v>
      </c>
      <c r="U27" s="230">
        <v>0.33069353242539662</v>
      </c>
      <c r="V27" s="230">
        <v>0.30814442768826139</v>
      </c>
      <c r="W27" s="230">
        <v>0.35810191597984792</v>
      </c>
      <c r="X27" s="230">
        <v>0.25632549561932122</v>
      </c>
      <c r="Y27" s="230">
        <v>0.21282871037318229</v>
      </c>
      <c r="DA27" s="71" t="s">
        <v>2248</v>
      </c>
    </row>
    <row r="28" spans="1:105" ht="12" customHeight="1" x14ac:dyDescent="0.25">
      <c r="A28" s="59" t="s">
        <v>31</v>
      </c>
      <c r="B28" s="230">
        <v>0.1066252666218923</v>
      </c>
      <c r="C28" s="230">
        <v>0.1080890487293495</v>
      </c>
      <c r="D28" s="230">
        <v>8.7743892645668259E-2</v>
      </c>
      <c r="E28" s="230">
        <v>0.11683841685613609</v>
      </c>
      <c r="F28" s="230">
        <v>0.11534718034585061</v>
      </c>
      <c r="G28" s="230">
        <v>8.3442427505641847E-2</v>
      </c>
      <c r="H28" s="230">
        <v>8.5946162125587325E-2</v>
      </c>
      <c r="I28" s="230">
        <v>0.11448979215766369</v>
      </c>
      <c r="J28" s="230">
        <v>6.7959256448985372E-2</v>
      </c>
      <c r="K28" s="230">
        <v>6.639071188075335E-2</v>
      </c>
      <c r="L28" s="230">
        <v>6.832374475022665E-2</v>
      </c>
      <c r="M28" s="230">
        <v>6.5231927405468584E-2</v>
      </c>
      <c r="N28" s="230">
        <v>9.5478402489453454E-2</v>
      </c>
      <c r="O28" s="230">
        <v>7.6434281985557129E-2</v>
      </c>
      <c r="P28" s="230">
        <v>7.3333192813998527E-2</v>
      </c>
      <c r="Q28" s="230">
        <v>7.9815172179394295E-2</v>
      </c>
      <c r="R28" s="230">
        <v>0.1244368958645074</v>
      </c>
      <c r="S28" s="230">
        <v>0.13372005103201859</v>
      </c>
      <c r="T28" s="230">
        <v>0.12846151906478839</v>
      </c>
      <c r="U28" s="230">
        <v>0.12832330952836471</v>
      </c>
      <c r="V28" s="230">
        <v>0.1206368610201007</v>
      </c>
      <c r="W28" s="230">
        <v>0.1386713873138033</v>
      </c>
      <c r="X28" s="230">
        <v>0.19322501539163919</v>
      </c>
      <c r="Y28" s="230">
        <v>0.21935156920460189</v>
      </c>
      <c r="DA28" s="71" t="s">
        <v>2249</v>
      </c>
    </row>
    <row r="29" spans="1:105" ht="12" customHeight="1" x14ac:dyDescent="0.25">
      <c r="A29" s="59" t="s">
        <v>159</v>
      </c>
      <c r="B29" s="230">
        <v>0.75181218255878124</v>
      </c>
      <c r="C29" s="230">
        <v>0.91795573832945043</v>
      </c>
      <c r="D29" s="230">
        <v>0.80406504392144273</v>
      </c>
      <c r="E29" s="230">
        <v>0.66465593893055375</v>
      </c>
      <c r="F29" s="230">
        <v>0.699075687495058</v>
      </c>
      <c r="G29" s="230">
        <v>0.81046480851077551</v>
      </c>
      <c r="H29" s="230">
        <v>0.7590907360456467</v>
      </c>
      <c r="I29" s="230">
        <v>0.65341492484606545</v>
      </c>
      <c r="J29" s="230">
        <v>0.53100940009959763</v>
      </c>
      <c r="K29" s="230">
        <v>0.433507556144619</v>
      </c>
      <c r="L29" s="230">
        <v>0.46062124824674727</v>
      </c>
      <c r="M29" s="230">
        <v>0.29846072905171561</v>
      </c>
      <c r="N29" s="230">
        <v>0.18056730484931929</v>
      </c>
      <c r="O29" s="230">
        <v>0.16043231326857629</v>
      </c>
      <c r="P29" s="230">
        <v>0.1412315211255277</v>
      </c>
      <c r="Q29" s="230">
        <v>0.13665799864028089</v>
      </c>
      <c r="R29" s="230">
        <v>0.111145994535523</v>
      </c>
      <c r="S29" s="230">
        <v>9.9111564411993786E-2</v>
      </c>
      <c r="T29" s="230">
        <v>0.1242997624857972</v>
      </c>
      <c r="U29" s="230">
        <v>0.1196646785585595</v>
      </c>
      <c r="V29" s="230">
        <v>0.1155166982229668</v>
      </c>
      <c r="W29" s="230">
        <v>0.23015307942187191</v>
      </c>
      <c r="X29" s="230">
        <v>0.29330706113205401</v>
      </c>
      <c r="Y29" s="230">
        <v>0.22221864851474649</v>
      </c>
      <c r="DA29" s="71" t="s">
        <v>2250</v>
      </c>
    </row>
    <row r="30" spans="1:105" ht="12" customHeight="1" x14ac:dyDescent="0.25">
      <c r="A30" s="59" t="s">
        <v>32</v>
      </c>
      <c r="B30" s="230">
        <v>1.7632146691520121</v>
      </c>
      <c r="C30" s="230">
        <v>1.6597476847929169</v>
      </c>
      <c r="D30" s="230">
        <v>1.7135452601450989</v>
      </c>
      <c r="E30" s="230">
        <v>1.603530264032639</v>
      </c>
      <c r="F30" s="230">
        <v>1.583064025791689</v>
      </c>
      <c r="G30" s="230">
        <v>1.3929958107414291</v>
      </c>
      <c r="H30" s="230">
        <v>1.8814742322912701</v>
      </c>
      <c r="I30" s="230">
        <v>1.210672084403241</v>
      </c>
      <c r="J30" s="230">
        <v>1.236576894578461</v>
      </c>
      <c r="K30" s="230">
        <v>0.96123203115526401</v>
      </c>
      <c r="L30" s="230">
        <v>1.189737598301275</v>
      </c>
      <c r="M30" s="230">
        <v>0.88064026023182174</v>
      </c>
      <c r="N30" s="230">
        <v>0.77213333481182567</v>
      </c>
      <c r="O30" s="230">
        <v>0.44265705576288361</v>
      </c>
      <c r="P30" s="230">
        <v>0.42469758827420229</v>
      </c>
      <c r="Q30" s="230">
        <v>0.3492076592704903</v>
      </c>
      <c r="R30" s="230">
        <v>0.38997806845698357</v>
      </c>
      <c r="S30" s="230">
        <v>0.42110137212511678</v>
      </c>
      <c r="T30" s="230">
        <v>0.19611682500853181</v>
      </c>
      <c r="U30" s="230">
        <v>0.28610056579052923</v>
      </c>
      <c r="V30" s="230">
        <v>0.34175376709810978</v>
      </c>
      <c r="W30" s="230">
        <v>0.24047761610683341</v>
      </c>
      <c r="X30" s="230">
        <v>0.17256116350557929</v>
      </c>
      <c r="Y30" s="230">
        <v>0.1024209804448367</v>
      </c>
      <c r="DA30" s="71" t="s">
        <v>2251</v>
      </c>
    </row>
    <row r="31" spans="1:105" ht="12" customHeight="1" x14ac:dyDescent="0.25">
      <c r="A31" s="59" t="s">
        <v>35</v>
      </c>
      <c r="B31" s="230">
        <v>3.738049240840835</v>
      </c>
      <c r="C31" s="230">
        <v>4.1559415528176276</v>
      </c>
      <c r="D31" s="230">
        <v>3.679698156229473</v>
      </c>
      <c r="E31" s="230">
        <v>3.2271824763582271</v>
      </c>
      <c r="F31" s="230">
        <v>3.1254519362576278</v>
      </c>
      <c r="G31" s="230">
        <v>3.609925686120171</v>
      </c>
      <c r="H31" s="230">
        <v>3.687385238936614</v>
      </c>
      <c r="I31" s="230">
        <v>3.562977464753347</v>
      </c>
      <c r="J31" s="230">
        <v>4.1104970750741723</v>
      </c>
      <c r="K31" s="230">
        <v>3.804240338963139</v>
      </c>
      <c r="L31" s="230">
        <v>4.2383880882089207</v>
      </c>
      <c r="M31" s="230">
        <v>4.0034330937138316</v>
      </c>
      <c r="N31" s="230">
        <v>3.700250575008277</v>
      </c>
      <c r="O31" s="230">
        <v>3.6955101653323008</v>
      </c>
      <c r="P31" s="230">
        <v>3.7294977797313811</v>
      </c>
      <c r="Q31" s="230">
        <v>3.437412497239233</v>
      </c>
      <c r="R31" s="230">
        <v>3.6337928728967781</v>
      </c>
      <c r="S31" s="230">
        <v>3.8143304642900939</v>
      </c>
      <c r="T31" s="230">
        <v>3.9877247710981671</v>
      </c>
      <c r="U31" s="230">
        <v>3.962859911983633</v>
      </c>
      <c r="V31" s="230">
        <v>3.671994317482981</v>
      </c>
      <c r="W31" s="230">
        <v>3.8559080909671999</v>
      </c>
      <c r="X31" s="230">
        <v>2.972071777925883</v>
      </c>
      <c r="Y31" s="230">
        <v>3.154778356951716</v>
      </c>
      <c r="DA31" s="71" t="s">
        <v>2252</v>
      </c>
    </row>
    <row r="32" spans="1:105" ht="12" customHeight="1" x14ac:dyDescent="0.25">
      <c r="A32" s="60" t="s">
        <v>2167</v>
      </c>
      <c r="B32" s="329">
        <v>3.0807549952287672</v>
      </c>
      <c r="C32" s="329">
        <v>2.955144990833797</v>
      </c>
      <c r="D32" s="329">
        <v>3.2719645651140512</v>
      </c>
      <c r="E32" s="329">
        <v>3.517740272815757</v>
      </c>
      <c r="F32" s="329">
        <v>3.7379075395018462</v>
      </c>
      <c r="G32" s="329">
        <v>4.0250935777357322</v>
      </c>
      <c r="H32" s="329">
        <v>3.604067519311545</v>
      </c>
      <c r="I32" s="329">
        <v>3.8359306328700651</v>
      </c>
      <c r="J32" s="329">
        <v>3.6966951841203568</v>
      </c>
      <c r="K32" s="329">
        <v>3.582503455110094</v>
      </c>
      <c r="L32" s="329">
        <v>3.4163212185214751</v>
      </c>
      <c r="M32" s="329">
        <v>3.949414434935909</v>
      </c>
      <c r="N32" s="329">
        <v>4.2142038441474821</v>
      </c>
      <c r="O32" s="329">
        <v>4.1824333401206539</v>
      </c>
      <c r="P32" s="329">
        <v>4.3048478675880739</v>
      </c>
      <c r="Q32" s="329">
        <v>4.663822207246608</v>
      </c>
      <c r="R32" s="329">
        <v>4.3487768566687164</v>
      </c>
      <c r="S32" s="329">
        <v>4.3003242369868451</v>
      </c>
      <c r="T32" s="329">
        <v>4.6109845767239159</v>
      </c>
      <c r="U32" s="329">
        <v>4.5348982145311583</v>
      </c>
      <c r="V32" s="329">
        <v>5.0135240547526294</v>
      </c>
      <c r="W32" s="329">
        <v>5.2788510416170684</v>
      </c>
      <c r="X32" s="329">
        <v>5.589684033255585</v>
      </c>
      <c r="Y32" s="329">
        <v>5.3086530329037318</v>
      </c>
      <c r="DA32" s="72" t="s">
        <v>2253</v>
      </c>
    </row>
    <row r="33" spans="1:105" ht="12" customHeight="1" x14ac:dyDescent="0.25">
      <c r="A33" s="60" t="s">
        <v>2169</v>
      </c>
      <c r="B33" s="329">
        <v>0.23752516246677419</v>
      </c>
      <c r="C33" s="329">
        <v>0.2414887071823065</v>
      </c>
      <c r="D33" s="329">
        <v>0.2413508105342729</v>
      </c>
      <c r="E33" s="329">
        <v>0.23621316814642221</v>
      </c>
      <c r="F33" s="329">
        <v>0.24379511832959919</v>
      </c>
      <c r="G33" s="329">
        <v>0.25639288654770531</v>
      </c>
      <c r="H33" s="329">
        <v>0.25274362254397892</v>
      </c>
      <c r="I33" s="329">
        <v>0.2437226540875442</v>
      </c>
      <c r="J33" s="329">
        <v>0.24974881123213671</v>
      </c>
      <c r="K33" s="329">
        <v>0.22607651826070829</v>
      </c>
      <c r="L33" s="329">
        <v>0.23504876731196869</v>
      </c>
      <c r="M33" s="329">
        <v>0.23869718665147091</v>
      </c>
      <c r="N33" s="329">
        <v>0.23196204302869181</v>
      </c>
      <c r="O33" s="329">
        <v>0.22376126905925059</v>
      </c>
      <c r="P33" s="329">
        <v>0.22921796942069039</v>
      </c>
      <c r="Q33" s="329">
        <v>0.23204817768998889</v>
      </c>
      <c r="R33" s="329">
        <v>0.22833001682661949</v>
      </c>
      <c r="S33" s="329">
        <v>0.23275596363556039</v>
      </c>
      <c r="T33" s="329">
        <v>0.24025660599533211</v>
      </c>
      <c r="U33" s="329">
        <v>0.23812337694387231</v>
      </c>
      <c r="V33" s="329">
        <v>0.2466173635428047</v>
      </c>
      <c r="W33" s="329">
        <v>0.26027674020797142</v>
      </c>
      <c r="X33" s="329">
        <v>0.24856455743937381</v>
      </c>
      <c r="Y33" s="329">
        <v>0.24052024920095741</v>
      </c>
      <c r="DA33" s="72" t="s">
        <v>2254</v>
      </c>
    </row>
    <row r="34" spans="1:105" ht="12" customHeight="1" x14ac:dyDescent="0.25">
      <c r="A34" s="57" t="s">
        <v>2171</v>
      </c>
      <c r="B34" s="261">
        <v>165.1664131052141</v>
      </c>
      <c r="C34" s="261">
        <v>174.00891460933991</v>
      </c>
      <c r="D34" s="261">
        <v>163.92202907332839</v>
      </c>
      <c r="E34" s="261">
        <v>149.5216371018837</v>
      </c>
      <c r="F34" s="261">
        <v>151.02967308871371</v>
      </c>
      <c r="G34" s="261">
        <v>160.4133174167159</v>
      </c>
      <c r="H34" s="261">
        <v>166.15315830989201</v>
      </c>
      <c r="I34" s="261">
        <v>150.43892997982039</v>
      </c>
      <c r="J34" s="261">
        <v>161.66243938497789</v>
      </c>
      <c r="K34" s="261">
        <v>141.6580945493252</v>
      </c>
      <c r="L34" s="261">
        <v>154.5769272013784</v>
      </c>
      <c r="M34" s="261">
        <v>145.85075509571021</v>
      </c>
      <c r="N34" s="261">
        <v>135.8792098356902</v>
      </c>
      <c r="O34" s="261">
        <v>127.2187277693572</v>
      </c>
      <c r="P34" s="261">
        <v>126.5516582386077</v>
      </c>
      <c r="Q34" s="261">
        <v>121.6624749316489</v>
      </c>
      <c r="R34" s="261">
        <v>126.040774838549</v>
      </c>
      <c r="S34" s="261">
        <v>130.4439840904187</v>
      </c>
      <c r="T34" s="261">
        <v>131.03100751734891</v>
      </c>
      <c r="U34" s="261">
        <v>130.56390424150081</v>
      </c>
      <c r="V34" s="261">
        <v>129.19189740079889</v>
      </c>
      <c r="W34" s="261">
        <v>136.57608099152009</v>
      </c>
      <c r="X34" s="261">
        <v>120.501774432217</v>
      </c>
      <c r="Y34" s="261">
        <v>119.0851302951959</v>
      </c>
      <c r="DA34" s="70" t="s">
        <v>2255</v>
      </c>
    </row>
    <row r="35" spans="1:105" ht="12" customHeight="1" x14ac:dyDescent="0.25">
      <c r="A35" s="64" t="s">
        <v>28</v>
      </c>
      <c r="B35" s="229">
        <v>18.511330108592048</v>
      </c>
      <c r="C35" s="229">
        <v>19.360199236705981</v>
      </c>
      <c r="D35" s="229">
        <v>16.71781698186588</v>
      </c>
      <c r="E35" s="229">
        <v>14.31418300546083</v>
      </c>
      <c r="F35" s="229">
        <v>16.18718010263748</v>
      </c>
      <c r="G35" s="229">
        <v>13.740082125182781</v>
      </c>
      <c r="H35" s="229">
        <v>13.67325120433213</v>
      </c>
      <c r="I35" s="229">
        <v>13.58209355024692</v>
      </c>
      <c r="J35" s="229">
        <v>17.802546019168702</v>
      </c>
      <c r="K35" s="229">
        <v>10.82021921562858</v>
      </c>
      <c r="L35" s="229">
        <v>12.348861266434399</v>
      </c>
      <c r="M35" s="229">
        <v>12.42602778814345</v>
      </c>
      <c r="N35" s="229">
        <v>8.193285907169793</v>
      </c>
      <c r="O35" s="229">
        <v>8.3325465386036619</v>
      </c>
      <c r="P35" s="229">
        <v>8.7820124133306745</v>
      </c>
      <c r="Q35" s="229">
        <v>8.5472454408812748</v>
      </c>
      <c r="R35" s="229">
        <v>9.9219120389064184</v>
      </c>
      <c r="S35" s="229">
        <v>11.17902952367589</v>
      </c>
      <c r="T35" s="229">
        <v>9.8520796872722958</v>
      </c>
      <c r="U35" s="229">
        <v>8.5104883735339332</v>
      </c>
      <c r="V35" s="229">
        <v>8.1978050323687981</v>
      </c>
      <c r="W35" s="229">
        <v>9.5431960705753767</v>
      </c>
      <c r="X35" s="229">
        <v>7.4060634250088846</v>
      </c>
      <c r="Y35" s="229">
        <v>6.043812850223059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2.2020180610864908</v>
      </c>
      <c r="C37" s="229">
        <v>2.198172692582101</v>
      </c>
      <c r="D37" s="229">
        <v>1.8382179944974479</v>
      </c>
      <c r="E37" s="229">
        <v>2.5963178940687661</v>
      </c>
      <c r="F37" s="229">
        <v>2.6012878979391352</v>
      </c>
      <c r="G37" s="229">
        <v>1.8508522418741811</v>
      </c>
      <c r="H37" s="229">
        <v>1.844427493594391</v>
      </c>
      <c r="I37" s="229">
        <v>2.6031272297428871</v>
      </c>
      <c r="J37" s="229">
        <v>1.4777272534263151</v>
      </c>
      <c r="K37" s="229">
        <v>1.4820167394073931</v>
      </c>
      <c r="L37" s="229">
        <v>1.476802264672088</v>
      </c>
      <c r="M37" s="229">
        <v>1.485390199350682</v>
      </c>
      <c r="N37" s="229">
        <v>2.2305901519889071</v>
      </c>
      <c r="O37" s="229">
        <v>1.872798928283445</v>
      </c>
      <c r="P37" s="229">
        <v>1.8890427317331631</v>
      </c>
      <c r="Q37" s="229">
        <v>2.16669751324025</v>
      </c>
      <c r="R37" s="229">
        <v>3.13980372516192</v>
      </c>
      <c r="S37" s="229">
        <v>3.3468524530137178</v>
      </c>
      <c r="T37" s="229">
        <v>3.3665433121494219</v>
      </c>
      <c r="U37" s="229">
        <v>3.3353528113438871</v>
      </c>
      <c r="V37" s="229">
        <v>3.2413859237046858</v>
      </c>
      <c r="W37" s="229">
        <v>3.7323426645201478</v>
      </c>
      <c r="X37" s="229">
        <v>5.638536791471279</v>
      </c>
      <c r="Y37" s="229">
        <v>6.2911347385828851</v>
      </c>
      <c r="DA37" s="73" t="s">
        <v>2258</v>
      </c>
    </row>
    <row r="38" spans="1:105" ht="12" customHeight="1" x14ac:dyDescent="0.25">
      <c r="A38" s="64" t="s">
        <v>159</v>
      </c>
      <c r="B38" s="229">
        <v>15.821638908326859</v>
      </c>
      <c r="C38" s="229">
        <v>19.023184404069191</v>
      </c>
      <c r="D38" s="229">
        <v>17.165349907029931</v>
      </c>
      <c r="E38" s="229">
        <v>15.050483625995369</v>
      </c>
      <c r="F38" s="229">
        <v>16.06523191451884</v>
      </c>
      <c r="G38" s="229">
        <v>18.318940170460699</v>
      </c>
      <c r="H38" s="229">
        <v>16.600078945202601</v>
      </c>
      <c r="I38" s="229">
        <v>15.139064570087511</v>
      </c>
      <c r="J38" s="229">
        <v>11.76601063770164</v>
      </c>
      <c r="K38" s="229">
        <v>9.8610649300464033</v>
      </c>
      <c r="L38" s="229">
        <v>10.145559895138341</v>
      </c>
      <c r="M38" s="229">
        <v>6.9254644118738566</v>
      </c>
      <c r="N38" s="229">
        <v>4.2986799862362348</v>
      </c>
      <c r="O38" s="229">
        <v>4.0056792491356683</v>
      </c>
      <c r="P38" s="229">
        <v>3.7072697540404538</v>
      </c>
      <c r="Q38" s="229">
        <v>3.780325965476699</v>
      </c>
      <c r="R38" s="229">
        <v>2.8577781464280889</v>
      </c>
      <c r="S38" s="229">
        <v>2.5278175658650599</v>
      </c>
      <c r="T38" s="229">
        <v>3.3194246508051179</v>
      </c>
      <c r="U38" s="229">
        <v>3.169447555254485</v>
      </c>
      <c r="V38" s="229">
        <v>3.1628372401916889</v>
      </c>
      <c r="W38" s="229">
        <v>6.3123751580403606</v>
      </c>
      <c r="X38" s="229">
        <v>8.7218165850649836</v>
      </c>
      <c r="Y38" s="229">
        <v>6.4945655736887149</v>
      </c>
      <c r="DA38" s="73" t="s">
        <v>2259</v>
      </c>
    </row>
    <row r="39" spans="1:105" ht="12" customHeight="1" x14ac:dyDescent="0.25">
      <c r="A39" s="64" t="s">
        <v>32</v>
      </c>
      <c r="B39" s="229">
        <v>35.973665311145467</v>
      </c>
      <c r="C39" s="229">
        <v>33.345784415215853</v>
      </c>
      <c r="D39" s="229">
        <v>35.464549592821072</v>
      </c>
      <c r="E39" s="229">
        <v>35.202063064748067</v>
      </c>
      <c r="F39" s="229">
        <v>35.26944864571891</v>
      </c>
      <c r="G39" s="229">
        <v>30.524839032068328</v>
      </c>
      <c r="H39" s="229">
        <v>39.888906116289753</v>
      </c>
      <c r="I39" s="229">
        <v>27.194051117929849</v>
      </c>
      <c r="J39" s="229">
        <v>26.563515154450979</v>
      </c>
      <c r="K39" s="229">
        <v>21.197896669849641</v>
      </c>
      <c r="L39" s="229">
        <v>25.40508354556798</v>
      </c>
      <c r="M39" s="229">
        <v>19.81060014810819</v>
      </c>
      <c r="N39" s="229">
        <v>17.82073826678532</v>
      </c>
      <c r="O39" s="229">
        <v>10.71492426889349</v>
      </c>
      <c r="P39" s="229">
        <v>10.807860633376601</v>
      </c>
      <c r="Q39" s="229">
        <v>9.3651630621640063</v>
      </c>
      <c r="R39" s="229">
        <v>9.7210296608664493</v>
      </c>
      <c r="S39" s="229">
        <v>10.412270509744451</v>
      </c>
      <c r="T39" s="229">
        <v>5.0774395263659544</v>
      </c>
      <c r="U39" s="229">
        <v>7.3463852240131038</v>
      </c>
      <c r="V39" s="229">
        <v>9.0715766979146775</v>
      </c>
      <c r="W39" s="229">
        <v>6.3942271436820803</v>
      </c>
      <c r="X39" s="229">
        <v>4.9746769249653484</v>
      </c>
      <c r="Y39" s="229">
        <v>2.901990074980755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1.9545827011926771E-3</v>
      </c>
      <c r="R40" s="229">
        <v>3.5246573300174362E-3</v>
      </c>
      <c r="S40" s="229">
        <v>5.4471976918526793E-3</v>
      </c>
      <c r="T40" s="229">
        <v>1.01253792389615E-2</v>
      </c>
      <c r="U40" s="229">
        <v>8.2028388771332433E-3</v>
      </c>
      <c r="V40" s="229">
        <v>7.7862884654085066E-3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77.012491195454544</v>
      </c>
      <c r="C41" s="229">
        <v>84.31502099199426</v>
      </c>
      <c r="D41" s="229">
        <v>76.903785586384032</v>
      </c>
      <c r="E41" s="229">
        <v>71.540361944373274</v>
      </c>
      <c r="F41" s="229">
        <v>70.315273439155419</v>
      </c>
      <c r="G41" s="229">
        <v>79.880079497876764</v>
      </c>
      <c r="H41" s="229">
        <v>78.942162562193715</v>
      </c>
      <c r="I41" s="229">
        <v>80.815955345475601</v>
      </c>
      <c r="J41" s="229">
        <v>89.165205640314213</v>
      </c>
      <c r="K41" s="229">
        <v>84.716720937767562</v>
      </c>
      <c r="L41" s="229">
        <v>91.391712679726098</v>
      </c>
      <c r="M41" s="229">
        <v>90.942800910974157</v>
      </c>
      <c r="N41" s="229">
        <v>86.238497005632837</v>
      </c>
      <c r="O41" s="229">
        <v>90.330158179440204</v>
      </c>
      <c r="P41" s="229">
        <v>95.840031705696063</v>
      </c>
      <c r="Q41" s="229">
        <v>93.089326705986707</v>
      </c>
      <c r="R41" s="229">
        <v>91.467942025761715</v>
      </c>
      <c r="S41" s="229">
        <v>95.238765467718167</v>
      </c>
      <c r="T41" s="229">
        <v>104.2537622794499</v>
      </c>
      <c r="U41" s="229">
        <v>102.7543830489581</v>
      </c>
      <c r="V41" s="229">
        <v>98.425611461560209</v>
      </c>
      <c r="W41" s="229">
        <v>103.5325068963937</v>
      </c>
      <c r="X41" s="229">
        <v>86.520250728958743</v>
      </c>
      <c r="Y41" s="229">
        <v>90.263568979717505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1.271544028440363</v>
      </c>
      <c r="C43" s="229">
        <v>1.046624536903989</v>
      </c>
      <c r="D43" s="229">
        <v>0.7871403720166652</v>
      </c>
      <c r="E43" s="229">
        <v>0.53631294513929229</v>
      </c>
      <c r="F43" s="229">
        <v>0.66603945791075103</v>
      </c>
      <c r="G43" s="229">
        <v>0.42383762969813021</v>
      </c>
      <c r="H43" s="229">
        <v>0.48440365642390959</v>
      </c>
      <c r="I43" s="229">
        <v>0.57090875783436301</v>
      </c>
      <c r="J43" s="229">
        <v>1.3320789158212221</v>
      </c>
      <c r="K43" s="229">
        <v>1.2628561510839891</v>
      </c>
      <c r="L43" s="229">
        <v>1.533550480301606</v>
      </c>
      <c r="M43" s="229">
        <v>0.92543020476512206</v>
      </c>
      <c r="N43" s="229">
        <v>0.37354758694278511</v>
      </c>
      <c r="O43" s="229">
        <v>0.39020713671090751</v>
      </c>
      <c r="P43" s="229">
        <v>0.37398353777772742</v>
      </c>
      <c r="Q43" s="229">
        <v>0.43053258895237279</v>
      </c>
      <c r="R43" s="229">
        <v>3.7954191092454792</v>
      </c>
      <c r="S43" s="229">
        <v>3.1703901691770562</v>
      </c>
      <c r="T43" s="229">
        <v>1.157231491626713</v>
      </c>
      <c r="U43" s="229">
        <v>1.736641290746733</v>
      </c>
      <c r="V43" s="229">
        <v>3.173286128293765</v>
      </c>
      <c r="W43" s="229">
        <v>2.934042537890071</v>
      </c>
      <c r="X43" s="229">
        <v>2.884717814837634</v>
      </c>
      <c r="Y43" s="229">
        <v>2.734345916092618</v>
      </c>
      <c r="DA43" s="73" t="s">
        <v>2264</v>
      </c>
    </row>
    <row r="44" spans="1:105" ht="12" customHeight="1" x14ac:dyDescent="0.25">
      <c r="A44" s="64" t="s">
        <v>39</v>
      </c>
      <c r="B44" s="229">
        <v>14.37372549216834</v>
      </c>
      <c r="C44" s="229">
        <v>14.71992833186853</v>
      </c>
      <c r="D44" s="229">
        <v>15.045168638713379</v>
      </c>
      <c r="E44" s="229">
        <v>10.281914622098119</v>
      </c>
      <c r="F44" s="229">
        <v>9.9252116308331235</v>
      </c>
      <c r="G44" s="229">
        <v>15.67468671955505</v>
      </c>
      <c r="H44" s="229">
        <v>14.719928331855479</v>
      </c>
      <c r="I44" s="229">
        <v>10.53372940850327</v>
      </c>
      <c r="J44" s="229">
        <v>13.555355764094861</v>
      </c>
      <c r="K44" s="229">
        <v>12.31731990554163</v>
      </c>
      <c r="L44" s="229">
        <v>12.275357069537909</v>
      </c>
      <c r="M44" s="229">
        <v>13.3350414324947</v>
      </c>
      <c r="N44" s="229">
        <v>16.723870930934289</v>
      </c>
      <c r="O44" s="229">
        <v>11.572413468289779</v>
      </c>
      <c r="P44" s="229">
        <v>5.1514574626530054</v>
      </c>
      <c r="Q44" s="229">
        <v>4.2812290722463651</v>
      </c>
      <c r="R44" s="229">
        <v>5.1333654748489117</v>
      </c>
      <c r="S44" s="229">
        <v>4.5634112035325227</v>
      </c>
      <c r="T44" s="229">
        <v>3.994401190440517</v>
      </c>
      <c r="U44" s="229">
        <v>3.703003098773415</v>
      </c>
      <c r="V44" s="229">
        <v>3.911608628299696</v>
      </c>
      <c r="W44" s="229">
        <v>4.127390520418305</v>
      </c>
      <c r="X44" s="229">
        <v>4.3557121619101462</v>
      </c>
      <c r="Y44" s="229">
        <v>4.3557121619103416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27.504742583096782</v>
      </c>
      <c r="C45" s="261">
        <f t="shared" si="2"/>
        <v>28.826280007307677</v>
      </c>
      <c r="D45" s="261">
        <f t="shared" si="2"/>
        <v>27.384341745134439</v>
      </c>
      <c r="E45" s="261">
        <f t="shared" si="2"/>
        <v>25.314069004186926</v>
      </c>
      <c r="F45" s="261">
        <f t="shared" si="2"/>
        <v>25.665162216067909</v>
      </c>
      <c r="G45" s="261">
        <f t="shared" si="2"/>
        <v>27.141464711248751</v>
      </c>
      <c r="H45" s="261">
        <f t="shared" si="2"/>
        <v>27.911774418528822</v>
      </c>
      <c r="I45" s="261">
        <f t="shared" si="2"/>
        <v>25.573935109354458</v>
      </c>
      <c r="J45" s="261">
        <f t="shared" si="2"/>
        <v>27.24371477794713</v>
      </c>
      <c r="K45" s="261">
        <f t="shared" si="2"/>
        <v>23.998949226209664</v>
      </c>
      <c r="L45" s="261">
        <f t="shared" si="2"/>
        <v>25.998236579194689</v>
      </c>
      <c r="M45" s="261">
        <f t="shared" si="2"/>
        <v>24.811938043616173</v>
      </c>
      <c r="N45" s="261">
        <f t="shared" si="2"/>
        <v>23.236729682888299</v>
      </c>
      <c r="O45" s="261">
        <f t="shared" si="2"/>
        <v>21.925874520535686</v>
      </c>
      <c r="P45" s="261">
        <f t="shared" si="2"/>
        <v>22.001803539448396</v>
      </c>
      <c r="Q45" s="261">
        <f t="shared" si="2"/>
        <v>21.363866170078332</v>
      </c>
      <c r="R45" s="261">
        <f t="shared" si="2"/>
        <v>21.920686886801924</v>
      </c>
      <c r="S45" s="261">
        <f t="shared" si="2"/>
        <v>22.631937395679074</v>
      </c>
      <c r="T45" s="261">
        <f t="shared" si="2"/>
        <v>22.84747698533857</v>
      </c>
      <c r="U45" s="261">
        <f t="shared" si="2"/>
        <v>22.749090489064258</v>
      </c>
      <c r="V45" s="261">
        <f t="shared" si="2"/>
        <v>22.704607126610188</v>
      </c>
      <c r="W45" s="261">
        <f t="shared" si="2"/>
        <v>23.987589661351699</v>
      </c>
      <c r="X45" s="261">
        <f t="shared" si="2"/>
        <v>21.483897978192388</v>
      </c>
      <c r="Y45" s="261">
        <f t="shared" si="2"/>
        <v>21.144739436191539</v>
      </c>
      <c r="DA45" s="70"/>
    </row>
    <row r="46" spans="1:105" ht="12" customHeight="1" x14ac:dyDescent="0.25">
      <c r="A46" s="165" t="s">
        <v>2184</v>
      </c>
      <c r="B46" s="346">
        <v>11.99925056550407</v>
      </c>
      <c r="C46" s="346">
        <v>12.643775019452971</v>
      </c>
      <c r="D46" s="346">
        <v>11.89744971201773</v>
      </c>
      <c r="E46" s="346">
        <v>10.90668194677432</v>
      </c>
      <c r="F46" s="346">
        <v>11.02151581473019</v>
      </c>
      <c r="G46" s="346">
        <v>11.63258753482261</v>
      </c>
      <c r="H46" s="346">
        <v>12.0722707537132</v>
      </c>
      <c r="I46" s="346">
        <v>10.9721538740362</v>
      </c>
      <c r="J46" s="346">
        <v>11.76521162053138</v>
      </c>
      <c r="K46" s="346">
        <v>10.30927741080823</v>
      </c>
      <c r="L46" s="346">
        <v>11.26380246352447</v>
      </c>
      <c r="M46" s="346">
        <v>10.61337478589502</v>
      </c>
      <c r="N46" s="346">
        <v>9.8412511450132314</v>
      </c>
      <c r="O46" s="346">
        <v>9.2690171656574272</v>
      </c>
      <c r="P46" s="346">
        <v>9.2953412122369929</v>
      </c>
      <c r="Q46" s="346">
        <v>8.9438974324910046</v>
      </c>
      <c r="R46" s="346">
        <v>9.2648659574771983</v>
      </c>
      <c r="S46" s="346">
        <v>9.5960966256761502</v>
      </c>
      <c r="T46" s="346">
        <v>9.6400938308391151</v>
      </c>
      <c r="U46" s="346">
        <v>9.6111222656862516</v>
      </c>
      <c r="V46" s="346">
        <v>9.5123514618506739</v>
      </c>
      <c r="W46" s="346">
        <v>10.048942597419069</v>
      </c>
      <c r="X46" s="346">
        <v>8.8547934088848983</v>
      </c>
      <c r="Y46" s="346">
        <v>8.7537010045702228</v>
      </c>
      <c r="DA46" s="167" t="s">
        <v>2266</v>
      </c>
    </row>
    <row r="47" spans="1:105" ht="12" customHeight="1" x14ac:dyDescent="0.25">
      <c r="A47" s="59" t="s">
        <v>28</v>
      </c>
      <c r="B47" s="230">
        <v>1.4952154269236571</v>
      </c>
      <c r="C47" s="230">
        <v>1.5579043070768079</v>
      </c>
      <c r="D47" s="230">
        <v>1.3522384557014471</v>
      </c>
      <c r="E47" s="230">
        <v>1.132991614332526</v>
      </c>
      <c r="F47" s="230">
        <v>1.2788114055384781</v>
      </c>
      <c r="G47" s="230">
        <v>1.115777201686202</v>
      </c>
      <c r="H47" s="230">
        <v>1.100750775382648</v>
      </c>
      <c r="I47" s="230">
        <v>1.077270182639865</v>
      </c>
      <c r="J47" s="230">
        <v>1.436373407022657</v>
      </c>
      <c r="K47" s="230">
        <v>0.87697366734571114</v>
      </c>
      <c r="L47" s="230">
        <v>0.99468180535122663</v>
      </c>
      <c r="M47" s="230">
        <v>1.0087117812176121</v>
      </c>
      <c r="N47" s="230">
        <v>0.68313576905961737</v>
      </c>
      <c r="O47" s="230">
        <v>0.67470213954823799</v>
      </c>
      <c r="P47" s="230">
        <v>0.67908003844498965</v>
      </c>
      <c r="Q47" s="230">
        <v>0.65819476150822886</v>
      </c>
      <c r="R47" s="230">
        <v>0.79018557403987066</v>
      </c>
      <c r="S47" s="230">
        <v>0.87994866963819618</v>
      </c>
      <c r="T47" s="230">
        <v>0.75996391710535338</v>
      </c>
      <c r="U47" s="230">
        <v>0.6583619857769657</v>
      </c>
      <c r="V47" s="230">
        <v>0.64307776867401645</v>
      </c>
      <c r="W47" s="230">
        <v>0.74607355500072714</v>
      </c>
      <c r="X47" s="230">
        <v>0.58384947852957292</v>
      </c>
      <c r="Y47" s="230">
        <v>0.47628584771400811</v>
      </c>
      <c r="DA47" s="71" t="s">
        <v>2267</v>
      </c>
    </row>
    <row r="48" spans="1:105" ht="12" customHeight="1" x14ac:dyDescent="0.25">
      <c r="A48" s="59" t="s">
        <v>31</v>
      </c>
      <c r="B48" s="230">
        <v>0.17610819816897999</v>
      </c>
      <c r="C48" s="230">
        <v>0.17513998868075051</v>
      </c>
      <c r="D48" s="230">
        <v>0.14721880303304671</v>
      </c>
      <c r="E48" s="230">
        <v>0.20347476237332579</v>
      </c>
      <c r="F48" s="230">
        <v>0.2034774450988599</v>
      </c>
      <c r="G48" s="230">
        <v>0.1488169698605139</v>
      </c>
      <c r="H48" s="230">
        <v>0.14701828350713719</v>
      </c>
      <c r="I48" s="230">
        <v>0.2044305844246781</v>
      </c>
      <c r="J48" s="230">
        <v>0.1180516536963294</v>
      </c>
      <c r="K48" s="230">
        <v>0.1189312971944429</v>
      </c>
      <c r="L48" s="230">
        <v>0.11778016686489171</v>
      </c>
      <c r="M48" s="230">
        <v>0.11938998016167481</v>
      </c>
      <c r="N48" s="230">
        <v>0.18414555893393081</v>
      </c>
      <c r="O48" s="230">
        <v>0.1501474790259979</v>
      </c>
      <c r="P48" s="230">
        <v>0.14463095481135579</v>
      </c>
      <c r="Q48" s="230">
        <v>0.165203439249554</v>
      </c>
      <c r="R48" s="230">
        <v>0.2475875360475881</v>
      </c>
      <c r="S48" s="230">
        <v>0.26084490362784019</v>
      </c>
      <c r="T48" s="230">
        <v>0.25712352664146371</v>
      </c>
      <c r="U48" s="230">
        <v>0.25547275830568461</v>
      </c>
      <c r="V48" s="230">
        <v>0.2517614353329391</v>
      </c>
      <c r="W48" s="230">
        <v>0.2889095262922694</v>
      </c>
      <c r="X48" s="230">
        <v>0.44012135508682299</v>
      </c>
      <c r="Y48" s="230">
        <v>0.49088324551148571</v>
      </c>
      <c r="DA48" s="71" t="s">
        <v>2268</v>
      </c>
    </row>
    <row r="49" spans="1:105" ht="12" customHeight="1" x14ac:dyDescent="0.25">
      <c r="A49" s="59" t="s">
        <v>159</v>
      </c>
      <c r="B49" s="230">
        <v>1.241734656584023</v>
      </c>
      <c r="C49" s="230">
        <v>1.4873917340415601</v>
      </c>
      <c r="D49" s="230">
        <v>1.3490795741744741</v>
      </c>
      <c r="E49" s="230">
        <v>1.157502068865218</v>
      </c>
      <c r="F49" s="230">
        <v>1.2331999308151309</v>
      </c>
      <c r="G49" s="230">
        <v>1.445438736462938</v>
      </c>
      <c r="H49" s="230">
        <v>1.298489825252773</v>
      </c>
      <c r="I49" s="230">
        <v>1.166724058457004</v>
      </c>
      <c r="J49" s="230">
        <v>0.92241353254225111</v>
      </c>
      <c r="K49" s="230">
        <v>0.77657874927560278</v>
      </c>
      <c r="L49" s="230">
        <v>0.79404382295419551</v>
      </c>
      <c r="M49" s="230">
        <v>0.54625429506374024</v>
      </c>
      <c r="N49" s="230">
        <v>0.348253284614227</v>
      </c>
      <c r="O49" s="230">
        <v>0.31515318474683379</v>
      </c>
      <c r="P49" s="230">
        <v>0.27854303032536248</v>
      </c>
      <c r="Q49" s="230">
        <v>0.28285814288030542</v>
      </c>
      <c r="R49" s="230">
        <v>0.22114311625526301</v>
      </c>
      <c r="S49" s="230">
        <v>0.19333485343391529</v>
      </c>
      <c r="T49" s="230">
        <v>0.2487935182747259</v>
      </c>
      <c r="U49" s="230">
        <v>0.23823470276349781</v>
      </c>
      <c r="V49" s="230">
        <v>0.24107598211371181</v>
      </c>
      <c r="W49" s="230">
        <v>0.47950351142020597</v>
      </c>
      <c r="X49" s="230">
        <v>0.66808482814880432</v>
      </c>
      <c r="Y49" s="230">
        <v>0.49729943483716971</v>
      </c>
      <c r="DA49" s="71" t="s">
        <v>2269</v>
      </c>
    </row>
    <row r="50" spans="1:105" ht="12" customHeight="1" x14ac:dyDescent="0.25">
      <c r="A50" s="59" t="s">
        <v>32</v>
      </c>
      <c r="B50" s="230">
        <v>2.912223042504634</v>
      </c>
      <c r="C50" s="230">
        <v>2.6893398928452461</v>
      </c>
      <c r="D50" s="230">
        <v>2.8750272473119609</v>
      </c>
      <c r="E50" s="230">
        <v>2.7925570048952819</v>
      </c>
      <c r="F50" s="230">
        <v>2.7925938235350709</v>
      </c>
      <c r="G50" s="230">
        <v>2.484364630558153</v>
      </c>
      <c r="H50" s="230">
        <v>3.2184230831642959</v>
      </c>
      <c r="I50" s="230">
        <v>2.1617508172289122</v>
      </c>
      <c r="J50" s="230">
        <v>2.1480509787101769</v>
      </c>
      <c r="K50" s="230">
        <v>1.7219362337231741</v>
      </c>
      <c r="L50" s="230">
        <v>2.050934025434763</v>
      </c>
      <c r="M50" s="230">
        <v>1.6117816440578629</v>
      </c>
      <c r="N50" s="230">
        <v>1.489184158963585</v>
      </c>
      <c r="O50" s="230">
        <v>0.86955537841549135</v>
      </c>
      <c r="P50" s="230">
        <v>0.83760730088452762</v>
      </c>
      <c r="Q50" s="230">
        <v>0.72279874550800205</v>
      </c>
      <c r="R50" s="230">
        <v>0.77592508565139917</v>
      </c>
      <c r="S50" s="230">
        <v>0.82143362930086117</v>
      </c>
      <c r="T50" s="230">
        <v>0.3925397274376653</v>
      </c>
      <c r="U50" s="230">
        <v>0.56958397475843936</v>
      </c>
      <c r="V50" s="230">
        <v>0.71321831658669355</v>
      </c>
      <c r="W50" s="230">
        <v>0.50101376714505408</v>
      </c>
      <c r="X50" s="230">
        <v>0.39305393747025502</v>
      </c>
      <c r="Y50" s="230">
        <v>0.22920621662995169</v>
      </c>
      <c r="DA50" s="71" t="s">
        <v>2270</v>
      </c>
    </row>
    <row r="51" spans="1:105" ht="12" customHeight="1" x14ac:dyDescent="0.25">
      <c r="A51" s="59" t="s">
        <v>35</v>
      </c>
      <c r="B51" s="230">
        <v>6.1739692413227774</v>
      </c>
      <c r="C51" s="230">
        <v>6.733999096808601</v>
      </c>
      <c r="D51" s="230">
        <v>6.1738856317967983</v>
      </c>
      <c r="E51" s="230">
        <v>5.6201564963079704</v>
      </c>
      <c r="F51" s="230">
        <v>5.5134332097426446</v>
      </c>
      <c r="G51" s="230">
        <v>6.438189996254807</v>
      </c>
      <c r="H51" s="230">
        <v>6.3075887864063462</v>
      </c>
      <c r="I51" s="230">
        <v>6.3619782312857369</v>
      </c>
      <c r="J51" s="230">
        <v>7.1403220485599661</v>
      </c>
      <c r="K51" s="230">
        <v>6.8148574632692984</v>
      </c>
      <c r="L51" s="230">
        <v>7.3063626429193951</v>
      </c>
      <c r="M51" s="230">
        <v>7.3272370853941249</v>
      </c>
      <c r="N51" s="230">
        <v>7.136532373441872</v>
      </c>
      <c r="O51" s="230">
        <v>7.2594589839208661</v>
      </c>
      <c r="P51" s="230">
        <v>7.3554798877707572</v>
      </c>
      <c r="Q51" s="230">
        <v>7.1148423433449137</v>
      </c>
      <c r="R51" s="230">
        <v>7.230024645483077</v>
      </c>
      <c r="S51" s="230">
        <v>7.4405345696753384</v>
      </c>
      <c r="T51" s="230">
        <v>7.9816731413799067</v>
      </c>
      <c r="U51" s="230">
        <v>7.889468844081664</v>
      </c>
      <c r="V51" s="230">
        <v>7.6632179591433136</v>
      </c>
      <c r="W51" s="230">
        <v>8.0334422375608181</v>
      </c>
      <c r="X51" s="230">
        <v>6.7696838096494423</v>
      </c>
      <c r="Y51" s="230">
        <v>7.060026259877608</v>
      </c>
      <c r="DA51" s="71" t="s">
        <v>2271</v>
      </c>
    </row>
    <row r="52" spans="1:105" ht="12" customHeight="1" x14ac:dyDescent="0.25">
      <c r="A52" s="165" t="s">
        <v>2191</v>
      </c>
      <c r="B52" s="346">
        <v>11.35072891197145</v>
      </c>
      <c r="C52" s="346">
        <v>11.958412009218931</v>
      </c>
      <c r="D52" s="346">
        <v>11.265211126952281</v>
      </c>
      <c r="E52" s="346">
        <v>10.27557320710549</v>
      </c>
      <c r="F52" s="346">
        <v>10.379209941440219</v>
      </c>
      <c r="G52" s="346">
        <v>11.02408198879564</v>
      </c>
      <c r="H52" s="346">
        <v>11.41854098776165</v>
      </c>
      <c r="I52" s="346">
        <v>10.338612311694559</v>
      </c>
      <c r="J52" s="346">
        <v>11.10992537894481</v>
      </c>
      <c r="K52" s="346">
        <v>9.7351670910933574</v>
      </c>
      <c r="L52" s="346">
        <v>10.6229878322217</v>
      </c>
      <c r="M52" s="346">
        <v>10.02329923846656</v>
      </c>
      <c r="N52" s="346">
        <v>9.3380248842439428</v>
      </c>
      <c r="O52" s="346">
        <v>8.7428507060693743</v>
      </c>
      <c r="P52" s="346">
        <v>8.6970076967878853</v>
      </c>
      <c r="Q52" s="346">
        <v>8.3610084262650499</v>
      </c>
      <c r="R52" s="346">
        <v>8.6618982646056963</v>
      </c>
      <c r="S52" s="346">
        <v>8.9644999474842884</v>
      </c>
      <c r="T52" s="346">
        <v>9.0048419495825982</v>
      </c>
      <c r="U52" s="346">
        <v>8.9727412182149724</v>
      </c>
      <c r="V52" s="346">
        <v>8.878452812834043</v>
      </c>
      <c r="W52" s="346">
        <v>9.3859159501555052</v>
      </c>
      <c r="X52" s="346">
        <v>8.2812416233821402</v>
      </c>
      <c r="Y52" s="346">
        <v>8.1838856097607895</v>
      </c>
      <c r="DA52" s="167" t="s">
        <v>2272</v>
      </c>
    </row>
    <row r="53" spans="1:105" ht="12" customHeight="1" x14ac:dyDescent="0.25">
      <c r="A53" s="64" t="s">
        <v>28</v>
      </c>
      <c r="B53" s="229">
        <v>1.2721538593248669</v>
      </c>
      <c r="C53" s="229">
        <v>1.330490679588834</v>
      </c>
      <c r="D53" s="229">
        <v>1.1488982838189521</v>
      </c>
      <c r="E53" s="229">
        <v>0.98371338238019479</v>
      </c>
      <c r="F53" s="229">
        <v>1.1124313335862841</v>
      </c>
      <c r="G53" s="229">
        <v>0.94425945626018382</v>
      </c>
      <c r="H53" s="229">
        <v>0.93966663589645827</v>
      </c>
      <c r="I53" s="229">
        <v>0.93340200981225929</v>
      </c>
      <c r="J53" s="229">
        <v>1.2234441010579851</v>
      </c>
      <c r="K53" s="229">
        <v>0.74359776164944247</v>
      </c>
      <c r="L53" s="229">
        <v>0.84865060620739707</v>
      </c>
      <c r="M53" s="229">
        <v>0.85395371991273161</v>
      </c>
      <c r="N53" s="229">
        <v>0.56306706358827208</v>
      </c>
      <c r="O53" s="229">
        <v>0.57263746985791042</v>
      </c>
      <c r="P53" s="229">
        <v>0.60352610637481874</v>
      </c>
      <c r="Q53" s="229">
        <v>0.58739221927478291</v>
      </c>
      <c r="R53" s="229">
        <v>0.68186341111804016</v>
      </c>
      <c r="S53" s="229">
        <v>0.76825627702733335</v>
      </c>
      <c r="T53" s="229">
        <v>0.67706432347193735</v>
      </c>
      <c r="U53" s="229">
        <v>0.58486616389091417</v>
      </c>
      <c r="V53" s="229">
        <v>0.56337763136103403</v>
      </c>
      <c r="W53" s="229">
        <v>0.65583691934926847</v>
      </c>
      <c r="X53" s="229">
        <v>0.50896678484258306</v>
      </c>
      <c r="Y53" s="229">
        <v>0.41534885917678033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0.151329253936972</v>
      </c>
      <c r="C55" s="229">
        <v>0.15106498873535279</v>
      </c>
      <c r="D55" s="229">
        <v>0.12632782745821891</v>
      </c>
      <c r="E55" s="229">
        <v>0.17842671540067989</v>
      </c>
      <c r="F55" s="229">
        <v>0.17876826890156089</v>
      </c>
      <c r="G55" s="229">
        <v>0.12719609064977169</v>
      </c>
      <c r="H55" s="229">
        <v>0.1267545627708252</v>
      </c>
      <c r="I55" s="229">
        <v>0.1788946732733156</v>
      </c>
      <c r="J55" s="229">
        <v>0.10155382770702499</v>
      </c>
      <c r="K55" s="229">
        <v>0.10184861398728361</v>
      </c>
      <c r="L55" s="229">
        <v>0.101490259718846</v>
      </c>
      <c r="M55" s="229">
        <v>0.1020804482239893</v>
      </c>
      <c r="N55" s="229">
        <v>0.15329281330830091</v>
      </c>
      <c r="O55" s="229">
        <v>0.12870433244823529</v>
      </c>
      <c r="P55" s="229">
        <v>0.1298206551072475</v>
      </c>
      <c r="Q55" s="229">
        <v>0.1489019204610697</v>
      </c>
      <c r="R55" s="229">
        <v>0.21577668395818661</v>
      </c>
      <c r="S55" s="229">
        <v>0.23000569055359671</v>
      </c>
      <c r="T55" s="229">
        <v>0.23135890516842769</v>
      </c>
      <c r="U55" s="229">
        <v>0.22921540085289399</v>
      </c>
      <c r="V55" s="229">
        <v>0.22275771585361501</v>
      </c>
      <c r="W55" s="229">
        <v>0.25649772853374408</v>
      </c>
      <c r="X55" s="229">
        <v>0.38749707871537797</v>
      </c>
      <c r="Y55" s="229">
        <v>0.43234555757320892</v>
      </c>
      <c r="DA55" s="73" t="s">
        <v>2275</v>
      </c>
    </row>
    <row r="56" spans="1:105" ht="12" customHeight="1" x14ac:dyDescent="0.25">
      <c r="A56" s="64" t="s">
        <v>159</v>
      </c>
      <c r="B56" s="229">
        <v>1.087310251613431</v>
      </c>
      <c r="C56" s="229">
        <v>1.307330014338224</v>
      </c>
      <c r="D56" s="229">
        <v>1.1796540822722541</v>
      </c>
      <c r="E56" s="229">
        <v>1.034314158798824</v>
      </c>
      <c r="F56" s="229">
        <v>1.104050690096986</v>
      </c>
      <c r="G56" s="229">
        <v>1.2589322485139041</v>
      </c>
      <c r="H56" s="229">
        <v>1.1408069745045011</v>
      </c>
      <c r="I56" s="229">
        <v>1.040401705681107</v>
      </c>
      <c r="J56" s="229">
        <v>0.80859537125655201</v>
      </c>
      <c r="K56" s="229">
        <v>0.67768181617532464</v>
      </c>
      <c r="L56" s="229">
        <v>0.69723315936228514</v>
      </c>
      <c r="M56" s="229">
        <v>0.47593858612531909</v>
      </c>
      <c r="N56" s="229">
        <v>0.29541811973601761</v>
      </c>
      <c r="O56" s="229">
        <v>0.27528223450784001</v>
      </c>
      <c r="P56" s="229">
        <v>0.25477464328572902</v>
      </c>
      <c r="Q56" s="229">
        <v>0.25979528420029713</v>
      </c>
      <c r="R56" s="229">
        <v>0.19639504437259869</v>
      </c>
      <c r="S56" s="229">
        <v>0.17371916838065701</v>
      </c>
      <c r="T56" s="229">
        <v>0.22812077011688131</v>
      </c>
      <c r="U56" s="229">
        <v>0.217813896445685</v>
      </c>
      <c r="V56" s="229">
        <v>0.21735961586351399</v>
      </c>
      <c r="W56" s="229">
        <v>0.43380526259861718</v>
      </c>
      <c r="X56" s="229">
        <v>0.59938926937854486</v>
      </c>
      <c r="Y56" s="229">
        <v>0.44632593178010821</v>
      </c>
      <c r="DA56" s="73" t="s">
        <v>2276</v>
      </c>
    </row>
    <row r="57" spans="1:105" ht="12" customHeight="1" x14ac:dyDescent="0.25">
      <c r="A57" s="64" t="s">
        <v>32</v>
      </c>
      <c r="B57" s="229">
        <v>2.472217657573585</v>
      </c>
      <c r="C57" s="229">
        <v>2.2916218384729761</v>
      </c>
      <c r="D57" s="229">
        <v>2.437229705756514</v>
      </c>
      <c r="E57" s="229">
        <v>2.4191908480542299</v>
      </c>
      <c r="F57" s="229">
        <v>2.4238217863170148</v>
      </c>
      <c r="G57" s="229">
        <v>2.0977580515347198</v>
      </c>
      <c r="H57" s="229">
        <v>2.741284692261635</v>
      </c>
      <c r="I57" s="229">
        <v>1.868856364043493</v>
      </c>
      <c r="J57" s="229">
        <v>1.825524050553472</v>
      </c>
      <c r="K57" s="229">
        <v>1.456782732517002</v>
      </c>
      <c r="L57" s="229">
        <v>1.7459131726014649</v>
      </c>
      <c r="M57" s="229">
        <v>1.361443574617041</v>
      </c>
      <c r="N57" s="229">
        <v>1.2246943266160359</v>
      </c>
      <c r="O57" s="229">
        <v>0.73636157861609686</v>
      </c>
      <c r="P57" s="229">
        <v>0.74274844298809239</v>
      </c>
      <c r="Q57" s="229">
        <v>0.64360195960250166</v>
      </c>
      <c r="R57" s="229">
        <v>0.66805817448756777</v>
      </c>
      <c r="S57" s="229">
        <v>0.71556230889955152</v>
      </c>
      <c r="T57" s="229">
        <v>0.34893679984438242</v>
      </c>
      <c r="U57" s="229">
        <v>0.50486552073735758</v>
      </c>
      <c r="V57" s="229">
        <v>0.62342582832862903</v>
      </c>
      <c r="W57" s="229">
        <v>0.43943037537099361</v>
      </c>
      <c r="X57" s="229">
        <v>0.34187464714119192</v>
      </c>
      <c r="Y57" s="229">
        <v>0.19943342007042961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1.3432475743802781E-4</v>
      </c>
      <c r="R58" s="229">
        <v>2.4222497242908301E-4</v>
      </c>
      <c r="S58" s="229">
        <v>3.7434768466364731E-4</v>
      </c>
      <c r="T58" s="229">
        <v>6.958462844327977E-4</v>
      </c>
      <c r="U58" s="229">
        <v>5.63723572198714E-4</v>
      </c>
      <c r="V58" s="229">
        <v>5.3509698454832003E-4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5.2925282686761772</v>
      </c>
      <c r="C59" s="229">
        <v>5.7943799135339882</v>
      </c>
      <c r="D59" s="229">
        <v>5.2850576947466967</v>
      </c>
      <c r="E59" s="229">
        <v>4.9164672128444096</v>
      </c>
      <c r="F59" s="229">
        <v>4.8322754740128477</v>
      </c>
      <c r="G59" s="229">
        <v>5.4895974962509166</v>
      </c>
      <c r="H59" s="229">
        <v>5.425141044852996</v>
      </c>
      <c r="I59" s="229">
        <v>5.5539136779832701</v>
      </c>
      <c r="J59" s="229">
        <v>6.1276990798285018</v>
      </c>
      <c r="K59" s="229">
        <v>5.8219859328372081</v>
      </c>
      <c r="L59" s="229">
        <v>6.2807112894528716</v>
      </c>
      <c r="M59" s="229">
        <v>6.2498607327525164</v>
      </c>
      <c r="N59" s="229">
        <v>5.9265669265532921</v>
      </c>
      <c r="O59" s="229">
        <v>6.2077580955710552</v>
      </c>
      <c r="P59" s="229">
        <v>6.58641305065529</v>
      </c>
      <c r="Q59" s="229">
        <v>6.3973763925266427</v>
      </c>
      <c r="R59" s="229">
        <v>6.2859499976485624</v>
      </c>
      <c r="S59" s="229">
        <v>6.5450922400685743</v>
      </c>
      <c r="T59" s="229">
        <v>7.16462972973404</v>
      </c>
      <c r="U59" s="229">
        <v>7.0615879135343356</v>
      </c>
      <c r="V59" s="229">
        <v>6.7641018091463971</v>
      </c>
      <c r="W59" s="229">
        <v>7.1150629069432876</v>
      </c>
      <c r="X59" s="229">
        <v>5.9459298834237906</v>
      </c>
      <c r="Y59" s="229">
        <v>6.2031818870047566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8.738430105198583E-2</v>
      </c>
      <c r="C61" s="229">
        <v>7.1927162233928879E-2</v>
      </c>
      <c r="D61" s="229">
        <v>5.4094635891487317E-2</v>
      </c>
      <c r="E61" s="229">
        <v>3.6857026424490118E-2</v>
      </c>
      <c r="F61" s="229">
        <v>4.5772219601363351E-2</v>
      </c>
      <c r="G61" s="229">
        <v>2.9127387021061029E-2</v>
      </c>
      <c r="H61" s="229">
        <v>3.3289665160513099E-2</v>
      </c>
      <c r="I61" s="229">
        <v>3.9234553937550161E-2</v>
      </c>
      <c r="J61" s="229">
        <v>9.1544439202707426E-2</v>
      </c>
      <c r="K61" s="229">
        <v>8.6787244187707738E-2</v>
      </c>
      <c r="L61" s="229">
        <v>0.1053901664840213</v>
      </c>
      <c r="M61" s="229">
        <v>6.3598325977737957E-2</v>
      </c>
      <c r="N61" s="229">
        <v>2.567130517272696E-2</v>
      </c>
      <c r="O61" s="229">
        <v>2.68161991596963E-2</v>
      </c>
      <c r="P61" s="229">
        <v>2.5701265015368971E-2</v>
      </c>
      <c r="Q61" s="229">
        <v>2.9587484604721659E-2</v>
      </c>
      <c r="R61" s="229">
        <v>0.26083253009144391</v>
      </c>
      <c r="S61" s="229">
        <v>0.21787867568804181</v>
      </c>
      <c r="T61" s="229">
        <v>7.9528402311937821E-2</v>
      </c>
      <c r="U61" s="229">
        <v>0.1193471731813015</v>
      </c>
      <c r="V61" s="229">
        <v>0.218077694642658</v>
      </c>
      <c r="W61" s="229">
        <v>0.20163616099459619</v>
      </c>
      <c r="X61" s="229">
        <v>0.19824641879761801</v>
      </c>
      <c r="Y61" s="229">
        <v>0.1879124130724599</v>
      </c>
      <c r="DA61" s="73" t="s">
        <v>2281</v>
      </c>
    </row>
    <row r="62" spans="1:105" ht="12" customHeight="1" x14ac:dyDescent="0.25">
      <c r="A62" s="64" t="s">
        <v>39</v>
      </c>
      <c r="B62" s="229">
        <v>0.9878053197944382</v>
      </c>
      <c r="C62" s="229">
        <v>1.0115974123156239</v>
      </c>
      <c r="D62" s="229">
        <v>1.0339488970081609</v>
      </c>
      <c r="E62" s="229">
        <v>0.70660386320266277</v>
      </c>
      <c r="F62" s="229">
        <v>0.68209016892415908</v>
      </c>
      <c r="G62" s="229">
        <v>1.077211258565085</v>
      </c>
      <c r="H62" s="229">
        <v>1.0115974123147271</v>
      </c>
      <c r="I62" s="229">
        <v>0.72390932696356747</v>
      </c>
      <c r="J62" s="229">
        <v>0.93156450933857016</v>
      </c>
      <c r="K62" s="229">
        <v>0.84648298973939029</v>
      </c>
      <c r="L62" s="229">
        <v>0.84359917839481413</v>
      </c>
      <c r="M62" s="229">
        <v>0.91642385085722078</v>
      </c>
      <c r="N62" s="229">
        <v>1.1493143292692971</v>
      </c>
      <c r="O62" s="229">
        <v>0.79529079590854124</v>
      </c>
      <c r="P62" s="229">
        <v>0.35402353336133968</v>
      </c>
      <c r="Q62" s="229">
        <v>0.29421884083759559</v>
      </c>
      <c r="R62" s="229">
        <v>0.35278019795686999</v>
      </c>
      <c r="S62" s="229">
        <v>0.31361123918187123</v>
      </c>
      <c r="T62" s="229">
        <v>0.2745071726505578</v>
      </c>
      <c r="U62" s="229">
        <v>0.25448142600028661</v>
      </c>
      <c r="V62" s="229">
        <v>0.26881742065364689</v>
      </c>
      <c r="W62" s="229">
        <v>0.28364659636499662</v>
      </c>
      <c r="X62" s="229">
        <v>0.29933754108303279</v>
      </c>
      <c r="Y62" s="229">
        <v>0.29933754108304622</v>
      </c>
      <c r="DA62" s="73" t="s">
        <v>2282</v>
      </c>
    </row>
    <row r="63" spans="1:105" ht="12" customHeight="1" x14ac:dyDescent="0.25">
      <c r="A63" s="166" t="s">
        <v>2203</v>
      </c>
      <c r="B63" s="347">
        <v>1.626156091882635</v>
      </c>
      <c r="C63" s="347">
        <v>1.653291500685961</v>
      </c>
      <c r="D63" s="347">
        <v>1.652347426079626</v>
      </c>
      <c r="E63" s="347">
        <v>1.617173853814051</v>
      </c>
      <c r="F63" s="347">
        <v>1.6690817626464409</v>
      </c>
      <c r="G63" s="347">
        <v>1.755329204051155</v>
      </c>
      <c r="H63" s="347">
        <v>1.730345438841111</v>
      </c>
      <c r="I63" s="347">
        <v>1.668585654497571</v>
      </c>
      <c r="J63" s="347">
        <v>1.7098422188529021</v>
      </c>
      <c r="K63" s="347">
        <v>1.5477758380764921</v>
      </c>
      <c r="L63" s="347">
        <v>1.60920207730551</v>
      </c>
      <c r="M63" s="347">
        <v>1.634180059735072</v>
      </c>
      <c r="N63" s="347">
        <v>1.588069598350085</v>
      </c>
      <c r="O63" s="347">
        <v>1.5319250686082111</v>
      </c>
      <c r="P63" s="347">
        <v>1.5692829907844561</v>
      </c>
      <c r="Q63" s="347">
        <v>1.5886592975749421</v>
      </c>
      <c r="R63" s="347">
        <v>1.5632038473995791</v>
      </c>
      <c r="S63" s="347">
        <v>1.593504975460968</v>
      </c>
      <c r="T63" s="347">
        <v>1.644856230796208</v>
      </c>
      <c r="U63" s="347">
        <v>1.6302516163571059</v>
      </c>
      <c r="V63" s="347">
        <v>1.6884035523826439</v>
      </c>
      <c r="W63" s="347">
        <v>1.781919028152448</v>
      </c>
      <c r="X63" s="347">
        <v>1.7017345240746451</v>
      </c>
      <c r="Y63" s="347">
        <v>1.646661197480406</v>
      </c>
      <c r="DA63" s="168" t="s">
        <v>2283</v>
      </c>
    </row>
    <row r="64" spans="1:105" ht="12" customHeight="1" x14ac:dyDescent="0.25">
      <c r="A64" s="60" t="s">
        <v>2205</v>
      </c>
      <c r="B64" s="262">
        <v>1.8892684514322251</v>
      </c>
      <c r="C64" s="262">
        <v>1.9207943744507761</v>
      </c>
      <c r="D64" s="262">
        <v>1.9196975483967149</v>
      </c>
      <c r="E64" s="262">
        <v>1.8788328855656149</v>
      </c>
      <c r="F64" s="262">
        <v>1.939139503747219</v>
      </c>
      <c r="G64" s="262">
        <v>2.0393417972884449</v>
      </c>
      <c r="H64" s="262">
        <v>2.0103156541986502</v>
      </c>
      <c r="I64" s="262">
        <v>1.9385631252071529</v>
      </c>
      <c r="J64" s="262">
        <v>1.9864950093848719</v>
      </c>
      <c r="K64" s="262">
        <v>1.798206257913177</v>
      </c>
      <c r="L64" s="262">
        <v>1.869571274128291</v>
      </c>
      <c r="M64" s="262">
        <v>1.8985906987826411</v>
      </c>
      <c r="N64" s="262">
        <v>1.845019556128811</v>
      </c>
      <c r="O64" s="262">
        <v>1.7797908309828629</v>
      </c>
      <c r="P64" s="262">
        <v>1.823193271948373</v>
      </c>
      <c r="Q64" s="262">
        <v>1.845704668798448</v>
      </c>
      <c r="R64" s="262">
        <v>1.8161305220278019</v>
      </c>
      <c r="S64" s="262">
        <v>1.851334378271954</v>
      </c>
      <c r="T64" s="262">
        <v>1.9109942763165459</v>
      </c>
      <c r="U64" s="262">
        <v>1.8940266325320041</v>
      </c>
      <c r="V64" s="262">
        <v>1.96158756267344</v>
      </c>
      <c r="W64" s="262">
        <v>2.0702338598982188</v>
      </c>
      <c r="X64" s="262">
        <v>1.9770754880763921</v>
      </c>
      <c r="Y64" s="262">
        <v>1.9130912869475449</v>
      </c>
      <c r="DA64" s="72" t="s">
        <v>2284</v>
      </c>
    </row>
    <row r="65" spans="1:105" ht="12" customHeight="1" x14ac:dyDescent="0.25">
      <c r="A65" s="101" t="s">
        <v>2207</v>
      </c>
      <c r="B65" s="278">
        <v>0.63933856230640052</v>
      </c>
      <c r="C65" s="278">
        <v>0.65000710349904167</v>
      </c>
      <c r="D65" s="278">
        <v>0.64963593168808453</v>
      </c>
      <c r="E65" s="278">
        <v>0.63580711092745323</v>
      </c>
      <c r="F65" s="278">
        <v>0.65621519350383795</v>
      </c>
      <c r="G65" s="278">
        <v>0.69012418629090655</v>
      </c>
      <c r="H65" s="278">
        <v>0.68030158401420981</v>
      </c>
      <c r="I65" s="278">
        <v>0.65602014391897334</v>
      </c>
      <c r="J65" s="278">
        <v>0.67224055023316776</v>
      </c>
      <c r="K65" s="278">
        <v>0.60852262831840653</v>
      </c>
      <c r="L65" s="278">
        <v>0.63267293201471597</v>
      </c>
      <c r="M65" s="278">
        <v>0.64249326073687596</v>
      </c>
      <c r="N65" s="278">
        <v>0.6243644991522288</v>
      </c>
      <c r="O65" s="278">
        <v>0.60229074921781611</v>
      </c>
      <c r="P65" s="278">
        <v>0.61697836769069181</v>
      </c>
      <c r="Q65" s="278">
        <v>0.62459634494888661</v>
      </c>
      <c r="R65" s="278">
        <v>0.61458829529165082</v>
      </c>
      <c r="S65" s="278">
        <v>0.62650146878571678</v>
      </c>
      <c r="T65" s="278">
        <v>0.64669069780410215</v>
      </c>
      <c r="U65" s="278">
        <v>0.640948756273923</v>
      </c>
      <c r="V65" s="278">
        <v>0.663811736869383</v>
      </c>
      <c r="W65" s="278">
        <v>0.70057822572645656</v>
      </c>
      <c r="X65" s="278">
        <v>0.66905293377431441</v>
      </c>
      <c r="Y65" s="278">
        <v>0.64740033743257741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37.056292121553646</v>
      </c>
      <c r="C66" s="261">
        <f t="shared" si="3"/>
        <v>37.952542399737396</v>
      </c>
      <c r="D66" s="261">
        <f t="shared" si="3"/>
        <v>37.456536525753748</v>
      </c>
      <c r="E66" s="261">
        <f t="shared" si="3"/>
        <v>36.166115183065713</v>
      </c>
      <c r="F66" s="261">
        <f t="shared" si="3"/>
        <v>37.179418557628956</v>
      </c>
      <c r="G66" s="261">
        <f t="shared" si="3"/>
        <v>39.110489301239134</v>
      </c>
      <c r="H66" s="261">
        <f t="shared" si="3"/>
        <v>38.966088095566207</v>
      </c>
      <c r="I66" s="261">
        <f t="shared" si="3"/>
        <v>37.10222899356927</v>
      </c>
      <c r="J66" s="261">
        <f t="shared" si="3"/>
        <v>38.368538981261473</v>
      </c>
      <c r="K66" s="261">
        <f t="shared" si="3"/>
        <v>34.476421370845223</v>
      </c>
      <c r="L66" s="261">
        <f t="shared" si="3"/>
        <v>36.206501574180393</v>
      </c>
      <c r="M66" s="261">
        <f t="shared" si="3"/>
        <v>36.218625656436657</v>
      </c>
      <c r="N66" s="261">
        <f t="shared" si="3"/>
        <v>34.875965358914534</v>
      </c>
      <c r="O66" s="261">
        <f t="shared" si="3"/>
        <v>33.461118718505176</v>
      </c>
      <c r="P66" s="261">
        <f t="shared" si="3"/>
        <v>34.133377678119452</v>
      </c>
      <c r="Q66" s="261">
        <f t="shared" si="3"/>
        <v>34.250300768361164</v>
      </c>
      <c r="R66" s="261">
        <f t="shared" si="3"/>
        <v>34.007010365358546</v>
      </c>
      <c r="S66" s="261">
        <f t="shared" si="3"/>
        <v>34.767071547903768</v>
      </c>
      <c r="T66" s="261">
        <f t="shared" si="3"/>
        <v>35.684083758127244</v>
      </c>
      <c r="U66" s="261">
        <f t="shared" si="3"/>
        <v>35.405347768939762</v>
      </c>
      <c r="V66" s="261">
        <f t="shared" si="3"/>
        <v>36.39381360292316</v>
      </c>
      <c r="W66" s="261">
        <f t="shared" si="3"/>
        <v>38.41351606813646</v>
      </c>
      <c r="X66" s="261">
        <f t="shared" si="3"/>
        <v>36.210631881689082</v>
      </c>
      <c r="Y66" s="261">
        <f t="shared" si="3"/>
        <v>35.135965235323823</v>
      </c>
      <c r="DA66" s="70"/>
    </row>
    <row r="67" spans="1:105" ht="12" customHeight="1" x14ac:dyDescent="0.25">
      <c r="A67" s="165" t="s">
        <v>2210</v>
      </c>
      <c r="B67" s="346">
        <v>5.7355712935471699</v>
      </c>
      <c r="C67" s="346">
        <v>6.0303889744472539</v>
      </c>
      <c r="D67" s="346">
        <v>5.6819004875617116</v>
      </c>
      <c r="E67" s="346">
        <v>5.209109993985952</v>
      </c>
      <c r="F67" s="346">
        <v>5.2713640496308356</v>
      </c>
      <c r="G67" s="346">
        <v>5.5331857638680058</v>
      </c>
      <c r="H67" s="346">
        <v>5.7628350926468741</v>
      </c>
      <c r="I67" s="346">
        <v>5.2107247303659943</v>
      </c>
      <c r="J67" s="346">
        <v>5.5913647568986402</v>
      </c>
      <c r="K67" s="346">
        <v>4.866611394857367</v>
      </c>
      <c r="L67" s="346">
        <v>5.3271151206951961</v>
      </c>
      <c r="M67" s="346">
        <v>5.0039506512050274</v>
      </c>
      <c r="N67" s="346">
        <v>4.6178605267340203</v>
      </c>
      <c r="O67" s="346">
        <v>4.3226814267646407</v>
      </c>
      <c r="P67" s="346">
        <v>4.3331587217796761</v>
      </c>
      <c r="Q67" s="346">
        <v>4.165649666946261</v>
      </c>
      <c r="R67" s="346">
        <v>4.3224997670997496</v>
      </c>
      <c r="S67" s="346">
        <v>4.4817839220728528</v>
      </c>
      <c r="T67" s="346">
        <v>4.4696589459323937</v>
      </c>
      <c r="U67" s="346">
        <v>4.4590607749821594</v>
      </c>
      <c r="V67" s="346">
        <v>4.4217056728681037</v>
      </c>
      <c r="W67" s="346">
        <v>4.6676117089356373</v>
      </c>
      <c r="X67" s="346">
        <v>4.1117833907985446</v>
      </c>
      <c r="Y67" s="346">
        <v>4.0437888702270817</v>
      </c>
      <c r="DA67" s="167" t="s">
        <v>2286</v>
      </c>
    </row>
    <row r="68" spans="1:105" ht="12" customHeight="1" x14ac:dyDescent="0.25">
      <c r="A68" s="165" t="s">
        <v>2212</v>
      </c>
      <c r="B68" s="346">
        <v>2.138087440482157</v>
      </c>
      <c r="C68" s="346">
        <v>2.252554062678358</v>
      </c>
      <c r="D68" s="346">
        <v>2.121978827237549</v>
      </c>
      <c r="E68" s="346">
        <v>1.935565036241478</v>
      </c>
      <c r="F68" s="346">
        <v>1.9550866371687929</v>
      </c>
      <c r="G68" s="346">
        <v>2.0765583801609511</v>
      </c>
      <c r="H68" s="346">
        <v>2.1508609062819741</v>
      </c>
      <c r="I68" s="346">
        <v>1.9474394382139351</v>
      </c>
      <c r="J68" s="346">
        <v>2.092728326227832</v>
      </c>
      <c r="K68" s="346">
        <v>1.8337710864109369</v>
      </c>
      <c r="L68" s="346">
        <v>2.0010060182578271</v>
      </c>
      <c r="M68" s="346">
        <v>1.8880452859161381</v>
      </c>
      <c r="N68" s="346">
        <v>1.758963136090272</v>
      </c>
      <c r="O68" s="346">
        <v>1.646852764578165</v>
      </c>
      <c r="P68" s="346">
        <v>1.638217516292455</v>
      </c>
      <c r="Q68" s="346">
        <v>1.574926794975134</v>
      </c>
      <c r="R68" s="346">
        <v>1.631604105244286</v>
      </c>
      <c r="S68" s="346">
        <v>1.6886038682241871</v>
      </c>
      <c r="T68" s="346">
        <v>1.69620291571085</v>
      </c>
      <c r="U68" s="346">
        <v>1.690156240550188</v>
      </c>
      <c r="V68" s="346">
        <v>1.672395543691731</v>
      </c>
      <c r="W68" s="346">
        <v>1.767984167896328</v>
      </c>
      <c r="X68" s="346">
        <v>1.559901469224336</v>
      </c>
      <c r="Y68" s="346">
        <v>1.541562940342752</v>
      </c>
      <c r="DA68" s="167" t="s">
        <v>2287</v>
      </c>
    </row>
    <row r="69" spans="1:105" ht="12" customHeight="1" x14ac:dyDescent="0.25">
      <c r="A69" s="64" t="s">
        <v>28</v>
      </c>
      <c r="B69" s="229">
        <v>0.23963008984512729</v>
      </c>
      <c r="C69" s="229">
        <v>0.25061874296964182</v>
      </c>
      <c r="D69" s="229">
        <v>0.21641297312933169</v>
      </c>
      <c r="E69" s="229">
        <v>0.1852978116394827</v>
      </c>
      <c r="F69" s="229">
        <v>0.2095438523098816</v>
      </c>
      <c r="G69" s="229">
        <v>0.17786604716258311</v>
      </c>
      <c r="H69" s="229">
        <v>0.17700091756498379</v>
      </c>
      <c r="I69" s="229">
        <v>0.175820877194553</v>
      </c>
      <c r="J69" s="229">
        <v>0.2304548445206176</v>
      </c>
      <c r="K69" s="229">
        <v>0.14006827643258199</v>
      </c>
      <c r="L69" s="229">
        <v>0.15985662388394181</v>
      </c>
      <c r="M69" s="229">
        <v>0.16085554834921259</v>
      </c>
      <c r="N69" s="229">
        <v>0.1060624939723061</v>
      </c>
      <c r="O69" s="229">
        <v>0.1078652297793294</v>
      </c>
      <c r="P69" s="229">
        <v>0.11368358790439791</v>
      </c>
      <c r="Q69" s="229">
        <v>0.11064451775813081</v>
      </c>
      <c r="R69" s="229">
        <v>0.12843964530755331</v>
      </c>
      <c r="S69" s="229">
        <v>0.1447130937336806</v>
      </c>
      <c r="T69" s="229">
        <v>0.1275356620390353</v>
      </c>
      <c r="U69" s="229">
        <v>0.1101686956913633</v>
      </c>
      <c r="V69" s="229">
        <v>0.1061209942729926</v>
      </c>
      <c r="W69" s="229">
        <v>0.1235371482430755</v>
      </c>
      <c r="X69" s="229">
        <v>9.5871859748741392E-2</v>
      </c>
      <c r="Y69" s="229">
        <v>7.8237458238285443E-2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2.8505233428570882E-2</v>
      </c>
      <c r="C71" s="229">
        <v>2.845545494183932E-2</v>
      </c>
      <c r="D71" s="229">
        <v>2.3795823454733741E-2</v>
      </c>
      <c r="E71" s="229">
        <v>3.3609464396803977E-2</v>
      </c>
      <c r="F71" s="229">
        <v>3.3673801344338318E-2</v>
      </c>
      <c r="G71" s="229">
        <v>2.3959374416023471E-2</v>
      </c>
      <c r="H71" s="229">
        <v>2.3876205729684519E-2</v>
      </c>
      <c r="I71" s="229">
        <v>3.3697611586109309E-2</v>
      </c>
      <c r="J71" s="229">
        <v>1.912925286448117E-2</v>
      </c>
      <c r="K71" s="229">
        <v>1.918478047405895E-2</v>
      </c>
      <c r="L71" s="229">
        <v>1.9117278839007001E-2</v>
      </c>
      <c r="M71" s="229">
        <v>1.9228450080973049E-2</v>
      </c>
      <c r="N71" s="229">
        <v>2.887510056776859E-2</v>
      </c>
      <c r="O71" s="229">
        <v>2.424347536421053E-2</v>
      </c>
      <c r="P71" s="229">
        <v>2.4453752208567391E-2</v>
      </c>
      <c r="Q71" s="229">
        <v>2.8048007178262429E-2</v>
      </c>
      <c r="R71" s="229">
        <v>4.0644915537830173E-2</v>
      </c>
      <c r="S71" s="229">
        <v>4.3325171627824323E-2</v>
      </c>
      <c r="T71" s="229">
        <v>4.3580070779648428E-2</v>
      </c>
      <c r="U71" s="229">
        <v>4.3176308193896923E-2</v>
      </c>
      <c r="V71" s="229">
        <v>4.1959902155251583E-2</v>
      </c>
      <c r="W71" s="229">
        <v>4.8315361607464247E-2</v>
      </c>
      <c r="X71" s="229">
        <v>7.2991139481013032E-2</v>
      </c>
      <c r="Y71" s="229">
        <v>8.1439052396061487E-2</v>
      </c>
      <c r="DA71" s="73" t="s">
        <v>2290</v>
      </c>
    </row>
    <row r="72" spans="1:105" ht="12" customHeight="1" x14ac:dyDescent="0.25">
      <c r="A72" s="64" t="s">
        <v>159</v>
      </c>
      <c r="B72" s="229">
        <v>0.2048119033510063</v>
      </c>
      <c r="C72" s="229">
        <v>0.24625606918282339</v>
      </c>
      <c r="D72" s="229">
        <v>0.2222063091260755</v>
      </c>
      <c r="E72" s="229">
        <v>0.1948292598291414</v>
      </c>
      <c r="F72" s="229">
        <v>0.20796522694347641</v>
      </c>
      <c r="G72" s="229">
        <v>0.23713959251785449</v>
      </c>
      <c r="H72" s="229">
        <v>0.21488884838311911</v>
      </c>
      <c r="I72" s="229">
        <v>0.1959759445604301</v>
      </c>
      <c r="J72" s="229">
        <v>0.15231159347768849</v>
      </c>
      <c r="K72" s="229">
        <v>0.1276519764540778</v>
      </c>
      <c r="L72" s="229">
        <v>0.13133477794081819</v>
      </c>
      <c r="M72" s="229">
        <v>8.9650481597012999E-2</v>
      </c>
      <c r="N72" s="229">
        <v>5.5646626432269253E-2</v>
      </c>
      <c r="O72" s="229">
        <v>5.1853717303415842E-2</v>
      </c>
      <c r="P72" s="229">
        <v>4.7990791533045897E-2</v>
      </c>
      <c r="Q72" s="229">
        <v>4.893650782720279E-2</v>
      </c>
      <c r="R72" s="229">
        <v>3.69940803804341E-2</v>
      </c>
      <c r="S72" s="229">
        <v>3.2722724237907702E-2</v>
      </c>
      <c r="T72" s="229">
        <v>4.2970117362736662E-2</v>
      </c>
      <c r="U72" s="229">
        <v>4.1028656394201037E-2</v>
      </c>
      <c r="V72" s="229">
        <v>4.0943085536617609E-2</v>
      </c>
      <c r="W72" s="229">
        <v>8.1714010683396038E-2</v>
      </c>
      <c r="X72" s="229">
        <v>0.11290434991064</v>
      </c>
      <c r="Y72" s="229">
        <v>8.4072474684341689E-2</v>
      </c>
      <c r="DA72" s="73" t="s">
        <v>2291</v>
      </c>
    </row>
    <row r="73" spans="1:105" ht="12" customHeight="1" x14ac:dyDescent="0.25">
      <c r="A73" s="64" t="s">
        <v>32</v>
      </c>
      <c r="B73" s="229">
        <v>0.46568088840721261</v>
      </c>
      <c r="C73" s="229">
        <v>0.43166283937995109</v>
      </c>
      <c r="D73" s="229">
        <v>0.45909036008709941</v>
      </c>
      <c r="E73" s="229">
        <v>0.45569245891326232</v>
      </c>
      <c r="F73" s="229">
        <v>0.45656476861373119</v>
      </c>
      <c r="G73" s="229">
        <v>0.39514556095390829</v>
      </c>
      <c r="H73" s="229">
        <v>0.51636387555066798</v>
      </c>
      <c r="I73" s="229">
        <v>0.35202834558160001</v>
      </c>
      <c r="J73" s="229">
        <v>0.34386602614303641</v>
      </c>
      <c r="K73" s="229">
        <v>0.27440782773173439</v>
      </c>
      <c r="L73" s="229">
        <v>0.32887007129335077</v>
      </c>
      <c r="M73" s="229">
        <v>0.25644920519102138</v>
      </c>
      <c r="N73" s="229">
        <v>0.23069034407171871</v>
      </c>
      <c r="O73" s="229">
        <v>0.13870522810497121</v>
      </c>
      <c r="P73" s="229">
        <v>0.13990829397005611</v>
      </c>
      <c r="Q73" s="229">
        <v>0.1212325020857898</v>
      </c>
      <c r="R73" s="229">
        <v>0.12583921292286601</v>
      </c>
      <c r="S73" s="229">
        <v>0.1347873601251233</v>
      </c>
      <c r="T73" s="229">
        <v>6.5727707449911368E-2</v>
      </c>
      <c r="U73" s="229">
        <v>9.5099322465762623E-2</v>
      </c>
      <c r="V73" s="229">
        <v>0.1174320119843401</v>
      </c>
      <c r="W73" s="229">
        <v>8.2773588712541729E-2</v>
      </c>
      <c r="X73" s="229">
        <v>6.4397440458728666E-2</v>
      </c>
      <c r="Y73" s="229">
        <v>3.7566405996645999E-2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2.5302170376138209E-5</v>
      </c>
      <c r="R74" s="229">
        <v>4.5626864612680462E-5</v>
      </c>
      <c r="S74" s="229">
        <v>7.0514245310603939E-5</v>
      </c>
      <c r="T74" s="229">
        <v>1.3107353834191209E-4</v>
      </c>
      <c r="U74" s="229">
        <v>1.061861576440791E-4</v>
      </c>
      <c r="V74" s="229">
        <v>1.007938918262764E-4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0.99693053260382247</v>
      </c>
      <c r="C75" s="229">
        <v>1.0914621443775929</v>
      </c>
      <c r="D75" s="229">
        <v>0.99552333308248042</v>
      </c>
      <c r="E75" s="229">
        <v>0.92609354701778357</v>
      </c>
      <c r="F75" s="229">
        <v>0.91023471532651956</v>
      </c>
      <c r="G75" s="229">
        <v>1.0340516059420011</v>
      </c>
      <c r="H75" s="229">
        <v>1.021910224515246</v>
      </c>
      <c r="I75" s="229">
        <v>1.046166565381891</v>
      </c>
      <c r="J75" s="229">
        <v>1.1542480261172809</v>
      </c>
      <c r="K75" s="229">
        <v>1.096662170174322</v>
      </c>
      <c r="L75" s="229">
        <v>1.18307027058946</v>
      </c>
      <c r="M75" s="229">
        <v>1.1772590853938261</v>
      </c>
      <c r="N75" s="229">
        <v>1.1163616371346921</v>
      </c>
      <c r="O75" s="229">
        <v>1.1693283947336059</v>
      </c>
      <c r="P75" s="229">
        <v>1.240653981840885</v>
      </c>
      <c r="Q75" s="229">
        <v>1.2050459686753789</v>
      </c>
      <c r="R75" s="229">
        <v>1.1840570632689811</v>
      </c>
      <c r="S75" s="229">
        <v>1.2328705604561301</v>
      </c>
      <c r="T75" s="229">
        <v>1.349570142996994</v>
      </c>
      <c r="U75" s="229">
        <v>1.330160604211454</v>
      </c>
      <c r="V75" s="229">
        <v>1.2741244405040311</v>
      </c>
      <c r="W75" s="229">
        <v>1.340233456155522</v>
      </c>
      <c r="X75" s="229">
        <v>1.1200089531102979</v>
      </c>
      <c r="Y75" s="229">
        <v>1.168466394228042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1.6460200752174609E-2</v>
      </c>
      <c r="C77" s="229">
        <v>1.354860673658494E-2</v>
      </c>
      <c r="D77" s="229">
        <v>1.018957130365966E-2</v>
      </c>
      <c r="E77" s="229">
        <v>6.9425977752502156E-3</v>
      </c>
      <c r="F77" s="229">
        <v>8.6219139415310442E-3</v>
      </c>
      <c r="G77" s="229">
        <v>5.4865992172635726E-3</v>
      </c>
      <c r="H77" s="229">
        <v>6.2706294485177011E-3</v>
      </c>
      <c r="I77" s="229">
        <v>7.3904422929457368E-3</v>
      </c>
      <c r="J77" s="229">
        <v>1.724382788305847E-2</v>
      </c>
      <c r="K77" s="229">
        <v>1.6347735747269051E-2</v>
      </c>
      <c r="L77" s="229">
        <v>1.985188731554972E-2</v>
      </c>
      <c r="M77" s="229">
        <v>1.1979740073368919E-2</v>
      </c>
      <c r="N77" s="229">
        <v>4.8355921100981534E-3</v>
      </c>
      <c r="O77" s="229">
        <v>5.0512508112447339E-3</v>
      </c>
      <c r="P77" s="229">
        <v>4.8412355153603596E-3</v>
      </c>
      <c r="Q77" s="229">
        <v>5.5732657981193163E-3</v>
      </c>
      <c r="R77" s="229">
        <v>4.9131889324704123E-2</v>
      </c>
      <c r="S77" s="229">
        <v>4.1040858578356917E-2</v>
      </c>
      <c r="T77" s="229">
        <v>1.4980419272054769E-2</v>
      </c>
      <c r="U77" s="229">
        <v>2.2480907967668981E-2</v>
      </c>
      <c r="V77" s="229">
        <v>4.1078346913298459E-2</v>
      </c>
      <c r="W77" s="229">
        <v>3.7981326724743879E-2</v>
      </c>
      <c r="X77" s="229">
        <v>3.7342815729191188E-2</v>
      </c>
      <c r="Y77" s="229">
        <v>3.5396244013648943E-2</v>
      </c>
      <c r="DA77" s="73" t="s">
        <v>2296</v>
      </c>
    </row>
    <row r="78" spans="1:105" ht="12" customHeight="1" x14ac:dyDescent="0.25">
      <c r="A78" s="64" t="s">
        <v>39</v>
      </c>
      <c r="B78" s="229">
        <v>0.18606859209424309</v>
      </c>
      <c r="C78" s="229">
        <v>0.1905502050899236</v>
      </c>
      <c r="D78" s="229">
        <v>0.19476045705416881</v>
      </c>
      <c r="E78" s="229">
        <v>0.13309989666975369</v>
      </c>
      <c r="F78" s="229">
        <v>0.12848235868931521</v>
      </c>
      <c r="G78" s="229">
        <v>0.20290959995131799</v>
      </c>
      <c r="H78" s="229">
        <v>0.19055020508975459</v>
      </c>
      <c r="I78" s="229">
        <v>0.13635965161640609</v>
      </c>
      <c r="J78" s="229">
        <v>0.1754747552216698</v>
      </c>
      <c r="K78" s="229">
        <v>0.1594483193968935</v>
      </c>
      <c r="L78" s="229">
        <v>0.15890510839569899</v>
      </c>
      <c r="M78" s="229">
        <v>0.172622775230723</v>
      </c>
      <c r="N78" s="229">
        <v>0.2164913418014188</v>
      </c>
      <c r="O78" s="229">
        <v>0.14980546848138729</v>
      </c>
      <c r="P78" s="229">
        <v>6.6685873320141545E-2</v>
      </c>
      <c r="Q78" s="229">
        <v>5.5420723481873969E-2</v>
      </c>
      <c r="R78" s="229">
        <v>6.6451671637305157E-2</v>
      </c>
      <c r="S78" s="229">
        <v>5.9073585219853862E-2</v>
      </c>
      <c r="T78" s="229">
        <v>5.1707722272127242E-2</v>
      </c>
      <c r="U78" s="229">
        <v>4.7935559468198018E-2</v>
      </c>
      <c r="V78" s="229">
        <v>5.063596843337393E-2</v>
      </c>
      <c r="W78" s="229">
        <v>5.3429275769583853E-2</v>
      </c>
      <c r="X78" s="229">
        <v>5.6384910785723608E-2</v>
      </c>
      <c r="Y78" s="229">
        <v>5.638491078572614E-2</v>
      </c>
      <c r="DA78" s="73" t="s">
        <v>2297</v>
      </c>
    </row>
    <row r="79" spans="1:105" ht="12" customHeight="1" x14ac:dyDescent="0.25">
      <c r="A79" s="165" t="s">
        <v>2224</v>
      </c>
      <c r="B79" s="346">
        <v>29.182633387524319</v>
      </c>
      <c r="C79" s="346">
        <v>29.66959936261178</v>
      </c>
      <c r="D79" s="346">
        <v>29.652657210954491</v>
      </c>
      <c r="E79" s="346">
        <v>29.021440152838281</v>
      </c>
      <c r="F79" s="346">
        <v>29.95296787082933</v>
      </c>
      <c r="G79" s="346">
        <v>31.500745157210179</v>
      </c>
      <c r="H79" s="346">
        <v>31.052392096637359</v>
      </c>
      <c r="I79" s="346">
        <v>29.94406482498934</v>
      </c>
      <c r="J79" s="346">
        <v>30.684445898134999</v>
      </c>
      <c r="K79" s="346">
        <v>27.77603888957692</v>
      </c>
      <c r="L79" s="346">
        <v>28.878380435227371</v>
      </c>
      <c r="M79" s="346">
        <v>29.326629719315491</v>
      </c>
      <c r="N79" s="346">
        <v>28.499141696090241</v>
      </c>
      <c r="O79" s="346">
        <v>27.49158452716237</v>
      </c>
      <c r="P79" s="346">
        <v>28.16200144004732</v>
      </c>
      <c r="Q79" s="346">
        <v>28.509724306439772</v>
      </c>
      <c r="R79" s="346">
        <v>28.052906493014511</v>
      </c>
      <c r="S79" s="346">
        <v>28.59668375760673</v>
      </c>
      <c r="T79" s="346">
        <v>29.518221896484</v>
      </c>
      <c r="U79" s="346">
        <v>29.256130753407419</v>
      </c>
      <c r="V79" s="346">
        <v>30.299712386363321</v>
      </c>
      <c r="W79" s="346">
        <v>31.977920191304491</v>
      </c>
      <c r="X79" s="346">
        <v>30.5389470216662</v>
      </c>
      <c r="Y79" s="346">
        <v>29.55061342475399</v>
      </c>
      <c r="DA79" s="167" t="s">
        <v>2298</v>
      </c>
    </row>
    <row r="80" spans="1:105" ht="12" customHeight="1" x14ac:dyDescent="0.25">
      <c r="A80" s="132" t="s">
        <v>2226</v>
      </c>
      <c r="B80" s="316">
        <v>28.349666964448339</v>
      </c>
      <c r="C80" s="316">
        <v>28.8227333609391</v>
      </c>
      <c r="D80" s="316">
        <v>28.806274792900791</v>
      </c>
      <c r="E80" s="316">
        <v>28.193074704264411</v>
      </c>
      <c r="F80" s="316">
        <v>29.098013618532789</v>
      </c>
      <c r="G80" s="316">
        <v>30.601612352113602</v>
      </c>
      <c r="H80" s="316">
        <v>30.166056733093821</v>
      </c>
      <c r="I80" s="316">
        <v>29.089364694318821</v>
      </c>
      <c r="J80" s="316">
        <v>29.808612905120579</v>
      </c>
      <c r="K80" s="316">
        <v>26.983221207435829</v>
      </c>
      <c r="L80" s="316">
        <v>28.054098372127392</v>
      </c>
      <c r="M80" s="316">
        <v>28.489553176777861</v>
      </c>
      <c r="N80" s="316">
        <v>27.685684329029041</v>
      </c>
      <c r="O80" s="316">
        <v>26.70688608942401</v>
      </c>
      <c r="P80" s="316">
        <v>27.358167142618729</v>
      </c>
      <c r="Q80" s="316">
        <v>27.69596487756759</v>
      </c>
      <c r="R80" s="316">
        <v>27.252186117026749</v>
      </c>
      <c r="S80" s="316">
        <v>27.780442225696451</v>
      </c>
      <c r="T80" s="316">
        <v>28.675676695639009</v>
      </c>
      <c r="U80" s="316">
        <v>28.421066478600501</v>
      </c>
      <c r="V80" s="316">
        <v>29.43486092791029</v>
      </c>
      <c r="W80" s="316">
        <v>31.06516727262693</v>
      </c>
      <c r="X80" s="316">
        <v>29.667267035581769</v>
      </c>
      <c r="Y80" s="316">
        <v>28.70714366528254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0.99999999999999967</v>
      </c>
      <c r="C84" s="232">
        <f t="shared" si="4"/>
        <v>0.99999999999999978</v>
      </c>
      <c r="D84" s="232">
        <f t="shared" si="4"/>
        <v>0.99999999999999989</v>
      </c>
      <c r="E84" s="232">
        <f t="shared" si="4"/>
        <v>0.99999999999999989</v>
      </c>
      <c r="F84" s="232">
        <f t="shared" si="4"/>
        <v>1.0000000000000002</v>
      </c>
      <c r="G84" s="232">
        <f t="shared" si="4"/>
        <v>0.99999999999999989</v>
      </c>
      <c r="H84" s="232">
        <f t="shared" si="4"/>
        <v>1.0000000000000002</v>
      </c>
      <c r="I84" s="232">
        <f t="shared" si="4"/>
        <v>1</v>
      </c>
      <c r="J84" s="232">
        <f t="shared" si="4"/>
        <v>1</v>
      </c>
      <c r="K84" s="232">
        <f t="shared" si="4"/>
        <v>1.0000000000000002</v>
      </c>
      <c r="L84" s="232">
        <f t="shared" si="4"/>
        <v>0.99999999999999989</v>
      </c>
      <c r="M84" s="232">
        <f t="shared" si="4"/>
        <v>1.0000000000000004</v>
      </c>
      <c r="N84" s="232">
        <f t="shared" si="4"/>
        <v>1.0000000000000004</v>
      </c>
      <c r="O84" s="232">
        <f t="shared" si="4"/>
        <v>0.99999999999999989</v>
      </c>
      <c r="P84" s="232">
        <f t="shared" si="4"/>
        <v>1</v>
      </c>
      <c r="Q84" s="232">
        <f t="shared" si="4"/>
        <v>1.0000000000000004</v>
      </c>
      <c r="R84" s="232">
        <f t="shared" si="4"/>
        <v>1</v>
      </c>
      <c r="S84" s="232">
        <f t="shared" si="4"/>
        <v>0.99999999999999989</v>
      </c>
      <c r="T84" s="232">
        <f t="shared" si="4"/>
        <v>0.99999999999999989</v>
      </c>
      <c r="U84" s="232">
        <f t="shared" si="4"/>
        <v>0.99999999999999978</v>
      </c>
      <c r="V84" s="232">
        <f t="shared" si="4"/>
        <v>0.99999999999999989</v>
      </c>
      <c r="W84" s="232">
        <f t="shared" si="4"/>
        <v>1</v>
      </c>
      <c r="X84" s="232">
        <f t="shared" si="4"/>
        <v>0.99999999999999967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1.3655307222893733E-2</v>
      </c>
      <c r="C85" s="299">
        <f t="shared" si="5"/>
        <v>1.3335420264647801E-2</v>
      </c>
      <c r="D85" s="299">
        <f t="shared" si="5"/>
        <v>1.3860194811800531E-2</v>
      </c>
      <c r="E85" s="299">
        <f t="shared" si="5"/>
        <v>1.4495203972276327E-2</v>
      </c>
      <c r="F85" s="299">
        <f t="shared" si="5"/>
        <v>1.4693376397032462E-2</v>
      </c>
      <c r="G85" s="299">
        <f t="shared" si="5"/>
        <v>1.460085128075455E-2</v>
      </c>
      <c r="H85" s="299">
        <f t="shared" si="5"/>
        <v>1.41264888468148E-2</v>
      </c>
      <c r="I85" s="299">
        <f t="shared" si="5"/>
        <v>1.4687074724303298E-2</v>
      </c>
      <c r="J85" s="299">
        <f t="shared" si="5"/>
        <v>1.4229505232691219E-2</v>
      </c>
      <c r="K85" s="299">
        <f t="shared" si="5"/>
        <v>1.4479014854475971E-2</v>
      </c>
      <c r="L85" s="299">
        <f t="shared" si="5"/>
        <v>1.402841585866204E-2</v>
      </c>
      <c r="M85" s="299">
        <f t="shared" si="5"/>
        <v>1.4683362242251748E-2</v>
      </c>
      <c r="N85" s="299">
        <f t="shared" si="5"/>
        <v>1.5036777989902687E-2</v>
      </c>
      <c r="O85" s="299">
        <f t="shared" si="5"/>
        <v>1.5266293561437546E-2</v>
      </c>
      <c r="P85" s="299">
        <f t="shared" si="5"/>
        <v>1.5502200485666938E-2</v>
      </c>
      <c r="Q85" s="299">
        <f t="shared" si="5"/>
        <v>1.5945594575090025E-2</v>
      </c>
      <c r="R85" s="299">
        <f t="shared" si="5"/>
        <v>1.5456801564961299E-2</v>
      </c>
      <c r="S85" s="299">
        <f t="shared" si="5"/>
        <v>1.5335718766106695E-2</v>
      </c>
      <c r="T85" s="299">
        <f t="shared" si="5"/>
        <v>1.5563062517090217E-2</v>
      </c>
      <c r="U85" s="299">
        <f t="shared" si="5"/>
        <v>1.5459622589070542E-2</v>
      </c>
      <c r="V85" s="299">
        <f t="shared" si="5"/>
        <v>1.5808964552220462E-2</v>
      </c>
      <c r="W85" s="299">
        <f t="shared" si="5"/>
        <v>1.5783334583139939E-2</v>
      </c>
      <c r="X85" s="299">
        <f t="shared" si="5"/>
        <v>1.6384801608248668E-2</v>
      </c>
      <c r="Y85" s="299">
        <f t="shared" si="5"/>
        <v>1.606487919058977E-2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4.1286691655139634E-3</v>
      </c>
      <c r="C86" s="233">
        <f t="shared" si="6"/>
        <v>4.0319516475993307E-3</v>
      </c>
      <c r="D86" s="233">
        <f t="shared" si="6"/>
        <v>4.1906167333649299E-3</v>
      </c>
      <c r="E86" s="233">
        <f t="shared" si="6"/>
        <v>4.3826111497395279E-3</v>
      </c>
      <c r="F86" s="233">
        <f t="shared" si="6"/>
        <v>4.4425283940893335E-3</v>
      </c>
      <c r="G86" s="233">
        <f t="shared" si="6"/>
        <v>4.414553513086894E-3</v>
      </c>
      <c r="H86" s="233">
        <f t="shared" si="6"/>
        <v>4.2711304818568302E-3</v>
      </c>
      <c r="I86" s="233">
        <f t="shared" si="6"/>
        <v>4.4406230893266237E-3</v>
      </c>
      <c r="J86" s="233">
        <f t="shared" si="6"/>
        <v>4.3022773882550672E-3</v>
      </c>
      <c r="K86" s="233">
        <f t="shared" si="6"/>
        <v>4.3777163853531828E-3</v>
      </c>
      <c r="L86" s="233">
        <f t="shared" si="6"/>
        <v>4.2414782070638287E-3</v>
      </c>
      <c r="M86" s="233">
        <f t="shared" si="6"/>
        <v>4.4395006239054081E-3</v>
      </c>
      <c r="N86" s="233">
        <f t="shared" si="6"/>
        <v>4.5463555394423625E-3</v>
      </c>
      <c r="O86" s="233">
        <f t="shared" si="6"/>
        <v>4.6157493544429226E-3</v>
      </c>
      <c r="P86" s="233">
        <f t="shared" si="6"/>
        <v>4.6870755888585207E-3</v>
      </c>
      <c r="Q86" s="233">
        <f t="shared" si="6"/>
        <v>4.8211353705456808E-3</v>
      </c>
      <c r="R86" s="233">
        <f t="shared" si="6"/>
        <v>4.6733492683147613E-3</v>
      </c>
      <c r="S86" s="233">
        <f t="shared" si="6"/>
        <v>4.6367399991166999E-3</v>
      </c>
      <c r="T86" s="233">
        <f t="shared" si="6"/>
        <v>4.7054771662369179E-3</v>
      </c>
      <c r="U86" s="233">
        <f t="shared" si="6"/>
        <v>4.674202202274054E-3</v>
      </c>
      <c r="V86" s="233">
        <f t="shared" si="6"/>
        <v>4.7798254129374539E-3</v>
      </c>
      <c r="W86" s="233">
        <f t="shared" si="6"/>
        <v>4.7720762161359035E-3</v>
      </c>
      <c r="X86" s="233">
        <f t="shared" si="6"/>
        <v>4.9539291997492321E-3</v>
      </c>
      <c r="Y86" s="233">
        <f t="shared" si="6"/>
        <v>4.8572009607147776E-3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5.1571443421792242E-2</v>
      </c>
      <c r="C87" s="233">
        <f t="shared" si="7"/>
        <v>5.0363339356517822E-2</v>
      </c>
      <c r="D87" s="233">
        <f t="shared" si="7"/>
        <v>5.2345234045954828E-2</v>
      </c>
      <c r="E87" s="233">
        <f t="shared" si="7"/>
        <v>5.4743447316242359E-2</v>
      </c>
      <c r="F87" s="233">
        <f t="shared" si="7"/>
        <v>5.5491877053065568E-2</v>
      </c>
      <c r="G87" s="233">
        <f t="shared" si="7"/>
        <v>5.5142441209453018E-2</v>
      </c>
      <c r="H87" s="233">
        <f t="shared" si="7"/>
        <v>5.3350935897706245E-2</v>
      </c>
      <c r="I87" s="233">
        <f t="shared" si="7"/>
        <v>5.5468077781960924E-2</v>
      </c>
      <c r="J87" s="233">
        <f t="shared" si="7"/>
        <v>5.3739993692527341E-2</v>
      </c>
      <c r="K87" s="233">
        <f t="shared" si="7"/>
        <v>5.4682306533463794E-2</v>
      </c>
      <c r="L87" s="233">
        <f t="shared" si="7"/>
        <v>5.2980547632018114E-2</v>
      </c>
      <c r="M87" s="233">
        <f t="shared" si="7"/>
        <v>5.5454057001985024E-2</v>
      </c>
      <c r="N87" s="233">
        <f t="shared" si="7"/>
        <v>5.6788787882575791E-2</v>
      </c>
      <c r="O87" s="233">
        <f t="shared" si="7"/>
        <v>5.7655590007099654E-2</v>
      </c>
      <c r="P87" s="233">
        <f t="shared" si="7"/>
        <v>5.8546530093406081E-2</v>
      </c>
      <c r="Q87" s="233">
        <f t="shared" si="7"/>
        <v>6.0221078517911891E-2</v>
      </c>
      <c r="R87" s="233">
        <f t="shared" si="7"/>
        <v>5.8375073835969682E-2</v>
      </c>
      <c r="S87" s="233">
        <f t="shared" si="7"/>
        <v>5.7917785354022276E-2</v>
      </c>
      <c r="T87" s="233">
        <f t="shared" si="7"/>
        <v>5.8776385252198707E-2</v>
      </c>
      <c r="U87" s="233">
        <f t="shared" si="7"/>
        <v>5.8385727882990839E-2</v>
      </c>
      <c r="V87" s="233">
        <f t="shared" si="7"/>
        <v>5.9705073467339088E-2</v>
      </c>
      <c r="W87" s="233">
        <f t="shared" si="7"/>
        <v>5.9608277805493992E-2</v>
      </c>
      <c r="X87" s="233">
        <f t="shared" si="7"/>
        <v>6.187981385731306E-2</v>
      </c>
      <c r="Y87" s="233">
        <f t="shared" si="7"/>
        <v>6.0671575873915848E-2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2.7334354501979623E-2</v>
      </c>
      <c r="C88" s="233">
        <f t="shared" si="8"/>
        <v>2.6694024454875682E-2</v>
      </c>
      <c r="D88" s="233">
        <f t="shared" si="8"/>
        <v>2.77444858814366E-2</v>
      </c>
      <c r="E88" s="233">
        <f t="shared" si="8"/>
        <v>2.9015608179977729E-2</v>
      </c>
      <c r="F88" s="233">
        <f t="shared" si="8"/>
        <v>2.941229755667072E-2</v>
      </c>
      <c r="G88" s="233">
        <f t="shared" si="8"/>
        <v>2.9227086467136457E-2</v>
      </c>
      <c r="H88" s="233">
        <f t="shared" si="8"/>
        <v>2.8277536909584764E-2</v>
      </c>
      <c r="I88" s="233">
        <f t="shared" si="8"/>
        <v>2.9399683255613783E-2</v>
      </c>
      <c r="J88" s="233">
        <f t="shared" si="8"/>
        <v>2.8483748777622265E-2</v>
      </c>
      <c r="K88" s="233">
        <f t="shared" si="8"/>
        <v>2.8983201799234609E-2</v>
      </c>
      <c r="L88" s="233">
        <f t="shared" si="8"/>
        <v>2.8081220431201794E-2</v>
      </c>
      <c r="M88" s="233">
        <f t="shared" si="8"/>
        <v>2.9392251837277839E-2</v>
      </c>
      <c r="N88" s="233">
        <f t="shared" si="8"/>
        <v>3.0099697753740034E-2</v>
      </c>
      <c r="O88" s="233">
        <f t="shared" si="8"/>
        <v>3.0559127914750267E-2</v>
      </c>
      <c r="P88" s="233">
        <f t="shared" si="8"/>
        <v>3.10313518926588E-2</v>
      </c>
      <c r="Q88" s="233">
        <f t="shared" si="8"/>
        <v>3.1918910922019449E-2</v>
      </c>
      <c r="R88" s="233">
        <f t="shared" si="8"/>
        <v>3.0940475124211234E-2</v>
      </c>
      <c r="S88" s="233">
        <f t="shared" si="8"/>
        <v>3.0698099021355434E-2</v>
      </c>
      <c r="T88" s="233">
        <f t="shared" si="8"/>
        <v>3.1153181765504533E-2</v>
      </c>
      <c r="U88" s="233">
        <f t="shared" si="8"/>
        <v>3.0946122076843056E-2</v>
      </c>
      <c r="V88" s="233">
        <f t="shared" si="8"/>
        <v>3.1645413341938003E-2</v>
      </c>
      <c r="W88" s="233">
        <f t="shared" si="8"/>
        <v>3.1594108845504017E-2</v>
      </c>
      <c r="X88" s="233">
        <f t="shared" si="8"/>
        <v>3.2798088559560498E-2</v>
      </c>
      <c r="Y88" s="233">
        <f t="shared" si="8"/>
        <v>3.2157687531983649E-2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3.8957606973629239E-2</v>
      </c>
      <c r="C89" s="300">
        <f t="shared" si="9"/>
        <v>3.8734681471970331E-2</v>
      </c>
      <c r="D89" s="300">
        <f t="shared" si="9"/>
        <v>3.9747273193274056E-2</v>
      </c>
      <c r="E89" s="300">
        <f t="shared" si="9"/>
        <v>4.0152150599067966E-2</v>
      </c>
      <c r="F89" s="300">
        <f t="shared" si="9"/>
        <v>4.0214789284258326E-2</v>
      </c>
      <c r="G89" s="300">
        <f t="shared" si="9"/>
        <v>4.0728024821457459E-2</v>
      </c>
      <c r="H89" s="300">
        <f t="shared" si="9"/>
        <v>4.1851961689324466E-2</v>
      </c>
      <c r="I89" s="300">
        <f t="shared" si="9"/>
        <v>4.280506486430799E-2</v>
      </c>
      <c r="J89" s="300">
        <f t="shared" si="9"/>
        <v>4.4267951590654643E-2</v>
      </c>
      <c r="K89" s="300">
        <f t="shared" si="9"/>
        <v>4.7452767113669296E-2</v>
      </c>
      <c r="L89" s="300">
        <f t="shared" si="9"/>
        <v>4.7955043416896909E-2</v>
      </c>
      <c r="M89" s="300">
        <f t="shared" si="9"/>
        <v>4.9144731989067859E-2</v>
      </c>
      <c r="N89" s="300">
        <f t="shared" si="9"/>
        <v>5.1471860680377721E-2</v>
      </c>
      <c r="O89" s="300">
        <f t="shared" si="9"/>
        <v>5.3875403356377222E-2</v>
      </c>
      <c r="P89" s="300">
        <f t="shared" si="9"/>
        <v>5.5597613970662797E-2</v>
      </c>
      <c r="Q89" s="300">
        <f t="shared" si="9"/>
        <v>5.7349030454731852E-2</v>
      </c>
      <c r="R89" s="300">
        <f t="shared" si="9"/>
        <v>5.8151939393327363E-2</v>
      </c>
      <c r="S89" s="300">
        <f t="shared" si="9"/>
        <v>5.7132741138097257E-2</v>
      </c>
      <c r="T89" s="300">
        <f t="shared" si="9"/>
        <v>5.8568005005040502E-2</v>
      </c>
      <c r="U89" s="300">
        <f t="shared" si="9"/>
        <v>6.1817446310753657E-2</v>
      </c>
      <c r="V89" s="300">
        <f t="shared" si="9"/>
        <v>6.5573188414774358E-2</v>
      </c>
      <c r="W89" s="300">
        <f t="shared" si="9"/>
        <v>6.6277713698254526E-2</v>
      </c>
      <c r="X89" s="300">
        <f t="shared" si="9"/>
        <v>7.2696345427144746E-2</v>
      </c>
      <c r="Y89" s="300">
        <f t="shared" si="9"/>
        <v>8.0153621915826354E-2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6.893414280870945E-2</v>
      </c>
      <c r="C90" s="301">
        <f t="shared" si="10"/>
        <v>6.8820712223540706E-2</v>
      </c>
      <c r="D90" s="301">
        <f t="shared" si="10"/>
        <v>6.8996346318862742E-2</v>
      </c>
      <c r="E90" s="301">
        <f t="shared" si="10"/>
        <v>6.9641738269739531E-2</v>
      </c>
      <c r="F90" s="301">
        <f t="shared" si="10"/>
        <v>6.9851703376029459E-2</v>
      </c>
      <c r="G90" s="301">
        <f t="shared" si="10"/>
        <v>6.9707118980409891E-2</v>
      </c>
      <c r="H90" s="301">
        <f t="shared" si="10"/>
        <v>6.9114449300994266E-2</v>
      </c>
      <c r="I90" s="301">
        <f t="shared" si="10"/>
        <v>6.9808033882189535E-2</v>
      </c>
      <c r="J90" s="301">
        <f t="shared" si="10"/>
        <v>6.9195600708451002E-2</v>
      </c>
      <c r="K90" s="301">
        <f t="shared" si="10"/>
        <v>6.9394230120414721E-2</v>
      </c>
      <c r="L90" s="301">
        <f t="shared" si="10"/>
        <v>6.8873761473067327E-2</v>
      </c>
      <c r="M90" s="301">
        <f t="shared" si="10"/>
        <v>6.9604412348592354E-2</v>
      </c>
      <c r="N90" s="301">
        <f t="shared" si="10"/>
        <v>7.0130901727504885E-2</v>
      </c>
      <c r="O90" s="301">
        <f t="shared" si="10"/>
        <v>7.053259220875123E-2</v>
      </c>
      <c r="P90" s="301">
        <f t="shared" si="10"/>
        <v>7.0855767547328474E-2</v>
      </c>
      <c r="Q90" s="301">
        <f t="shared" si="10"/>
        <v>7.1758457571939924E-2</v>
      </c>
      <c r="R90" s="301">
        <f t="shared" si="10"/>
        <v>7.0819172041954703E-2</v>
      </c>
      <c r="S90" s="301">
        <f t="shared" si="10"/>
        <v>7.0561894613685061E-2</v>
      </c>
      <c r="T90" s="301">
        <f t="shared" si="10"/>
        <v>7.0950934672956642E-2</v>
      </c>
      <c r="U90" s="301">
        <f t="shared" si="10"/>
        <v>7.0618906252824076E-2</v>
      </c>
      <c r="V90" s="301">
        <f t="shared" si="10"/>
        <v>7.1307297364452182E-2</v>
      </c>
      <c r="W90" s="301">
        <f t="shared" si="10"/>
        <v>7.1194805507787243E-2</v>
      </c>
      <c r="X90" s="301">
        <f t="shared" si="10"/>
        <v>7.2635257351600216E-2</v>
      </c>
      <c r="Y90" s="301">
        <f t="shared" si="10"/>
        <v>7.1593773693847118E-2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4.7320509352432163E-2</v>
      </c>
      <c r="C91" s="302">
        <f t="shared" si="11"/>
        <v>4.8820913081445927E-2</v>
      </c>
      <c r="D91" s="302">
        <f t="shared" si="11"/>
        <v>4.6137169369988247E-2</v>
      </c>
      <c r="E91" s="302">
        <f t="shared" si="11"/>
        <v>4.3542250218443303E-2</v>
      </c>
      <c r="F91" s="302">
        <f t="shared" si="11"/>
        <v>4.2663012060532662E-2</v>
      </c>
      <c r="G91" s="302">
        <f t="shared" si="11"/>
        <v>4.2082922063128081E-2</v>
      </c>
      <c r="H91" s="302">
        <f t="shared" si="11"/>
        <v>4.4691096760657564E-2</v>
      </c>
      <c r="I91" s="302">
        <f t="shared" si="11"/>
        <v>4.1954164057842774E-2</v>
      </c>
      <c r="J91" s="302">
        <f t="shared" si="11"/>
        <v>4.3720541958605981E-2</v>
      </c>
      <c r="K91" s="302">
        <f t="shared" si="11"/>
        <v>4.1758590720639033E-2</v>
      </c>
      <c r="L91" s="302">
        <f t="shared" si="11"/>
        <v>4.4183290439389775E-2</v>
      </c>
      <c r="M91" s="302">
        <f t="shared" si="11"/>
        <v>4.0415403986716676E-2</v>
      </c>
      <c r="N91" s="302">
        <f t="shared" si="11"/>
        <v>3.7476148589849996E-2</v>
      </c>
      <c r="O91" s="302">
        <f t="shared" si="11"/>
        <v>3.647332907078725E-2</v>
      </c>
      <c r="P91" s="302">
        <f t="shared" si="11"/>
        <v>3.6113721583531967E-2</v>
      </c>
      <c r="Q91" s="302">
        <f t="shared" si="11"/>
        <v>3.3641752887512553E-2</v>
      </c>
      <c r="R91" s="302">
        <f t="shared" si="11"/>
        <v>3.5714044424401417E-2</v>
      </c>
      <c r="S91" s="302">
        <f t="shared" si="11"/>
        <v>3.6722732466049769E-2</v>
      </c>
      <c r="T91" s="302">
        <f t="shared" si="11"/>
        <v>3.5347206964329712E-2</v>
      </c>
      <c r="U91" s="302">
        <f t="shared" si="11"/>
        <v>3.5510336812838807E-2</v>
      </c>
      <c r="V91" s="302">
        <f t="shared" si="11"/>
        <v>3.3104068032883932E-2</v>
      </c>
      <c r="W91" s="302">
        <f t="shared" si="11"/>
        <v>3.3138408559221032E-2</v>
      </c>
      <c r="X91" s="302">
        <f t="shared" si="11"/>
        <v>2.9033153252222377E-2</v>
      </c>
      <c r="Y91" s="302">
        <f t="shared" si="11"/>
        <v>2.9600765602663393E-2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2.0066512190372834E-2</v>
      </c>
      <c r="C92" s="302">
        <f t="shared" si="12"/>
        <v>1.848892048191933E-2</v>
      </c>
      <c r="D92" s="302">
        <f t="shared" si="12"/>
        <v>2.1288842294889976E-2</v>
      </c>
      <c r="E92" s="302">
        <f t="shared" si="12"/>
        <v>2.4457208023972239E-2</v>
      </c>
      <c r="F92" s="302">
        <f t="shared" si="12"/>
        <v>2.5523958715876083E-2</v>
      </c>
      <c r="G92" s="302">
        <f t="shared" si="12"/>
        <v>2.5969947243653691E-2</v>
      </c>
      <c r="H92" s="302">
        <f t="shared" si="12"/>
        <v>2.2822847260541335E-2</v>
      </c>
      <c r="I92" s="302">
        <f t="shared" si="12"/>
        <v>2.6189851192689621E-2</v>
      </c>
      <c r="J92" s="302">
        <f t="shared" si="12"/>
        <v>2.386288190245146E-2</v>
      </c>
      <c r="K92" s="302">
        <f t="shared" si="12"/>
        <v>2.5995193569809279E-2</v>
      </c>
      <c r="L92" s="302">
        <f t="shared" si="12"/>
        <v>2.310107724358396E-2</v>
      </c>
      <c r="M92" s="302">
        <f t="shared" si="12"/>
        <v>2.7525410347626671E-2</v>
      </c>
      <c r="N92" s="302">
        <f t="shared" si="12"/>
        <v>3.0951113767325678E-2</v>
      </c>
      <c r="O92" s="302">
        <f t="shared" si="12"/>
        <v>3.2329620074288162E-2</v>
      </c>
      <c r="P92" s="302">
        <f t="shared" si="12"/>
        <v>3.2985675078234911E-2</v>
      </c>
      <c r="Q92" s="302">
        <f t="shared" si="12"/>
        <v>3.6310098061673936E-2</v>
      </c>
      <c r="R92" s="302">
        <f t="shared" si="12"/>
        <v>3.3353900346450603E-2</v>
      </c>
      <c r="S92" s="302">
        <f t="shared" si="12"/>
        <v>3.2101653335589266E-2</v>
      </c>
      <c r="T92" s="302">
        <f t="shared" si="12"/>
        <v>3.3840461266519857E-2</v>
      </c>
      <c r="U92" s="302">
        <f t="shared" si="12"/>
        <v>3.3357022552024482E-2</v>
      </c>
      <c r="V92" s="302">
        <f t="shared" si="12"/>
        <v>3.6412102639840314E-2</v>
      </c>
      <c r="W92" s="302">
        <f t="shared" si="12"/>
        <v>3.6268174085332346E-2</v>
      </c>
      <c r="X92" s="302">
        <f t="shared" si="12"/>
        <v>4.1745736125228708E-2</v>
      </c>
      <c r="Y92" s="302">
        <f t="shared" si="12"/>
        <v>4.0172886740250068E-2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1.547121265904458E-3</v>
      </c>
      <c r="C93" s="302">
        <f t="shared" si="13"/>
        <v>1.5108786601754527E-3</v>
      </c>
      <c r="D93" s="302">
        <f t="shared" si="13"/>
        <v>1.5703346539845267E-3</v>
      </c>
      <c r="E93" s="302">
        <f t="shared" si="13"/>
        <v>1.642280027323996E-3</v>
      </c>
      <c r="F93" s="302">
        <f t="shared" si="13"/>
        <v>1.6647325996207254E-3</v>
      </c>
      <c r="G93" s="302">
        <f t="shared" si="13"/>
        <v>1.6542496736281238E-3</v>
      </c>
      <c r="H93" s="302">
        <f t="shared" si="13"/>
        <v>1.6005052797953734E-3</v>
      </c>
      <c r="I93" s="302">
        <f t="shared" si="13"/>
        <v>1.6640186316571391E-3</v>
      </c>
      <c r="J93" s="302">
        <f t="shared" si="13"/>
        <v>1.6121768473935612E-3</v>
      </c>
      <c r="K93" s="302">
        <f t="shared" si="13"/>
        <v>1.6404458299664169E-3</v>
      </c>
      <c r="L93" s="302">
        <f t="shared" si="13"/>
        <v>1.5893937900935858E-3</v>
      </c>
      <c r="M93" s="302">
        <f t="shared" si="13"/>
        <v>1.6635980142490159E-3</v>
      </c>
      <c r="N93" s="302">
        <f t="shared" si="13"/>
        <v>1.7036393703292057E-3</v>
      </c>
      <c r="O93" s="302">
        <f t="shared" si="13"/>
        <v>1.72964306367581E-3</v>
      </c>
      <c r="P93" s="302">
        <f t="shared" si="13"/>
        <v>1.756370885561612E-3</v>
      </c>
      <c r="Q93" s="302">
        <f t="shared" si="13"/>
        <v>1.8066066227534279E-3</v>
      </c>
      <c r="R93" s="302">
        <f t="shared" si="13"/>
        <v>1.7512272711026815E-3</v>
      </c>
      <c r="S93" s="302">
        <f t="shared" si="13"/>
        <v>1.7375088120460357E-3</v>
      </c>
      <c r="T93" s="302">
        <f t="shared" si="13"/>
        <v>1.763266442107072E-3</v>
      </c>
      <c r="U93" s="302">
        <f t="shared" si="13"/>
        <v>1.7515468879607857E-3</v>
      </c>
      <c r="V93" s="302">
        <f t="shared" si="13"/>
        <v>1.7911266917279196E-3</v>
      </c>
      <c r="W93" s="302">
        <f t="shared" si="13"/>
        <v>1.7882228632338621E-3</v>
      </c>
      <c r="X93" s="302">
        <f t="shared" si="13"/>
        <v>1.8563679741491195E-3</v>
      </c>
      <c r="Y93" s="302">
        <f t="shared" si="13"/>
        <v>1.8201213509336544E-3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3.1333701276686096E-2</v>
      </c>
      <c r="C94" s="301">
        <f t="shared" si="14"/>
        <v>3.1282141919791229E-2</v>
      </c>
      <c r="D94" s="301">
        <f t="shared" si="14"/>
        <v>3.1361975599483068E-2</v>
      </c>
      <c r="E94" s="301">
        <f t="shared" si="14"/>
        <v>3.1655335577154324E-2</v>
      </c>
      <c r="F94" s="301">
        <f t="shared" si="14"/>
        <v>3.1750774261831573E-2</v>
      </c>
      <c r="G94" s="301">
        <f t="shared" si="14"/>
        <v>3.1685054082004491E-2</v>
      </c>
      <c r="H94" s="301">
        <f t="shared" si="14"/>
        <v>3.1415658773179214E-2</v>
      </c>
      <c r="I94" s="301">
        <f t="shared" si="14"/>
        <v>3.173092449190433E-2</v>
      </c>
      <c r="J94" s="301">
        <f t="shared" si="14"/>
        <v>3.1452545776568627E-2</v>
      </c>
      <c r="K94" s="301">
        <f t="shared" si="14"/>
        <v>3.1542831872915782E-2</v>
      </c>
      <c r="L94" s="301">
        <f t="shared" si="14"/>
        <v>3.1306255215030603E-2</v>
      </c>
      <c r="M94" s="301">
        <f t="shared" si="14"/>
        <v>3.1638369249360171E-2</v>
      </c>
      <c r="N94" s="301">
        <f t="shared" si="14"/>
        <v>3.1877682603411311E-2</v>
      </c>
      <c r="O94" s="301">
        <f t="shared" si="14"/>
        <v>3.2060269185796013E-2</v>
      </c>
      <c r="P94" s="301">
        <f t="shared" si="14"/>
        <v>3.2207167066967496E-2</v>
      </c>
      <c r="Q94" s="301">
        <f t="shared" si="14"/>
        <v>3.2617480714518143E-2</v>
      </c>
      <c r="R94" s="301">
        <f t="shared" si="14"/>
        <v>3.2190532746343044E-2</v>
      </c>
      <c r="S94" s="301">
        <f t="shared" si="14"/>
        <v>3.2073588460765953E-2</v>
      </c>
      <c r="T94" s="301">
        <f t="shared" si="14"/>
        <v>3.2250424851343933E-2</v>
      </c>
      <c r="U94" s="301">
        <f t="shared" si="14"/>
        <v>3.2099502842192769E-2</v>
      </c>
      <c r="V94" s="301">
        <f t="shared" si="14"/>
        <v>3.2412407892932815E-2</v>
      </c>
      <c r="W94" s="301">
        <f t="shared" si="14"/>
        <v>3.2361275230812371E-2</v>
      </c>
      <c r="X94" s="301">
        <f t="shared" si="14"/>
        <v>3.3016026068909181E-2</v>
      </c>
      <c r="Y94" s="301">
        <f t="shared" si="14"/>
        <v>3.2542624406294116E-2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2.1509322432923694E-2</v>
      </c>
      <c r="C95" s="302">
        <f t="shared" si="15"/>
        <v>2.2191324127929971E-2</v>
      </c>
      <c r="D95" s="302">
        <f t="shared" si="15"/>
        <v>2.097144062272193E-2</v>
      </c>
      <c r="E95" s="302">
        <f t="shared" si="15"/>
        <v>1.9791931917474217E-2</v>
      </c>
      <c r="F95" s="302">
        <f t="shared" si="15"/>
        <v>1.9392278209333026E-2</v>
      </c>
      <c r="G95" s="302">
        <f t="shared" si="15"/>
        <v>1.9128600937785491E-2</v>
      </c>
      <c r="H95" s="302">
        <f t="shared" si="15"/>
        <v>2.031413489120798E-2</v>
      </c>
      <c r="I95" s="302">
        <f t="shared" si="15"/>
        <v>1.9070074571746708E-2</v>
      </c>
      <c r="J95" s="302">
        <f t="shared" si="15"/>
        <v>1.9872973617548164E-2</v>
      </c>
      <c r="K95" s="302">
        <f t="shared" si="15"/>
        <v>1.8981177600290465E-2</v>
      </c>
      <c r="L95" s="302">
        <f t="shared" si="15"/>
        <v>2.0083313836086258E-2</v>
      </c>
      <c r="M95" s="302">
        <f t="shared" si="15"/>
        <v>1.8370638175780305E-2</v>
      </c>
      <c r="N95" s="302">
        <f t="shared" si="15"/>
        <v>1.7034612995386361E-2</v>
      </c>
      <c r="O95" s="302">
        <f t="shared" si="15"/>
        <v>1.6578785941266938E-2</v>
      </c>
      <c r="P95" s="302">
        <f t="shared" si="15"/>
        <v>1.6415327992514526E-2</v>
      </c>
      <c r="Q95" s="302">
        <f t="shared" si="15"/>
        <v>1.5291705857960252E-2</v>
      </c>
      <c r="R95" s="302">
        <f t="shared" si="15"/>
        <v>1.6233656556546093E-2</v>
      </c>
      <c r="S95" s="302">
        <f t="shared" si="15"/>
        <v>1.6692151120931715E-2</v>
      </c>
      <c r="T95" s="302">
        <f t="shared" si="15"/>
        <v>1.6066912256513504E-2</v>
      </c>
      <c r="U95" s="302">
        <f t="shared" si="15"/>
        <v>1.6141062187654005E-2</v>
      </c>
      <c r="V95" s="302">
        <f t="shared" si="15"/>
        <v>1.5047303651310885E-2</v>
      </c>
      <c r="W95" s="302">
        <f t="shared" si="15"/>
        <v>1.5062912981464097E-2</v>
      </c>
      <c r="X95" s="302">
        <f t="shared" si="15"/>
        <v>1.3196887841919263E-2</v>
      </c>
      <c r="Y95" s="302">
        <f t="shared" si="15"/>
        <v>1.3454893455756081E-2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9.121141904714922E-3</v>
      </c>
      <c r="C96" s="302">
        <f t="shared" si="16"/>
        <v>8.4040547645087872E-3</v>
      </c>
      <c r="D96" s="302">
        <f t="shared" si="16"/>
        <v>9.6767464976772639E-3</v>
      </c>
      <c r="E96" s="302">
        <f t="shared" si="16"/>
        <v>1.1116912738169197E-2</v>
      </c>
      <c r="F96" s="302">
        <f t="shared" si="16"/>
        <v>1.1601799416307311E-2</v>
      </c>
      <c r="G96" s="302">
        <f t="shared" si="16"/>
        <v>1.1804521474388041E-2</v>
      </c>
      <c r="H96" s="302">
        <f t="shared" si="16"/>
        <v>1.0374021482064242E-2</v>
      </c>
      <c r="I96" s="302">
        <f t="shared" si="16"/>
        <v>1.1904477814858917E-2</v>
      </c>
      <c r="J96" s="302">
        <f t="shared" si="16"/>
        <v>1.0846764501114298E-2</v>
      </c>
      <c r="K96" s="302">
        <f t="shared" si="16"/>
        <v>1.1815997077186034E-2</v>
      </c>
      <c r="L96" s="302">
        <f t="shared" si="16"/>
        <v>1.050048965617453E-2</v>
      </c>
      <c r="M96" s="302">
        <f t="shared" si="16"/>
        <v>1.2511550158012129E-2</v>
      </c>
      <c r="N96" s="302">
        <f t="shared" si="16"/>
        <v>1.4068688076057129E-2</v>
      </c>
      <c r="O96" s="302">
        <f t="shared" si="16"/>
        <v>1.4695281851949162E-2</v>
      </c>
      <c r="P96" s="302">
        <f t="shared" si="16"/>
        <v>1.4993488671924961E-2</v>
      </c>
      <c r="Q96" s="302">
        <f t="shared" si="16"/>
        <v>1.6504590028033603E-2</v>
      </c>
      <c r="R96" s="302">
        <f t="shared" si="16"/>
        <v>1.5160863793841182E-2</v>
      </c>
      <c r="S96" s="302">
        <f t="shared" si="16"/>
        <v>1.4591660607086044E-2</v>
      </c>
      <c r="T96" s="302">
        <f t="shared" si="16"/>
        <v>1.5382027848418125E-2</v>
      </c>
      <c r="U96" s="302">
        <f t="shared" si="16"/>
        <v>1.5162282978192949E-2</v>
      </c>
      <c r="V96" s="302">
        <f t="shared" si="16"/>
        <v>1.6550955745381967E-2</v>
      </c>
      <c r="W96" s="302">
        <f t="shared" si="16"/>
        <v>1.6485533675151067E-2</v>
      </c>
      <c r="X96" s="302">
        <f t="shared" si="16"/>
        <v>1.8975334602376683E-2</v>
      </c>
      <c r="Y96" s="302">
        <f t="shared" si="16"/>
        <v>1.8260403063750014E-2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7.0323693904748071E-4</v>
      </c>
      <c r="C97" s="302">
        <f t="shared" si="17"/>
        <v>6.8676302735247831E-4</v>
      </c>
      <c r="D97" s="302">
        <f t="shared" si="17"/>
        <v>7.137884790838759E-4</v>
      </c>
      <c r="E97" s="302">
        <f t="shared" si="17"/>
        <v>7.4649092151090691E-4</v>
      </c>
      <c r="F97" s="302">
        <f t="shared" si="17"/>
        <v>7.5669663619123842E-4</v>
      </c>
      <c r="G97" s="302">
        <f t="shared" si="17"/>
        <v>7.5193166983096539E-4</v>
      </c>
      <c r="H97" s="302">
        <f t="shared" si="17"/>
        <v>7.2750239990698794E-4</v>
      </c>
      <c r="I97" s="302">
        <f t="shared" si="17"/>
        <v>7.563721052986995E-4</v>
      </c>
      <c r="J97" s="302">
        <f t="shared" si="17"/>
        <v>7.3280765790616448E-4</v>
      </c>
      <c r="K97" s="302">
        <f t="shared" si="17"/>
        <v>7.4565719543928015E-4</v>
      </c>
      <c r="L97" s="302">
        <f t="shared" si="17"/>
        <v>7.2245172276981149E-4</v>
      </c>
      <c r="M97" s="302">
        <f t="shared" si="17"/>
        <v>7.5618091556773422E-4</v>
      </c>
      <c r="N97" s="302">
        <f t="shared" si="17"/>
        <v>7.7438153196782091E-4</v>
      </c>
      <c r="O97" s="302">
        <f t="shared" si="17"/>
        <v>7.8620139257991393E-4</v>
      </c>
      <c r="P97" s="302">
        <f t="shared" si="17"/>
        <v>7.9835040252800515E-4</v>
      </c>
      <c r="Q97" s="302">
        <f t="shared" si="17"/>
        <v>8.211848285242854E-4</v>
      </c>
      <c r="R97" s="302">
        <f t="shared" si="17"/>
        <v>7.9601239595576462E-4</v>
      </c>
      <c r="S97" s="302">
        <f t="shared" si="17"/>
        <v>7.8977673274819801E-4</v>
      </c>
      <c r="T97" s="302">
        <f t="shared" si="17"/>
        <v>8.0148474641230543E-4</v>
      </c>
      <c r="U97" s="302">
        <f t="shared" si="17"/>
        <v>7.9615767634581207E-4</v>
      </c>
      <c r="V97" s="302">
        <f t="shared" si="17"/>
        <v>8.1414849623996329E-4</v>
      </c>
      <c r="W97" s="302">
        <f t="shared" si="17"/>
        <v>8.128285741972101E-4</v>
      </c>
      <c r="X97" s="302">
        <f t="shared" si="17"/>
        <v>8.4380362461323631E-4</v>
      </c>
      <c r="Y97" s="302">
        <f t="shared" si="17"/>
        <v>8.2732788678802419E-4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0.48900555031431703</v>
      </c>
      <c r="C98" s="301">
        <f t="shared" si="18"/>
        <v>0.49485911940889699</v>
      </c>
      <c r="D98" s="301">
        <f t="shared" si="18"/>
        <v>0.4847949570236833</v>
      </c>
      <c r="E98" s="301">
        <f t="shared" si="18"/>
        <v>0.47252465026342849</v>
      </c>
      <c r="F98" s="301">
        <f t="shared" si="18"/>
        <v>0.4687692123383132</v>
      </c>
      <c r="G98" s="301">
        <f t="shared" si="18"/>
        <v>0.47044929854492257</v>
      </c>
      <c r="H98" s="301">
        <f t="shared" si="18"/>
        <v>0.47825864093381359</v>
      </c>
      <c r="I98" s="301">
        <f t="shared" si="18"/>
        <v>0.46687416323165537</v>
      </c>
      <c r="J98" s="301">
        <f t="shared" si="18"/>
        <v>0.4743464963562517</v>
      </c>
      <c r="K98" s="301">
        <f t="shared" si="18"/>
        <v>0.46722401028448712</v>
      </c>
      <c r="L98" s="301">
        <f t="shared" si="18"/>
        <v>0.47511147849960705</v>
      </c>
      <c r="M98" s="301">
        <f t="shared" si="18"/>
        <v>0.46204799927347573</v>
      </c>
      <c r="N98" s="301">
        <f t="shared" si="18"/>
        <v>0.45361883048307017</v>
      </c>
      <c r="O98" s="301">
        <f t="shared" si="18"/>
        <v>0.44699219554403335</v>
      </c>
      <c r="P98" s="301">
        <f t="shared" si="18"/>
        <v>0.44077071073756435</v>
      </c>
      <c r="Q98" s="301">
        <f t="shared" si="18"/>
        <v>0.43054584444123611</v>
      </c>
      <c r="R98" s="301">
        <f t="shared" si="18"/>
        <v>0.43940792613149587</v>
      </c>
      <c r="S98" s="301">
        <f t="shared" si="18"/>
        <v>0.44261647243073771</v>
      </c>
      <c r="T98" s="301">
        <f t="shared" si="18"/>
        <v>0.4371132830962895</v>
      </c>
      <c r="U98" s="301">
        <f t="shared" si="18"/>
        <v>0.43653611816555143</v>
      </c>
      <c r="V98" s="301">
        <f t="shared" si="18"/>
        <v>0.42649628349056617</v>
      </c>
      <c r="W98" s="301">
        <f t="shared" si="18"/>
        <v>0.42651887023433682</v>
      </c>
      <c r="X98" s="301">
        <f t="shared" si="18"/>
        <v>0.40906811126132314</v>
      </c>
      <c r="Y98" s="301">
        <f t="shared" si="18"/>
        <v>0.409622264746135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8.1432850240157395E-2</v>
      </c>
      <c r="C99" s="301">
        <f t="shared" si="19"/>
        <v>8.1978257104104141E-2</v>
      </c>
      <c r="D99" s="301">
        <f t="shared" si="19"/>
        <v>8.0988448315970726E-2</v>
      </c>
      <c r="E99" s="301">
        <f t="shared" si="19"/>
        <v>7.9998599766515188E-2</v>
      </c>
      <c r="F99" s="301">
        <f t="shared" si="19"/>
        <v>7.9660093480400027E-2</v>
      </c>
      <c r="G99" s="301">
        <f t="shared" si="19"/>
        <v>7.9598647048229304E-2</v>
      </c>
      <c r="H99" s="301">
        <f t="shared" si="19"/>
        <v>8.0341820975557324E-2</v>
      </c>
      <c r="I99" s="301">
        <f t="shared" si="19"/>
        <v>7.9366488157833218E-2</v>
      </c>
      <c r="J99" s="301">
        <f t="shared" si="19"/>
        <v>7.9937929316245951E-2</v>
      </c>
      <c r="K99" s="301">
        <f t="shared" si="19"/>
        <v>7.9154568157622326E-2</v>
      </c>
      <c r="L99" s="301">
        <f t="shared" si="19"/>
        <v>7.9908824966043249E-2</v>
      </c>
      <c r="M99" s="301">
        <f t="shared" si="19"/>
        <v>7.8602996080666024E-2</v>
      </c>
      <c r="N99" s="301">
        <f t="shared" si="19"/>
        <v>7.7573443028915973E-2</v>
      </c>
      <c r="O99" s="301">
        <f t="shared" si="19"/>
        <v>7.7038144957128629E-2</v>
      </c>
      <c r="P99" s="301">
        <f t="shared" si="19"/>
        <v>7.6630766586291879E-2</v>
      </c>
      <c r="Q99" s="301">
        <f t="shared" si="19"/>
        <v>7.5603622282824037E-2</v>
      </c>
      <c r="R99" s="301">
        <f t="shared" si="19"/>
        <v>7.6420694625574215E-2</v>
      </c>
      <c r="S99" s="301">
        <f t="shared" si="19"/>
        <v>7.6793639539598765E-2</v>
      </c>
      <c r="T99" s="301">
        <f t="shared" si="19"/>
        <v>7.6218109474629175E-2</v>
      </c>
      <c r="U99" s="301">
        <f t="shared" si="19"/>
        <v>7.6060835585340839E-2</v>
      </c>
      <c r="V99" s="301">
        <f t="shared" si="19"/>
        <v>7.4953853549895977E-2</v>
      </c>
      <c r="W99" s="301">
        <f t="shared" si="19"/>
        <v>7.4911796910030165E-2</v>
      </c>
      <c r="X99" s="301">
        <f t="shared" si="19"/>
        <v>7.2931519970385467E-2</v>
      </c>
      <c r="Y99" s="301">
        <f t="shared" si="19"/>
        <v>7.2732473263869002E-2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3.5525988703319862E-2</v>
      </c>
      <c r="C100" s="302">
        <f t="shared" si="20"/>
        <v>3.5957280615063779E-2</v>
      </c>
      <c r="D100" s="302">
        <f t="shared" si="20"/>
        <v>3.5186384980928388E-2</v>
      </c>
      <c r="E100" s="302">
        <f t="shared" si="20"/>
        <v>3.4467761136953587E-2</v>
      </c>
      <c r="F100" s="302">
        <f t="shared" si="20"/>
        <v>3.420882255509182E-2</v>
      </c>
      <c r="G100" s="302">
        <f t="shared" si="20"/>
        <v>3.4115263833135089E-2</v>
      </c>
      <c r="H100" s="302">
        <f t="shared" si="20"/>
        <v>3.4749070450333791E-2</v>
      </c>
      <c r="I100" s="302">
        <f t="shared" si="20"/>
        <v>3.4051127321078095E-2</v>
      </c>
      <c r="J100" s="302">
        <f t="shared" si="20"/>
        <v>3.4521234074657299E-2</v>
      </c>
      <c r="K100" s="302">
        <f t="shared" si="20"/>
        <v>3.4002588770780835E-2</v>
      </c>
      <c r="L100" s="302">
        <f t="shared" si="20"/>
        <v>3.4620702706819662E-2</v>
      </c>
      <c r="M100" s="302">
        <f t="shared" si="20"/>
        <v>3.3622647905691798E-2</v>
      </c>
      <c r="N100" s="302">
        <f t="shared" si="20"/>
        <v>3.2854009382960889E-2</v>
      </c>
      <c r="O100" s="302">
        <f t="shared" si="20"/>
        <v>3.2567361787519004E-2</v>
      </c>
      <c r="P100" s="302">
        <f t="shared" si="20"/>
        <v>3.2375033323869533E-2</v>
      </c>
      <c r="Q100" s="302">
        <f t="shared" si="20"/>
        <v>3.1651155171970938E-2</v>
      </c>
      <c r="R100" s="302">
        <f t="shared" si="20"/>
        <v>3.2299512133880014E-2</v>
      </c>
      <c r="S100" s="302">
        <f t="shared" si="20"/>
        <v>3.2561029680120451E-2</v>
      </c>
      <c r="T100" s="302">
        <f t="shared" si="20"/>
        <v>3.2158899970271923E-2</v>
      </c>
      <c r="U100" s="302">
        <f t="shared" si="20"/>
        <v>3.2134471081047604E-2</v>
      </c>
      <c r="V100" s="302">
        <f t="shared" si="20"/>
        <v>3.1402763078470577E-2</v>
      </c>
      <c r="W100" s="302">
        <f t="shared" si="20"/>
        <v>3.1382242136285945E-2</v>
      </c>
      <c r="X100" s="302">
        <f t="shared" si="20"/>
        <v>3.0059421385693171E-2</v>
      </c>
      <c r="Y100" s="302">
        <f t="shared" si="20"/>
        <v>3.0110483328305394E-2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3.3605921044803526E-2</v>
      </c>
      <c r="C101" s="302">
        <f t="shared" si="21"/>
        <v>3.4008195785236082E-2</v>
      </c>
      <c r="D101" s="302">
        <f t="shared" si="21"/>
        <v>3.3316556505718339E-2</v>
      </c>
      <c r="E101" s="302">
        <f t="shared" si="21"/>
        <v>3.2473304399652056E-2</v>
      </c>
      <c r="F101" s="302">
        <f t="shared" si="21"/>
        <v>3.2215219495873436E-2</v>
      </c>
      <c r="G101" s="302">
        <f t="shared" si="21"/>
        <v>3.2330680034862162E-2</v>
      </c>
      <c r="H101" s="302">
        <f t="shared" si="21"/>
        <v>3.2867361353845589E-2</v>
      </c>
      <c r="I101" s="302">
        <f t="shared" si="21"/>
        <v>3.2084986064752991E-2</v>
      </c>
      <c r="J101" s="302">
        <f t="shared" si="21"/>
        <v>3.2598507101158906E-2</v>
      </c>
      <c r="K101" s="302">
        <f t="shared" si="21"/>
        <v>3.210902859847814E-2</v>
      </c>
      <c r="L101" s="302">
        <f t="shared" si="21"/>
        <v>3.2651078957436935E-2</v>
      </c>
      <c r="M101" s="302">
        <f t="shared" si="21"/>
        <v>3.1753317671984006E-2</v>
      </c>
      <c r="N101" s="302">
        <f t="shared" si="21"/>
        <v>3.1174040032575581E-2</v>
      </c>
      <c r="O101" s="302">
        <f t="shared" si="21"/>
        <v>3.0718637899796359E-2</v>
      </c>
      <c r="P101" s="302">
        <f t="shared" si="21"/>
        <v>3.0291078893455347E-2</v>
      </c>
      <c r="Q101" s="302">
        <f t="shared" si="21"/>
        <v>2.9588395561482503E-2</v>
      </c>
      <c r="R101" s="302">
        <f t="shared" si="21"/>
        <v>3.0197424267565769E-2</v>
      </c>
      <c r="S101" s="302">
        <f t="shared" si="21"/>
        <v>3.0417925146403686E-2</v>
      </c>
      <c r="T101" s="302">
        <f t="shared" si="21"/>
        <v>3.0039729548932033E-2</v>
      </c>
      <c r="U101" s="302">
        <f t="shared" si="21"/>
        <v>3.000006505211858E-2</v>
      </c>
      <c r="V101" s="302">
        <f t="shared" si="21"/>
        <v>2.9310097645463228E-2</v>
      </c>
      <c r="W101" s="302">
        <f t="shared" si="21"/>
        <v>2.9311649873914075E-2</v>
      </c>
      <c r="X101" s="302">
        <f t="shared" si="21"/>
        <v>2.8112381628713087E-2</v>
      </c>
      <c r="Y101" s="302">
        <f t="shared" si="21"/>
        <v>2.815046471027589E-2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4.8145342606761704E-3</v>
      </c>
      <c r="C102" s="302">
        <f t="shared" si="22"/>
        <v>4.7017497809951547E-3</v>
      </c>
      <c r="D102" s="302">
        <f t="shared" si="22"/>
        <v>4.8867727171442391E-3</v>
      </c>
      <c r="E102" s="302">
        <f t="shared" si="22"/>
        <v>5.1106617376584238E-3</v>
      </c>
      <c r="F102" s="302">
        <f t="shared" si="22"/>
        <v>5.1805325880857284E-3</v>
      </c>
      <c r="G102" s="302">
        <f t="shared" si="22"/>
        <v>5.1479104482084048E-3</v>
      </c>
      <c r="H102" s="302">
        <f t="shared" si="22"/>
        <v>4.9806616157286989E-3</v>
      </c>
      <c r="I102" s="302">
        <f t="shared" si="22"/>
        <v>5.1783107692164113E-3</v>
      </c>
      <c r="J102" s="302">
        <f t="shared" si="22"/>
        <v>5.0169827259840243E-3</v>
      </c>
      <c r="K102" s="302">
        <f t="shared" si="22"/>
        <v>5.1049538424768857E-3</v>
      </c>
      <c r="L102" s="302">
        <f t="shared" si="22"/>
        <v>4.946083429108572E-3</v>
      </c>
      <c r="M102" s="302">
        <f t="shared" si="22"/>
        <v>5.1770018369648278E-3</v>
      </c>
      <c r="N102" s="302">
        <f t="shared" si="22"/>
        <v>5.3016077647227312E-3</v>
      </c>
      <c r="O102" s="302">
        <f t="shared" si="22"/>
        <v>5.3825294579864834E-3</v>
      </c>
      <c r="P102" s="302">
        <f t="shared" si="22"/>
        <v>5.4657045891273598E-3</v>
      </c>
      <c r="Q102" s="302">
        <f t="shared" si="22"/>
        <v>5.6220347250711174E-3</v>
      </c>
      <c r="R102" s="302">
        <f t="shared" si="22"/>
        <v>5.449698017062206E-3</v>
      </c>
      <c r="S102" s="302">
        <f t="shared" si="22"/>
        <v>5.4070071223098213E-3</v>
      </c>
      <c r="T102" s="302">
        <f t="shared" si="22"/>
        <v>5.4871630836656905E-3</v>
      </c>
      <c r="U102" s="302">
        <f t="shared" si="22"/>
        <v>5.4506926425951551E-3</v>
      </c>
      <c r="V102" s="302">
        <f t="shared" si="22"/>
        <v>5.5738622515115578E-3</v>
      </c>
      <c r="W102" s="302">
        <f t="shared" si="22"/>
        <v>5.5648257382918962E-3</v>
      </c>
      <c r="X102" s="302">
        <f t="shared" si="22"/>
        <v>5.7768886052626265E-3</v>
      </c>
      <c r="Y102" s="302">
        <f t="shared" si="22"/>
        <v>5.6640916234419018E-3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5.5935268037550397E-3</v>
      </c>
      <c r="C103" s="302">
        <f t="shared" si="23"/>
        <v>5.462493774185377E-3</v>
      </c>
      <c r="D103" s="302">
        <f t="shared" si="23"/>
        <v>5.6774534559789827E-3</v>
      </c>
      <c r="E103" s="302">
        <f t="shared" si="23"/>
        <v>5.9375677618509412E-3</v>
      </c>
      <c r="F103" s="302">
        <f t="shared" si="23"/>
        <v>6.0187437289342888E-3</v>
      </c>
      <c r="G103" s="302">
        <f t="shared" si="23"/>
        <v>5.9808433207286524E-3</v>
      </c>
      <c r="H103" s="302">
        <f t="shared" si="23"/>
        <v>5.7865335958996117E-3</v>
      </c>
      <c r="I103" s="302">
        <f t="shared" si="23"/>
        <v>6.0161624193567189E-3</v>
      </c>
      <c r="J103" s="302">
        <f t="shared" si="23"/>
        <v>5.828731468581645E-3</v>
      </c>
      <c r="K103" s="302">
        <f t="shared" si="23"/>
        <v>5.9309363281623891E-3</v>
      </c>
      <c r="L103" s="302">
        <f t="shared" si="23"/>
        <v>5.7463606522226542E-3</v>
      </c>
      <c r="M103" s="302">
        <f t="shared" si="23"/>
        <v>6.0146417016222293E-3</v>
      </c>
      <c r="N103" s="302">
        <f t="shared" si="23"/>
        <v>6.1594088917767166E-3</v>
      </c>
      <c r="O103" s="302">
        <f t="shared" si="23"/>
        <v>6.253423730132537E-3</v>
      </c>
      <c r="P103" s="302">
        <f t="shared" si="23"/>
        <v>6.3500566130351094E-3</v>
      </c>
      <c r="Q103" s="302">
        <f t="shared" si="23"/>
        <v>6.5316809941882853E-3</v>
      </c>
      <c r="R103" s="302">
        <f t="shared" si="23"/>
        <v>6.3314601746186343E-3</v>
      </c>
      <c r="S103" s="302">
        <f t="shared" si="23"/>
        <v>6.2818618851175805E-3</v>
      </c>
      <c r="T103" s="302">
        <f t="shared" si="23"/>
        <v>6.374987095999732E-3</v>
      </c>
      <c r="U103" s="302">
        <f t="shared" si="23"/>
        <v>6.332615730748681E-3</v>
      </c>
      <c r="V103" s="302">
        <f t="shared" si="23"/>
        <v>6.4757142054047015E-3</v>
      </c>
      <c r="W103" s="302">
        <f t="shared" si="23"/>
        <v>6.4652155826574282E-3</v>
      </c>
      <c r="X103" s="302">
        <f t="shared" si="23"/>
        <v>6.7115902611326276E-3</v>
      </c>
      <c r="Y103" s="302">
        <f t="shared" si="23"/>
        <v>6.580542706574718E-3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1.8928794276028022E-3</v>
      </c>
      <c r="C104" s="302">
        <f t="shared" si="24"/>
        <v>1.8485371486237543E-3</v>
      </c>
      <c r="D104" s="302">
        <f t="shared" si="24"/>
        <v>1.9212806562007659E-3</v>
      </c>
      <c r="E104" s="302">
        <f t="shared" si="24"/>
        <v>2.0093047304001917E-3</v>
      </c>
      <c r="F104" s="302">
        <f t="shared" si="24"/>
        <v>2.0367751124147505E-3</v>
      </c>
      <c r="G104" s="302">
        <f t="shared" si="24"/>
        <v>2.0239494112950147E-3</v>
      </c>
      <c r="H104" s="302">
        <f t="shared" si="24"/>
        <v>1.9581939597496422E-3</v>
      </c>
      <c r="I104" s="302">
        <f t="shared" si="24"/>
        <v>2.0359015834290001E-3</v>
      </c>
      <c r="J104" s="302">
        <f t="shared" si="24"/>
        <v>1.9724739458640921E-3</v>
      </c>
      <c r="K104" s="302">
        <f t="shared" si="24"/>
        <v>2.0070606177240626E-3</v>
      </c>
      <c r="L104" s="302">
        <f t="shared" si="24"/>
        <v>1.94459922045541E-3</v>
      </c>
      <c r="M104" s="302">
        <f t="shared" si="24"/>
        <v>2.0353869644031517E-3</v>
      </c>
      <c r="N104" s="302">
        <f t="shared" si="24"/>
        <v>2.0843769568800515E-3</v>
      </c>
      <c r="O104" s="302">
        <f t="shared" si="24"/>
        <v>2.1161920816942679E-3</v>
      </c>
      <c r="P104" s="302">
        <f t="shared" si="24"/>
        <v>2.1488931668045478E-3</v>
      </c>
      <c r="Q104" s="302">
        <f t="shared" si="24"/>
        <v>2.2103558301112009E-3</v>
      </c>
      <c r="R104" s="302">
        <f t="shared" si="24"/>
        <v>2.1426000324475999E-3</v>
      </c>
      <c r="S104" s="302">
        <f t="shared" si="24"/>
        <v>2.1258157056472334E-3</v>
      </c>
      <c r="T104" s="302">
        <f t="shared" si="24"/>
        <v>2.1573297757597884E-3</v>
      </c>
      <c r="U104" s="302">
        <f t="shared" si="24"/>
        <v>2.1429910788308107E-3</v>
      </c>
      <c r="V104" s="302">
        <f t="shared" si="24"/>
        <v>2.1914163690459026E-3</v>
      </c>
      <c r="W104" s="302">
        <f t="shared" si="24"/>
        <v>2.1878635788808243E-3</v>
      </c>
      <c r="X104" s="302">
        <f t="shared" si="24"/>
        <v>2.2712380895839606E-3</v>
      </c>
      <c r="Y104" s="302">
        <f t="shared" si="24"/>
        <v>2.2268908952710999E-3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0.10971196976933309</v>
      </c>
      <c r="C105" s="301">
        <f t="shared" si="25"/>
        <v>0.10793218125305631</v>
      </c>
      <c r="D105" s="301">
        <f t="shared" si="25"/>
        <v>0.11077669132033337</v>
      </c>
      <c r="E105" s="301">
        <f t="shared" si="25"/>
        <v>0.11429369862115897</v>
      </c>
      <c r="F105" s="301">
        <f t="shared" si="25"/>
        <v>0.11539829489148652</v>
      </c>
      <c r="G105" s="301">
        <f t="shared" si="25"/>
        <v>0.1147005906605565</v>
      </c>
      <c r="H105" s="301">
        <f t="shared" si="25"/>
        <v>0.11216078300681481</v>
      </c>
      <c r="I105" s="301">
        <f t="shared" si="25"/>
        <v>0.11514354773545298</v>
      </c>
      <c r="J105" s="301">
        <f t="shared" si="25"/>
        <v>0.1125801522314579</v>
      </c>
      <c r="K105" s="301">
        <f t="shared" si="25"/>
        <v>0.11371190544664031</v>
      </c>
      <c r="L105" s="301">
        <f t="shared" si="25"/>
        <v>0.11128520152167834</v>
      </c>
      <c r="M105" s="301">
        <f t="shared" si="25"/>
        <v>0.11473881989853159</v>
      </c>
      <c r="N105" s="301">
        <f t="shared" si="25"/>
        <v>0.11642983968783335</v>
      </c>
      <c r="O105" s="301">
        <f t="shared" si="25"/>
        <v>0.11756805922835831</v>
      </c>
      <c r="P105" s="301">
        <f t="shared" si="25"/>
        <v>0.11888420387737424</v>
      </c>
      <c r="Q105" s="301">
        <f t="shared" si="25"/>
        <v>0.1212068443862004</v>
      </c>
      <c r="R105" s="301">
        <f t="shared" si="25"/>
        <v>0.11855647442437216</v>
      </c>
      <c r="S105" s="301">
        <f t="shared" si="25"/>
        <v>0.11797001350873751</v>
      </c>
      <c r="T105" s="301">
        <f t="shared" si="25"/>
        <v>0.11904042639474292</v>
      </c>
      <c r="U105" s="301">
        <f t="shared" si="25"/>
        <v>0.11837661539874209</v>
      </c>
      <c r="V105" s="301">
        <f t="shared" si="25"/>
        <v>0.12014550878172299</v>
      </c>
      <c r="W105" s="301">
        <f t="shared" si="25"/>
        <v>0.11996309570580944</v>
      </c>
      <c r="X105" s="301">
        <f t="shared" si="25"/>
        <v>0.12292445369552456</v>
      </c>
      <c r="Y105" s="301">
        <f t="shared" si="25"/>
        <v>0.12085869678319887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1.6981213940762699E-2</v>
      </c>
      <c r="C106" s="302">
        <f t="shared" si="26"/>
        <v>1.714965571900598E-2</v>
      </c>
      <c r="D106" s="302">
        <f t="shared" si="26"/>
        <v>1.6804066654446486E-2</v>
      </c>
      <c r="E106" s="302">
        <f t="shared" si="26"/>
        <v>1.6462051418115006E-2</v>
      </c>
      <c r="F106" s="302">
        <f t="shared" si="26"/>
        <v>1.6361375370537085E-2</v>
      </c>
      <c r="G106" s="302">
        <f t="shared" si="26"/>
        <v>1.6227351963355133E-2</v>
      </c>
      <c r="H106" s="302">
        <f t="shared" si="26"/>
        <v>1.6587862110899725E-2</v>
      </c>
      <c r="I106" s="302">
        <f t="shared" si="26"/>
        <v>1.6171031983851798E-2</v>
      </c>
      <c r="J106" s="302">
        <f t="shared" si="26"/>
        <v>1.6406063723736861E-2</v>
      </c>
      <c r="K106" s="302">
        <f t="shared" si="26"/>
        <v>1.6051307901855948E-2</v>
      </c>
      <c r="L106" s="302">
        <f t="shared" si="26"/>
        <v>1.6373553200690991E-2</v>
      </c>
      <c r="M106" s="302">
        <f t="shared" si="26"/>
        <v>1.5852268884965763E-2</v>
      </c>
      <c r="N106" s="302">
        <f t="shared" si="26"/>
        <v>1.5416254583788517E-2</v>
      </c>
      <c r="O106" s="302">
        <f t="shared" si="26"/>
        <v>1.5188053641677321E-2</v>
      </c>
      <c r="P106" s="302">
        <f t="shared" si="26"/>
        <v>1.5092093427463543E-2</v>
      </c>
      <c r="Q106" s="302">
        <f t="shared" si="26"/>
        <v>1.4741629697319068E-2</v>
      </c>
      <c r="R106" s="302">
        <f t="shared" si="26"/>
        <v>1.5069255649992008E-2</v>
      </c>
      <c r="S106" s="302">
        <f t="shared" si="26"/>
        <v>1.5207381188308776E-2</v>
      </c>
      <c r="T106" s="302">
        <f t="shared" si="26"/>
        <v>1.4910572185889108E-2</v>
      </c>
      <c r="U106" s="302">
        <f t="shared" si="26"/>
        <v>1.4908722994178534E-2</v>
      </c>
      <c r="V106" s="302">
        <f t="shared" si="26"/>
        <v>1.4597208293310024E-2</v>
      </c>
      <c r="W106" s="302">
        <f t="shared" si="26"/>
        <v>1.4576670075277669E-2</v>
      </c>
      <c r="X106" s="302">
        <f t="shared" si="26"/>
        <v>1.3958296245137657E-2</v>
      </c>
      <c r="Y106" s="302">
        <f t="shared" si="26"/>
        <v>1.3909595186834631E-2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6.3302011940350143E-3</v>
      </c>
      <c r="C107" s="302">
        <f t="shared" si="27"/>
        <v>6.405975937385189E-3</v>
      </c>
      <c r="D107" s="302">
        <f t="shared" si="27"/>
        <v>6.2756948542627353E-3</v>
      </c>
      <c r="E107" s="302">
        <f t="shared" si="27"/>
        <v>6.1168551223721342E-3</v>
      </c>
      <c r="F107" s="302">
        <f t="shared" si="27"/>
        <v>6.0682407914664591E-3</v>
      </c>
      <c r="G107" s="302">
        <f t="shared" si="27"/>
        <v>6.0899895910543674E-3</v>
      </c>
      <c r="H107" s="302">
        <f t="shared" si="27"/>
        <v>6.1910819170678706E-3</v>
      </c>
      <c r="I107" s="302">
        <f t="shared" si="27"/>
        <v>6.0437092864354704E-3</v>
      </c>
      <c r="J107" s="302">
        <f t="shared" si="27"/>
        <v>6.1404390107446154E-3</v>
      </c>
      <c r="K107" s="302">
        <f t="shared" si="27"/>
        <v>6.0482380739515602E-3</v>
      </c>
      <c r="L107" s="302">
        <f t="shared" si="27"/>
        <v>6.1503417426751012E-3</v>
      </c>
      <c r="M107" s="302">
        <f t="shared" si="27"/>
        <v>5.9812343537255178E-3</v>
      </c>
      <c r="N107" s="302">
        <f t="shared" si="27"/>
        <v>5.8721183440862594E-3</v>
      </c>
      <c r="O107" s="302">
        <f t="shared" si="27"/>
        <v>5.7863362248923899E-3</v>
      </c>
      <c r="P107" s="302">
        <f t="shared" si="27"/>
        <v>5.7057987943350793E-3</v>
      </c>
      <c r="Q107" s="302">
        <f t="shared" si="27"/>
        <v>5.5734373910825766E-3</v>
      </c>
      <c r="R107" s="302">
        <f t="shared" si="27"/>
        <v>5.6881574797630801E-3</v>
      </c>
      <c r="S107" s="302">
        <f t="shared" si="27"/>
        <v>5.7296922713447381E-3</v>
      </c>
      <c r="T107" s="302">
        <f t="shared" si="27"/>
        <v>5.6584532114331825E-3</v>
      </c>
      <c r="U107" s="302">
        <f t="shared" si="27"/>
        <v>5.6509817826705337E-3</v>
      </c>
      <c r="V107" s="302">
        <f t="shared" si="27"/>
        <v>5.5210156229681421E-3</v>
      </c>
      <c r="W107" s="302">
        <f t="shared" si="27"/>
        <v>5.5213080094907397E-3</v>
      </c>
      <c r="X107" s="302">
        <f t="shared" si="27"/>
        <v>5.2954070657963686E-3</v>
      </c>
      <c r="Y107" s="302">
        <f t="shared" si="27"/>
        <v>5.3025806102458724E-3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8.6400554634535373E-2</v>
      </c>
      <c r="C108" s="302">
        <f t="shared" si="28"/>
        <v>8.4376549596665129E-2</v>
      </c>
      <c r="D108" s="302">
        <f t="shared" si="28"/>
        <v>8.7696929811624164E-2</v>
      </c>
      <c r="E108" s="302">
        <f t="shared" si="28"/>
        <v>9.171479208067182E-2</v>
      </c>
      <c r="F108" s="302">
        <f t="shared" si="28"/>
        <v>9.2968678729482987E-2</v>
      </c>
      <c r="G108" s="302">
        <f t="shared" si="28"/>
        <v>9.2383249106147008E-2</v>
      </c>
      <c r="H108" s="302">
        <f t="shared" si="28"/>
        <v>8.9381838978847217E-2</v>
      </c>
      <c r="I108" s="302">
        <f t="shared" si="28"/>
        <v>9.29288064651657E-2</v>
      </c>
      <c r="J108" s="302">
        <f t="shared" si="28"/>
        <v>9.0033649496976426E-2</v>
      </c>
      <c r="K108" s="302">
        <f t="shared" si="28"/>
        <v>9.1612359470832808E-2</v>
      </c>
      <c r="L108" s="302">
        <f t="shared" si="28"/>
        <v>8.8761306578312243E-2</v>
      </c>
      <c r="M108" s="302">
        <f t="shared" si="28"/>
        <v>9.2905316659840309E-2</v>
      </c>
      <c r="N108" s="302">
        <f t="shared" si="28"/>
        <v>9.5141466759958576E-2</v>
      </c>
      <c r="O108" s="302">
        <f t="shared" si="28"/>
        <v>9.6593669361788606E-2</v>
      </c>
      <c r="P108" s="302">
        <f t="shared" si="28"/>
        <v>9.8086311655575617E-2</v>
      </c>
      <c r="Q108" s="302">
        <f t="shared" si="28"/>
        <v>0.10089177729779877</v>
      </c>
      <c r="R108" s="302">
        <f t="shared" si="28"/>
        <v>9.7799061294617073E-2</v>
      </c>
      <c r="S108" s="302">
        <f t="shared" si="28"/>
        <v>9.7032940049083999E-2</v>
      </c>
      <c r="T108" s="302">
        <f t="shared" si="28"/>
        <v>9.8471400997420633E-2</v>
      </c>
      <c r="U108" s="302">
        <f t="shared" si="28"/>
        <v>9.781691062189303E-2</v>
      </c>
      <c r="V108" s="302">
        <f t="shared" si="28"/>
        <v>0.10002728486544481</v>
      </c>
      <c r="W108" s="302">
        <f t="shared" si="28"/>
        <v>9.9865117621041027E-2</v>
      </c>
      <c r="X108" s="302">
        <f t="shared" si="28"/>
        <v>0.10367075038459053</v>
      </c>
      <c r="Y108" s="302">
        <f t="shared" si="28"/>
        <v>0.10164652098611837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8.3934404304987775E-2</v>
      </c>
      <c r="C109" s="235">
        <f t="shared" si="29"/>
        <v>8.1968170894999567E-2</v>
      </c>
      <c r="D109" s="235">
        <f t="shared" si="29"/>
        <v>8.5193776755835712E-2</v>
      </c>
      <c r="E109" s="235">
        <f t="shared" si="29"/>
        <v>8.9096956284699616E-2</v>
      </c>
      <c r="F109" s="235">
        <f t="shared" si="29"/>
        <v>9.0315052966822906E-2</v>
      </c>
      <c r="G109" s="235">
        <f t="shared" si="29"/>
        <v>8.9746333391988634E-2</v>
      </c>
      <c r="H109" s="235">
        <f t="shared" si="29"/>
        <v>8.6830593184353808E-2</v>
      </c>
      <c r="I109" s="235">
        <f t="shared" si="29"/>
        <v>9.0276318785452003E-2</v>
      </c>
      <c r="J109" s="235">
        <f t="shared" si="29"/>
        <v>8.7463798929274278E-2</v>
      </c>
      <c r="K109" s="235">
        <f t="shared" si="29"/>
        <v>8.8997447431722804E-2</v>
      </c>
      <c r="L109" s="235">
        <f t="shared" si="29"/>
        <v>8.6227772778730769E-2</v>
      </c>
      <c r="M109" s="235">
        <f t="shared" si="29"/>
        <v>9.0253499454886768E-2</v>
      </c>
      <c r="N109" s="235">
        <f t="shared" si="29"/>
        <v>9.2425822623226059E-2</v>
      </c>
      <c r="O109" s="235">
        <f t="shared" si="29"/>
        <v>9.3836574681824922E-2</v>
      </c>
      <c r="P109" s="235">
        <f t="shared" si="29"/>
        <v>9.528661215322061E-2</v>
      </c>
      <c r="Q109" s="235">
        <f t="shared" si="29"/>
        <v>9.8012000762982859E-2</v>
      </c>
      <c r="R109" s="235">
        <f t="shared" si="29"/>
        <v>9.5007560843475725E-2</v>
      </c>
      <c r="S109" s="235">
        <f t="shared" si="29"/>
        <v>9.4263307167776395E-2</v>
      </c>
      <c r="T109" s="235">
        <f t="shared" si="29"/>
        <v>9.5660709803966945E-2</v>
      </c>
      <c r="U109" s="235">
        <f t="shared" si="29"/>
        <v>9.5024900693416389E-2</v>
      </c>
      <c r="V109" s="235">
        <f t="shared" si="29"/>
        <v>9.7172183731220482E-2</v>
      </c>
      <c r="W109" s="235">
        <f t="shared" si="29"/>
        <v>9.7014645262695806E-2</v>
      </c>
      <c r="X109" s="235">
        <f t="shared" si="29"/>
        <v>0.10071165300024097</v>
      </c>
      <c r="Y109" s="235">
        <f t="shared" si="29"/>
        <v>9.8745201633625615E-2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0.46464354026471921</v>
      </c>
      <c r="C113" s="322">
        <f>IF(C$5=0,0,C$5/FBT_fec!C$5)</f>
        <v>0.4648126660039098</v>
      </c>
      <c r="D113" s="322">
        <f>IF(D$5=0,0,D$5/FBT_fec!D$5)</f>
        <v>0.46628072570754642</v>
      </c>
      <c r="E113" s="322">
        <f>IF(E$5=0,0,E$5/FBT_fec!E$5)</f>
        <v>0.46781646228868334</v>
      </c>
      <c r="F113" s="322">
        <f>IF(F$5=0,0,F$5/FBT_fec!F$5)</f>
        <v>0.46770405310177626</v>
      </c>
      <c r="G113" s="322">
        <f>IF(G$5=0,0,G$5/FBT_fec!G$5)</f>
        <v>0.47134607478595481</v>
      </c>
      <c r="H113" s="322">
        <f>IF(H$5=0,0,H$5/FBT_fec!H$5)</f>
        <v>0.46800530586623734</v>
      </c>
      <c r="I113" s="322">
        <f>IF(I$5=0,0,I$5/FBT_fec!I$5)</f>
        <v>0.47248377185410984</v>
      </c>
      <c r="J113" s="322">
        <f>IF(J$5=0,0,J$5/FBT_fec!J$5)</f>
        <v>0.4716059845972681</v>
      </c>
      <c r="K113" s="322">
        <f>IF(K$5=0,0,K$5/FBT_fec!K$5)</f>
        <v>0.47642235038091074</v>
      </c>
      <c r="L113" s="322">
        <f>IF(L$5=0,0,L$5/FBT_fec!L$5)</f>
        <v>0.47415268040566871</v>
      </c>
      <c r="M113" s="322">
        <f>IF(M$5=0,0,M$5/FBT_fec!M$5)</f>
        <v>0.47837092896064426</v>
      </c>
      <c r="N113" s="322">
        <f>IF(N$5=0,0,N$5/FBT_fec!N$5)</f>
        <v>0.48275173587457409</v>
      </c>
      <c r="O113" s="322">
        <f>IF(O$5=0,0,O$5/FBT_fec!O$5)</f>
        <v>0.48611481398344675</v>
      </c>
      <c r="P113" s="322">
        <f>IF(P$5=0,0,P$5/FBT_fec!P$5)</f>
        <v>0.48671804266218832</v>
      </c>
      <c r="Q113" s="322">
        <f>IF(Q$5=0,0,Q$5/FBT_fec!Q$5)</f>
        <v>0.48891319136496109</v>
      </c>
      <c r="R113" s="322">
        <f>IF(R$5=0,0,R$5/FBT_fec!R$5)</f>
        <v>0.48606338289313572</v>
      </c>
      <c r="S113" s="322">
        <f>IF(S$5=0,0,S$5/FBT_fec!S$5)</f>
        <v>0.4850414551796759</v>
      </c>
      <c r="T113" s="322">
        <f>IF(T$5=0,0,T$5/FBT_fec!T$5)</f>
        <v>0.48952099061865961</v>
      </c>
      <c r="U113" s="322">
        <f>IF(U$5=0,0,U$5/FBT_fec!U$5)</f>
        <v>0.48976661008830574</v>
      </c>
      <c r="V113" s="322">
        <f>IF(V$5=0,0,V$5/FBT_fec!V$5)</f>
        <v>0.49097359330015439</v>
      </c>
      <c r="W113" s="322">
        <f>IF(W$5=0,0,W$5/FBT_fec!W$5)</f>
        <v>0.49160429902900599</v>
      </c>
      <c r="X113" s="322">
        <f>IF(X$5=0,0,X$5/FBT_fec!X$5)</f>
        <v>0.49564835292414888</v>
      </c>
      <c r="Y113" s="322">
        <f>IF(Y$5=0,0,Y$5/FBT_fec!Y$5)</f>
        <v>0.49881754540230488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0.4671066773191162</v>
      </c>
      <c r="C114" s="334">
        <f>IF(C$6=0,0,C$6/FBT_fec!C$6)</f>
        <v>0.46710667731911598</v>
      </c>
      <c r="D114" s="334">
        <f>IF(D$6=0,0,D$6/FBT_fec!D$6)</f>
        <v>0.4671066773191162</v>
      </c>
      <c r="E114" s="334">
        <f>IF(E$6=0,0,E$6/FBT_fec!E$6)</f>
        <v>0.46710667731911626</v>
      </c>
      <c r="F114" s="334">
        <f>IF(F$6=0,0,F$6/FBT_fec!F$6)</f>
        <v>0.46710667731911598</v>
      </c>
      <c r="G114" s="334">
        <f>IF(G$6=0,0,G$6/FBT_fec!G$6)</f>
        <v>0.46710667731911609</v>
      </c>
      <c r="H114" s="334">
        <f>IF(H$6=0,0,H$6/FBT_fec!H$6)</f>
        <v>0.46710667731911654</v>
      </c>
      <c r="I114" s="334">
        <f>IF(I$6=0,0,I$6/FBT_fec!I$6)</f>
        <v>0.46710667731911654</v>
      </c>
      <c r="J114" s="334">
        <f>IF(J$6=0,0,J$6/FBT_fec!J$6)</f>
        <v>0.46710667731911604</v>
      </c>
      <c r="K114" s="334">
        <f>IF(K$6=0,0,K$6/FBT_fec!K$6)</f>
        <v>0.46710667731911626</v>
      </c>
      <c r="L114" s="334">
        <f>IF(L$6=0,0,L$6/FBT_fec!L$6)</f>
        <v>0.46710667731911626</v>
      </c>
      <c r="M114" s="334">
        <f>IF(M$6=0,0,M$6/FBT_fec!M$6)</f>
        <v>0.46710667731911626</v>
      </c>
      <c r="N114" s="334">
        <f>IF(N$6=0,0,N$6/FBT_fec!N$6)</f>
        <v>0.46710667731911626</v>
      </c>
      <c r="O114" s="334">
        <f>IF(O$6=0,0,O$6/FBT_fec!O$6)</f>
        <v>0.4671066773191162</v>
      </c>
      <c r="P114" s="334">
        <f>IF(P$6=0,0,P$6/FBT_fec!P$6)</f>
        <v>0.46710667731911609</v>
      </c>
      <c r="Q114" s="334">
        <f>IF(Q$6=0,0,Q$6/FBT_fec!Q$6)</f>
        <v>0.4671066773191162</v>
      </c>
      <c r="R114" s="334">
        <f>IF(R$6=0,0,R$6/FBT_fec!R$6)</f>
        <v>0.4671066773191162</v>
      </c>
      <c r="S114" s="334">
        <f>IF(S$6=0,0,S$6/FBT_fec!S$6)</f>
        <v>0.4671066773191162</v>
      </c>
      <c r="T114" s="334">
        <f>IF(T$6=0,0,T$6/FBT_fec!T$6)</f>
        <v>0.4671066773191162</v>
      </c>
      <c r="U114" s="334">
        <f>IF(U$6=0,0,U$6/FBT_fec!U$6)</f>
        <v>0.46710667731911631</v>
      </c>
      <c r="V114" s="334">
        <f>IF(V$6=0,0,V$6/FBT_fec!V$6)</f>
        <v>0.46710667731911626</v>
      </c>
      <c r="W114" s="334">
        <f>IF(W$6=0,0,W$6/FBT_fec!W$6)</f>
        <v>0.46710667731911654</v>
      </c>
      <c r="X114" s="334">
        <f>IF(X$6=0,0,X$6/FBT_fec!X$6)</f>
        <v>0.46710667731911637</v>
      </c>
      <c r="Y114" s="334">
        <f>IF(Y$6=0,0,Y$6/FBT_fec!Y$6)</f>
        <v>0.46710667731911626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0.1210536515221726</v>
      </c>
      <c r="C115" s="335">
        <f>IF(C$7=0,0,C$7/FBT_fec!C$7)</f>
        <v>0.12105365152217257</v>
      </c>
      <c r="D115" s="335">
        <f>IF(D$7=0,0,D$7/FBT_fec!D$7)</f>
        <v>0.1210536515221726</v>
      </c>
      <c r="E115" s="335">
        <f>IF(E$7=0,0,E$7/FBT_fec!E$7)</f>
        <v>0.12105365152217261</v>
      </c>
      <c r="F115" s="335">
        <f>IF(F$7=0,0,F$7/FBT_fec!F$7)</f>
        <v>0.12105365152217258</v>
      </c>
      <c r="G115" s="335">
        <f>IF(G$7=0,0,G$7/FBT_fec!G$7)</f>
        <v>0.12105365152217255</v>
      </c>
      <c r="H115" s="335">
        <f>IF(H$7=0,0,H$7/FBT_fec!H$7)</f>
        <v>0.12105365152217258</v>
      </c>
      <c r="I115" s="335">
        <f>IF(I$7=0,0,I$7/FBT_fec!I$7)</f>
        <v>0.12105365152217266</v>
      </c>
      <c r="J115" s="335">
        <f>IF(J$7=0,0,J$7/FBT_fec!J$7)</f>
        <v>0.12105365152217254</v>
      </c>
      <c r="K115" s="335">
        <f>IF(K$7=0,0,K$7/FBT_fec!K$7)</f>
        <v>0.12105365152217258</v>
      </c>
      <c r="L115" s="335">
        <f>IF(L$7=0,0,L$7/FBT_fec!L$7)</f>
        <v>0.12105365152217264</v>
      </c>
      <c r="M115" s="335">
        <f>IF(M$7=0,0,M$7/FBT_fec!M$7)</f>
        <v>0.12105365152217261</v>
      </c>
      <c r="N115" s="335">
        <f>IF(N$7=0,0,N$7/FBT_fec!N$7)</f>
        <v>0.1210536515221726</v>
      </c>
      <c r="O115" s="335">
        <f>IF(O$7=0,0,O$7/FBT_fec!O$7)</f>
        <v>0.12105365152217253</v>
      </c>
      <c r="P115" s="335">
        <f>IF(P$7=0,0,P$7/FBT_fec!P$7)</f>
        <v>0.12105365152217251</v>
      </c>
      <c r="Q115" s="335">
        <f>IF(Q$7=0,0,Q$7/FBT_fec!Q$7)</f>
        <v>0.1210536515221726</v>
      </c>
      <c r="R115" s="335">
        <f>IF(R$7=0,0,R$7/FBT_fec!R$7)</f>
        <v>0.12105365152217266</v>
      </c>
      <c r="S115" s="335">
        <f>IF(S$7=0,0,S$7/FBT_fec!S$7)</f>
        <v>0.12105365152217265</v>
      </c>
      <c r="T115" s="335">
        <f>IF(T$7=0,0,T$7/FBT_fec!T$7)</f>
        <v>0.12105365152217255</v>
      </c>
      <c r="U115" s="335">
        <f>IF(U$7=0,0,U$7/FBT_fec!U$7)</f>
        <v>0.12105365152217261</v>
      </c>
      <c r="V115" s="335">
        <f>IF(V$7=0,0,V$7/FBT_fec!V$7)</f>
        <v>0.12105365152217257</v>
      </c>
      <c r="W115" s="335">
        <f>IF(W$7=0,0,W$7/FBT_fec!W$7)</f>
        <v>0.12105365152217255</v>
      </c>
      <c r="X115" s="335">
        <f>IF(X$7=0,0,X$7/FBT_fec!X$7)</f>
        <v>0.12105365152217254</v>
      </c>
      <c r="Y115" s="335">
        <f>IF(Y$7=0,0,Y$7/FBT_fec!Y$7)</f>
        <v>0.12105365152217265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0.66153854655455724</v>
      </c>
      <c r="C116" s="335">
        <f>IF(C$8=0,0,C$8/FBT_fec!C$8)</f>
        <v>0.66153854655455713</v>
      </c>
      <c r="D116" s="335">
        <f>IF(D$8=0,0,D$8/FBT_fec!D$8)</f>
        <v>0.66153854655455713</v>
      </c>
      <c r="E116" s="335">
        <f>IF(E$8=0,0,E$8/FBT_fec!E$8)</f>
        <v>0.66153854655455713</v>
      </c>
      <c r="F116" s="335">
        <f>IF(F$8=0,0,F$8/FBT_fec!F$8)</f>
        <v>0.66153854655455691</v>
      </c>
      <c r="G116" s="335">
        <f>IF(G$8=0,0,G$8/FBT_fec!G$8)</f>
        <v>0.66153854655455713</v>
      </c>
      <c r="H116" s="335">
        <f>IF(H$8=0,0,H$8/FBT_fec!H$8)</f>
        <v>0.66153854655455679</v>
      </c>
      <c r="I116" s="335">
        <f>IF(I$8=0,0,I$8/FBT_fec!I$8)</f>
        <v>0.66153854655455713</v>
      </c>
      <c r="J116" s="335">
        <f>IF(J$8=0,0,J$8/FBT_fec!J$8)</f>
        <v>0.66153854655455735</v>
      </c>
      <c r="K116" s="335">
        <f>IF(K$8=0,0,K$8/FBT_fec!K$8)</f>
        <v>0.66153854655455713</v>
      </c>
      <c r="L116" s="335">
        <f>IF(L$8=0,0,L$8/FBT_fec!L$8)</f>
        <v>0.66153854655455702</v>
      </c>
      <c r="M116" s="335">
        <f>IF(M$8=0,0,M$8/FBT_fec!M$8)</f>
        <v>0.66153854655455713</v>
      </c>
      <c r="N116" s="335">
        <f>IF(N$8=0,0,N$8/FBT_fec!N$8)</f>
        <v>0.66153854655455702</v>
      </c>
      <c r="O116" s="335">
        <f>IF(O$8=0,0,O$8/FBT_fec!O$8)</f>
        <v>0.66153854655455702</v>
      </c>
      <c r="P116" s="335">
        <f>IF(P$8=0,0,P$8/FBT_fec!P$8)</f>
        <v>0.66153854655455713</v>
      </c>
      <c r="Q116" s="335">
        <f>IF(Q$8=0,0,Q$8/FBT_fec!Q$8)</f>
        <v>0.66153854655455713</v>
      </c>
      <c r="R116" s="335">
        <f>IF(R$8=0,0,R$8/FBT_fec!R$8)</f>
        <v>0.66153854655455724</v>
      </c>
      <c r="S116" s="335">
        <f>IF(S$8=0,0,S$8/FBT_fec!S$8)</f>
        <v>0.66153854655455724</v>
      </c>
      <c r="T116" s="335">
        <f>IF(T$8=0,0,T$8/FBT_fec!T$8)</f>
        <v>0.66153854655455702</v>
      </c>
      <c r="U116" s="335">
        <f>IF(U$8=0,0,U$8/FBT_fec!U$8)</f>
        <v>0.66153854655455724</v>
      </c>
      <c r="V116" s="335">
        <f>IF(V$8=0,0,V$8/FBT_fec!V$8)</f>
        <v>0.66153854655455702</v>
      </c>
      <c r="W116" s="335">
        <f>IF(W$8=0,0,W$8/FBT_fec!W$8)</f>
        <v>0.66153854655455713</v>
      </c>
      <c r="X116" s="335">
        <f>IF(X$8=0,0,X$8/FBT_fec!X$8)</f>
        <v>0.66153854655455702</v>
      </c>
      <c r="Y116" s="335">
        <f>IF(Y$8=0,0,Y$8/FBT_fec!Y$8)</f>
        <v>0.66153854655455735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0.46751271500784336</v>
      </c>
      <c r="C117" s="335">
        <f>IF(C$9=0,0,C$9/FBT_fec!C$9)</f>
        <v>0.46751271500784336</v>
      </c>
      <c r="D117" s="335">
        <f>IF(D$9=0,0,D$9/FBT_fec!D$9)</f>
        <v>0.46751271500784336</v>
      </c>
      <c r="E117" s="335">
        <f>IF(E$9=0,0,E$9/FBT_fec!E$9)</f>
        <v>0.46751271500784358</v>
      </c>
      <c r="F117" s="335">
        <f>IF(F$9=0,0,F$9/FBT_fec!F$9)</f>
        <v>0.46751271500784342</v>
      </c>
      <c r="G117" s="335">
        <f>IF(G$9=0,0,G$9/FBT_fec!G$9)</f>
        <v>0.46751271500784342</v>
      </c>
      <c r="H117" s="335">
        <f>IF(H$9=0,0,H$9/FBT_fec!H$9)</f>
        <v>0.46751271500784342</v>
      </c>
      <c r="I117" s="335">
        <f>IF(I$9=0,0,I$9/FBT_fec!I$9)</f>
        <v>0.46751271500784336</v>
      </c>
      <c r="J117" s="335">
        <f>IF(J$9=0,0,J$9/FBT_fec!J$9)</f>
        <v>0.46751271500784353</v>
      </c>
      <c r="K117" s="335">
        <f>IF(K$9=0,0,K$9/FBT_fec!K$9)</f>
        <v>0.46751271500784336</v>
      </c>
      <c r="L117" s="335">
        <f>IF(L$9=0,0,L$9/FBT_fec!L$9)</f>
        <v>0.46751271500784325</v>
      </c>
      <c r="M117" s="335">
        <f>IF(M$9=0,0,M$9/FBT_fec!M$9)</f>
        <v>0.4675127150078433</v>
      </c>
      <c r="N117" s="335">
        <f>IF(N$9=0,0,N$9/FBT_fec!N$9)</f>
        <v>0.46751271500784342</v>
      </c>
      <c r="O117" s="335">
        <f>IF(O$9=0,0,O$9/FBT_fec!O$9)</f>
        <v>0.46751271500784336</v>
      </c>
      <c r="P117" s="335">
        <f>IF(P$9=0,0,P$9/FBT_fec!P$9)</f>
        <v>0.46751271500784342</v>
      </c>
      <c r="Q117" s="335">
        <f>IF(Q$9=0,0,Q$9/FBT_fec!Q$9)</f>
        <v>0.46751271500784336</v>
      </c>
      <c r="R117" s="335">
        <f>IF(R$9=0,0,R$9/FBT_fec!R$9)</f>
        <v>0.46751271500784342</v>
      </c>
      <c r="S117" s="335">
        <f>IF(S$9=0,0,S$9/FBT_fec!S$9)</f>
        <v>0.46751271500784336</v>
      </c>
      <c r="T117" s="335">
        <f>IF(T$9=0,0,T$9/FBT_fec!T$9)</f>
        <v>0.46751271500784353</v>
      </c>
      <c r="U117" s="335">
        <f>IF(U$9=0,0,U$9/FBT_fec!U$9)</f>
        <v>0.46751271500784336</v>
      </c>
      <c r="V117" s="335">
        <f>IF(V$9=0,0,V$9/FBT_fec!V$9)</f>
        <v>0.46751271500784347</v>
      </c>
      <c r="W117" s="335">
        <f>IF(W$9=0,0,W$9/FBT_fec!W$9)</f>
        <v>0.46751271500784347</v>
      </c>
      <c r="X117" s="335">
        <f>IF(X$9=0,0,X$9/FBT_fec!X$9)</f>
        <v>0.46751271500784325</v>
      </c>
      <c r="Y117" s="335">
        <f>IF(Y$9=0,0,Y$9/FBT_fec!Y$9)</f>
        <v>0.46751271500784325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0.77747810178804</v>
      </c>
      <c r="C118" s="336">
        <f>IF(C$10=0,0,C$10/FBT_fec!C$10)</f>
        <v>0.77235123744036849</v>
      </c>
      <c r="D118" s="336">
        <f>IF(D$10=0,0,D$10/FBT_fec!D$10)</f>
        <v>0.78318653642638758</v>
      </c>
      <c r="E118" s="336">
        <f>IF(E$10=0,0,E$10/FBT_fec!E$10)</f>
        <v>0.78903611783712946</v>
      </c>
      <c r="F118" s="336">
        <f>IF(F$10=0,0,F$10/FBT_fec!F$10)</f>
        <v>0.79023324694247865</v>
      </c>
      <c r="G118" s="336">
        <f>IF(G$10=0,0,G$10/FBT_fec!G$10)</f>
        <v>0.79300528042680019</v>
      </c>
      <c r="H118" s="336">
        <f>IF(H$10=0,0,H$10/FBT_fec!H$10)</f>
        <v>0.79679176502828752</v>
      </c>
      <c r="I118" s="336">
        <f>IF(I$10=0,0,I$10/FBT_fec!I$10)</f>
        <v>0.80376309802074475</v>
      </c>
      <c r="J118" s="336">
        <f>IF(J$10=0,0,J$10/FBT_fec!J$10)</f>
        <v>0.80965682618593249</v>
      </c>
      <c r="K118" s="336">
        <f>IF(K$10=0,0,K$10/FBT_fec!K$10)</f>
        <v>0.82478263317138578</v>
      </c>
      <c r="L118" s="336">
        <f>IF(L$10=0,0,L$10/FBT_fec!L$10)</f>
        <v>0.82431547181028308</v>
      </c>
      <c r="M118" s="336">
        <f>IF(M$10=0,0,M$10/FBT_fec!M$10)</f>
        <v>0.83290647246783811</v>
      </c>
      <c r="N118" s="336">
        <f>IF(N$10=0,0,N$10/FBT_fec!N$10)</f>
        <v>0.84377167974212219</v>
      </c>
      <c r="O118" s="336">
        <f>IF(O$10=0,0,O$10/FBT_fec!O$10)</f>
        <v>0.85073263223080897</v>
      </c>
      <c r="P118" s="336">
        <f>IF(P$10=0,0,P$10/FBT_fec!P$10)</f>
        <v>0.85499217389301208</v>
      </c>
      <c r="Q118" s="336">
        <f>IF(Q$10=0,0,Q$10/FBT_fec!Q$10)</f>
        <v>0.8605807505663714</v>
      </c>
      <c r="R118" s="336">
        <f>IF(R$10=0,0,R$10/FBT_fec!R$10)</f>
        <v>0.86159050549748462</v>
      </c>
      <c r="S118" s="336">
        <f>IF(S$10=0,0,S$10/FBT_fec!S$10)</f>
        <v>0.85865601803113167</v>
      </c>
      <c r="T118" s="336">
        <f>IF(T$10=0,0,T$10/FBT_fec!T$10)</f>
        <v>0.86253947222473193</v>
      </c>
      <c r="U118" s="336">
        <f>IF(U$10=0,0,U$10/FBT_fec!U$10)</f>
        <v>0.86919966907743018</v>
      </c>
      <c r="V118" s="336">
        <f>IF(V$10=0,0,V$10/FBT_fec!V$10)</f>
        <v>0.8770230731371621</v>
      </c>
      <c r="W118" s="336">
        <f>IF(W$10=0,0,W$10/FBT_fec!W$10)</f>
        <v>0.87782511242914141</v>
      </c>
      <c r="X118" s="336">
        <f>IF(X$10=0,0,X$10/FBT_fec!X$10)</f>
        <v>0.88806034163605607</v>
      </c>
      <c r="Y118" s="336">
        <f>IF(Y$10=0,0,Y$10/FBT_fec!Y$10)</f>
        <v>0.89616481289455885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0.5272935535048332</v>
      </c>
      <c r="C119" s="349">
        <f>IF(C$16=0,0,C$16/FBT_fec!C$16)</f>
        <v>0.52552745212141305</v>
      </c>
      <c r="D119" s="349">
        <f>IF(D$16=0,0,D$16/FBT_fec!D$16)</f>
        <v>0.53043564795836884</v>
      </c>
      <c r="E119" s="349">
        <f>IF(E$16=0,0,E$16/FBT_fec!E$16)</f>
        <v>0.5367681602999923</v>
      </c>
      <c r="F119" s="349">
        <f>IF(F$16=0,0,F$16/FBT_fec!F$16)</f>
        <v>0.53806207823675611</v>
      </c>
      <c r="G119" s="349">
        <f>IF(G$16=0,0,G$16/FBT_fec!G$16)</f>
        <v>0.54238485802455516</v>
      </c>
      <c r="H119" s="349">
        <f>IF(H$16=0,0,H$16/FBT_fec!H$16)</f>
        <v>0.53397590779643167</v>
      </c>
      <c r="I119" s="349">
        <f>IF(I$16=0,0,I$16/FBT_fec!I$16)</f>
        <v>0.54397355440998318</v>
      </c>
      <c r="J119" s="349">
        <f>IF(J$16=0,0,J$16/FBT_fec!J$16)</f>
        <v>0.5395806280222436</v>
      </c>
      <c r="K119" s="349">
        <f>IF(K$16=0,0,K$16/FBT_fec!K$16)</f>
        <v>0.54740148678580391</v>
      </c>
      <c r="L119" s="349">
        <f>IF(L$16=0,0,L$16/FBT_fec!L$16)</f>
        <v>0.54089728329878872</v>
      </c>
      <c r="M119" s="349">
        <f>IF(M$16=0,0,M$16/FBT_fec!M$16)</f>
        <v>0.55121571649177992</v>
      </c>
      <c r="N119" s="349">
        <f>IF(N$16=0,0,N$16/FBT_fec!N$16)</f>
        <v>0.55986568098120582</v>
      </c>
      <c r="O119" s="349">
        <f>IF(O$16=0,0,O$16/FBT_fec!O$16)</f>
        <v>0.56511062835244696</v>
      </c>
      <c r="P119" s="349">
        <f>IF(P$16=0,0,P$16/FBT_fec!P$16)</f>
        <v>0.56643428149225505</v>
      </c>
      <c r="Q119" s="349">
        <f>IF(Q$16=0,0,Q$16/FBT_fec!Q$16)</f>
        <v>0.57253657604333363</v>
      </c>
      <c r="R119" s="349">
        <f>IF(R$16=0,0,R$16/FBT_fec!R$16)</f>
        <v>0.5667740808436843</v>
      </c>
      <c r="S119" s="349">
        <f>IF(S$16=0,0,S$16/FBT_fec!S$16)</f>
        <v>0.56410293462911565</v>
      </c>
      <c r="T119" s="349">
        <f>IF(T$16=0,0,T$16/FBT_fec!T$16)</f>
        <v>0.57013747817900007</v>
      </c>
      <c r="U119" s="349">
        <f>IF(U$16=0,0,U$16/FBT_fec!U$16)</f>
        <v>0.56924097803752194</v>
      </c>
      <c r="V119" s="349">
        <f>IF(V$16=0,0,V$16/FBT_fec!V$16)</f>
        <v>0.57388481282100035</v>
      </c>
      <c r="W119" s="349">
        <f>IF(W$16=0,0,W$16/FBT_fec!W$16)</f>
        <v>0.57394532441227075</v>
      </c>
      <c r="X119" s="349">
        <f>IF(X$16=0,0,X$16/FBT_fec!X$16)</f>
        <v>0.58321429727219021</v>
      </c>
      <c r="Y119" s="349">
        <f>IF(Y$16=0,0,Y$16/FBT_fec!Y$16)</f>
        <v>0.58299053173538395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0.28761466554809068</v>
      </c>
      <c r="C120" s="349">
        <f>IF(C$25=0,0,C$25/FBT_fec!C$25)</f>
        <v>0.28665133752077077</v>
      </c>
      <c r="D120" s="349">
        <f>IF(D$25=0,0,D$25/FBT_fec!D$25)</f>
        <v>0.28932853525001934</v>
      </c>
      <c r="E120" s="349">
        <f>IF(E$25=0,0,E$25/FBT_fec!E$25)</f>
        <v>0.29278263289090489</v>
      </c>
      <c r="F120" s="349">
        <f>IF(F$25=0,0,F$25/FBT_fec!F$25)</f>
        <v>0.29348840631095785</v>
      </c>
      <c r="G120" s="349">
        <f>IF(G$25=0,0,G$25/FBT_fec!G$25)</f>
        <v>0.29584628619521192</v>
      </c>
      <c r="H120" s="349">
        <f>IF(H$25=0,0,H$25/FBT_fec!H$25)</f>
        <v>0.29125958607078106</v>
      </c>
      <c r="I120" s="349">
        <f>IF(I$25=0,0,I$25/FBT_fec!I$25)</f>
        <v>0.29671284785999075</v>
      </c>
      <c r="J120" s="349">
        <f>IF(J$25=0,0,J$25/FBT_fec!J$25)</f>
        <v>0.29431670619395084</v>
      </c>
      <c r="K120" s="349">
        <f>IF(K$25=0,0,K$25/FBT_fec!K$25)</f>
        <v>0.29858262915589301</v>
      </c>
      <c r="L120" s="349">
        <f>IF(L$25=0,0,L$25/FBT_fec!L$25)</f>
        <v>0.29503488179933923</v>
      </c>
      <c r="M120" s="349">
        <f>IF(M$25=0,0,M$25/FBT_fec!M$25)</f>
        <v>0.30066311808642548</v>
      </c>
      <c r="N120" s="349">
        <f>IF(N$25=0,0,N$25/FBT_fec!N$25)</f>
        <v>0.30538128053520303</v>
      </c>
      <c r="O120" s="349">
        <f>IF(O$25=0,0,O$25/FBT_fec!O$25)</f>
        <v>0.30824216091951639</v>
      </c>
      <c r="P120" s="349">
        <f>IF(P$25=0,0,P$25/FBT_fec!P$25)</f>
        <v>0.30896415354123008</v>
      </c>
      <c r="Q120" s="349">
        <f>IF(Q$25=0,0,Q$25/FBT_fec!Q$25)</f>
        <v>0.31229267784181841</v>
      </c>
      <c r="R120" s="349">
        <f>IF(R$25=0,0,R$25/FBT_fec!R$25)</f>
        <v>0.30914949864200958</v>
      </c>
      <c r="S120" s="349">
        <f>IF(S$25=0,0,S$25/FBT_fec!S$25)</f>
        <v>0.30769250979769941</v>
      </c>
      <c r="T120" s="349">
        <f>IF(T$25=0,0,T$25/FBT_fec!T$25)</f>
        <v>0.31098407900672737</v>
      </c>
      <c r="U120" s="349">
        <f>IF(U$25=0,0,U$25/FBT_fec!U$25)</f>
        <v>0.3104950789295573</v>
      </c>
      <c r="V120" s="349">
        <f>IF(V$25=0,0,V$25/FBT_fec!V$25)</f>
        <v>0.31302807972054564</v>
      </c>
      <c r="W120" s="349">
        <f>IF(W$25=0,0,W$25/FBT_fec!W$25)</f>
        <v>0.31306108604305677</v>
      </c>
      <c r="X120" s="349">
        <f>IF(X$25=0,0,X$25/FBT_fec!X$25)</f>
        <v>0.31811688942119454</v>
      </c>
      <c r="Y120" s="349">
        <f>IF(Y$25=0,0,Y$25/FBT_fec!Y$25)</f>
        <v>0.31799483549202723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0.43772119445998442</v>
      </c>
      <c r="C121" s="349">
        <f>IF(C$34=0,0,C$34/FBT_fec!C$34)</f>
        <v>0.43944050330062701</v>
      </c>
      <c r="D121" s="349">
        <f>IF(D$34=0,0,D$34/FBT_fec!D$34)</f>
        <v>0.43876991561621365</v>
      </c>
      <c r="E121" s="349">
        <f>IF(E$34=0,0,E$34/FBT_fec!E$34)</f>
        <v>0.43786848377403814</v>
      </c>
      <c r="F121" s="349">
        <f>IF(F$34=0,0,F$34/FBT_fec!F$34)</f>
        <v>0.43678911355453776</v>
      </c>
      <c r="G121" s="349">
        <f>IF(G$34=0,0,G$34/FBT_fec!G$34)</f>
        <v>0.44204813966254847</v>
      </c>
      <c r="H121" s="349">
        <f>IF(H$34=0,0,H$34/FBT_fec!H$34)</f>
        <v>0.43902610295025185</v>
      </c>
      <c r="I121" s="349">
        <f>IF(I$34=0,0,I$34/FBT_fec!I$34)</f>
        <v>0.44226125205808819</v>
      </c>
      <c r="J121" s="349">
        <f>IF(J$34=0,0,J$34/FBT_fec!J$34)</f>
        <v>0.44228765292381705</v>
      </c>
      <c r="K121" s="349">
        <f>IF(K$34=0,0,K$34/FBT_fec!K$34)</f>
        <v>0.44639825790780391</v>
      </c>
      <c r="L121" s="349">
        <f>IF(L$34=0,0,L$34/FBT_fec!L$34)</f>
        <v>0.44496950265246543</v>
      </c>
      <c r="M121" s="349">
        <f>IF(M$34=0,0,M$34/FBT_fec!M$34)</f>
        <v>0.4474454982309683</v>
      </c>
      <c r="N121" s="349">
        <f>IF(N$34=0,0,N$34/FBT_fec!N$34)</f>
        <v>0.45095787894477196</v>
      </c>
      <c r="O121" s="349">
        <f>IF(O$34=0,0,O$34/FBT_fec!O$34)</f>
        <v>0.45374506142485999</v>
      </c>
      <c r="P121" s="349">
        <f>IF(P$34=0,0,P$34/FBT_fec!P$34)</f>
        <v>0.4528997476288758</v>
      </c>
      <c r="Q121" s="349">
        <f>IF(Q$34=0,0,Q$34/FBT_fec!Q$34)</f>
        <v>0.45327312569928085</v>
      </c>
      <c r="R121" s="349">
        <f>IF(R$34=0,0,R$34/FBT_fec!R$34)</f>
        <v>0.45047046833372317</v>
      </c>
      <c r="S121" s="349">
        <f>IF(S$34=0,0,S$34/FBT_fec!S$34)</f>
        <v>0.45012636277941998</v>
      </c>
      <c r="T121" s="349">
        <f>IF(T$34=0,0,T$34/FBT_fec!T$34)</f>
        <v>0.45528850850931846</v>
      </c>
      <c r="U121" s="349">
        <f>IF(U$34=0,0,U$34/FBT_fec!U$34)</f>
        <v>0.45451889086397274</v>
      </c>
      <c r="V121" s="349">
        <f>IF(V$34=0,0,V$34/FBT_fec!V$34)</f>
        <v>0.4527031287709441</v>
      </c>
      <c r="W121" s="349">
        <f>IF(W$34=0,0,W$34/FBT_fec!W$34)</f>
        <v>0.45354019327704925</v>
      </c>
      <c r="X121" s="349">
        <f>IF(X$34=0,0,X$34/FBT_fec!X$34)</f>
        <v>0.45362089916415704</v>
      </c>
      <c r="Y121" s="349">
        <f>IF(Y$34=0,0,Y$34/FBT_fec!Y$34)</f>
        <v>0.45639008714710855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0.3936973997001057</v>
      </c>
      <c r="C122" s="349">
        <f>IF(C$45=0,0,C$45/FBT_fec!C$45)</f>
        <v>0.39499245176177794</v>
      </c>
      <c r="D122" s="349">
        <f>IF(D$45=0,0,D$45/FBT_fec!D$45)</f>
        <v>0.39433540121189131</v>
      </c>
      <c r="E122" s="349">
        <f>IF(E$45=0,0,E$45/FBT_fec!E$45)</f>
        <v>0.39394768974217237</v>
      </c>
      <c r="F122" s="349">
        <f>IF(F$45=0,0,F$45/FBT_fec!F$45)</f>
        <v>0.39315082799567064</v>
      </c>
      <c r="G122" s="349">
        <f>IF(G$45=0,0,G$45/FBT_fec!G$45)</f>
        <v>0.39662235426617776</v>
      </c>
      <c r="H122" s="349">
        <f>IF(H$45=0,0,H$45/FBT_fec!H$45)</f>
        <v>0.39456207310644248</v>
      </c>
      <c r="I122" s="349">
        <f>IF(I$45=0,0,I$45/FBT_fec!I$45)</f>
        <v>0.39722230782449319</v>
      </c>
      <c r="J122" s="349">
        <f>IF(J$45=0,0,J$45/FBT_fec!J$45)</f>
        <v>0.39732242393747419</v>
      </c>
      <c r="K122" s="349">
        <f>IF(K$45=0,0,K$45/FBT_fec!K$45)</f>
        <v>0.40042535614781355</v>
      </c>
      <c r="L122" s="349">
        <f>IF(L$45=0,0,L$45/FBT_fec!L$45)</f>
        <v>0.39954273686295333</v>
      </c>
      <c r="M122" s="349">
        <f>IF(M$45=0,0,M$45/FBT_fec!M$45)</f>
        <v>0.40115676051230792</v>
      </c>
      <c r="N122" s="349">
        <f>IF(N$45=0,0,N$45/FBT_fec!N$45)</f>
        <v>0.40338003946697376</v>
      </c>
      <c r="O122" s="349">
        <f>IF(O$45=0,0,O$45/FBT_fec!O$45)</f>
        <v>0.40571634229977654</v>
      </c>
      <c r="P122" s="349">
        <f>IF(P$45=0,0,P$45/FBT_fec!P$45)</f>
        <v>0.40545359888237087</v>
      </c>
      <c r="Q122" s="349">
        <f>IF(Q$45=0,0,Q$45/FBT_fec!Q$45)</f>
        <v>0.4056230110031831</v>
      </c>
      <c r="R122" s="349">
        <f>IF(R$45=0,0,R$45/FBT_fec!R$45)</f>
        <v>0.40440936510035269</v>
      </c>
      <c r="S122" s="349">
        <f>IF(S$45=0,0,S$45/FBT_fec!S$45)</f>
        <v>0.4041041735968674</v>
      </c>
      <c r="T122" s="349">
        <f>IF(T$45=0,0,T$45/FBT_fec!T$45)</f>
        <v>0.40737299451015563</v>
      </c>
      <c r="U122" s="349">
        <f>IF(U$45=0,0,U$45/FBT_fec!U$45)</f>
        <v>0.4069867108161388</v>
      </c>
      <c r="V122" s="349">
        <f>IF(V$45=0,0,V$45/FBT_fec!V$45)</f>
        <v>0.40583122036773428</v>
      </c>
      <c r="W122" s="349">
        <f>IF(W$45=0,0,W$45/FBT_fec!W$45)</f>
        <v>0.40625231821925445</v>
      </c>
      <c r="X122" s="349">
        <f>IF(X$45=0,0,X$45/FBT_fec!X$45)</f>
        <v>0.40595900980393351</v>
      </c>
      <c r="Y122" s="349">
        <f>IF(Y$45=0,0,Y$45/FBT_fec!Y$45)</f>
        <v>0.40804623206787705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0.63332449630084486</v>
      </c>
      <c r="C123" s="349">
        <f>IF(C$66=0,0,C$66/FBT_fec!C$66)</f>
        <v>0.63156215547845218</v>
      </c>
      <c r="D123" s="349">
        <f>IF(D$66=0,0,D$66/FBT_fec!D$66)</f>
        <v>0.63487464079966283</v>
      </c>
      <c r="E123" s="349">
        <f>IF(E$66=0,0,E$66/FBT_fec!E$66)</f>
        <v>0.63852996750871338</v>
      </c>
      <c r="F123" s="349">
        <f>IF(F$66=0,0,F$66/FBT_fec!F$66)</f>
        <v>0.63952339631885602</v>
      </c>
      <c r="G123" s="349">
        <f>IF(G$66=0,0,G$66/FBT_fec!G$66)</f>
        <v>0.6400356084832215</v>
      </c>
      <c r="H123" s="349">
        <f>IF(H$66=0,0,H$66/FBT_fec!H$66)</f>
        <v>0.63672611209002572</v>
      </c>
      <c r="I123" s="349">
        <f>IF(I$66=0,0,I$66/FBT_fec!I$66)</f>
        <v>0.64064449589345529</v>
      </c>
      <c r="J123" s="349">
        <f>IF(J$66=0,0,J$66/FBT_fec!J$66)</f>
        <v>0.63808967775961789</v>
      </c>
      <c r="K123" s="349">
        <f>IF(K$66=0,0,K$66/FBT_fec!K$66)</f>
        <v>0.64060780651187343</v>
      </c>
      <c r="L123" s="349">
        <f>IF(L$66=0,0,L$66/FBT_fec!L$66)</f>
        <v>0.63766473553608272</v>
      </c>
      <c r="M123" s="349">
        <f>IF(M$66=0,0,M$66/FBT_fec!M$66)</f>
        <v>0.64213401810077086</v>
      </c>
      <c r="N123" s="349">
        <f>IF(N$66=0,0,N$66/FBT_fec!N$66)</f>
        <v>0.64509781086523488</v>
      </c>
      <c r="O123" s="349">
        <f>IF(O$66=0,0,O$66/FBT_fec!O$66)</f>
        <v>0.64694691453640218</v>
      </c>
      <c r="P123" s="349">
        <f>IF(P$66=0,0,P$66/FBT_fec!P$66)</f>
        <v>0.64808469429730764</v>
      </c>
      <c r="Q123" s="349">
        <f>IF(Q$66=0,0,Q$66/FBT_fec!Q$66)</f>
        <v>0.65070870230930622</v>
      </c>
      <c r="R123" s="349">
        <f>IF(R$66=0,0,R$66/FBT_fec!R$66)</f>
        <v>0.64778540528710826</v>
      </c>
      <c r="S123" s="349">
        <f>IF(S$66=0,0,S$66/FBT_fec!S$66)</f>
        <v>0.64691069167268422</v>
      </c>
      <c r="T123" s="349">
        <f>IF(T$66=0,0,T$66/FBT_fec!T$66)</f>
        <v>0.64907865749588733</v>
      </c>
      <c r="U123" s="349">
        <f>IF(U$66=0,0,U$66/FBT_fec!U$66)</f>
        <v>0.64868976217294505</v>
      </c>
      <c r="V123" s="349">
        <f>IF(V$66=0,0,V$66/FBT_fec!V$66)</f>
        <v>0.65070702020141213</v>
      </c>
      <c r="W123" s="349">
        <f>IF(W$66=0,0,W$66/FBT_fec!W$66)</f>
        <v>0.65075761401538978</v>
      </c>
      <c r="X123" s="349">
        <f>IF(X$66=0,0,X$66/FBT_fec!X$66)</f>
        <v>0.65464328902550994</v>
      </c>
      <c r="Y123" s="349">
        <f>IF(Y$66=0,0,Y$66/FBT_fec!Y$66)</f>
        <v>0.6540650876298949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0.50744814524606741</v>
      </c>
      <c r="C124" s="337">
        <f>IF(C$80=0,0,C$80/FBT_fec!C$80)</f>
        <v>0.50744814524606729</v>
      </c>
      <c r="D124" s="337">
        <f>IF(D$80=0,0,D$80/FBT_fec!D$80)</f>
        <v>0.50744814524606729</v>
      </c>
      <c r="E124" s="337">
        <f>IF(E$80=0,0,E$80/FBT_fec!E$80)</f>
        <v>0.50744814524606729</v>
      </c>
      <c r="F124" s="337">
        <f>IF(F$80=0,0,F$80/FBT_fec!F$80)</f>
        <v>0.50744814524606741</v>
      </c>
      <c r="G124" s="337">
        <f>IF(G$80=0,0,G$80/FBT_fec!G$80)</f>
        <v>0.50744814524606741</v>
      </c>
      <c r="H124" s="337">
        <f>IF(H$80=0,0,H$80/FBT_fec!H$80)</f>
        <v>0.50744814524606752</v>
      </c>
      <c r="I124" s="337">
        <f>IF(I$80=0,0,I$80/FBT_fec!I$80)</f>
        <v>0.50744814524606752</v>
      </c>
      <c r="J124" s="337">
        <f>IF(J$80=0,0,J$80/FBT_fec!J$80)</f>
        <v>0.50744814524606741</v>
      </c>
      <c r="K124" s="337">
        <f>IF(K$80=0,0,K$80/FBT_fec!K$80)</f>
        <v>0.50744814524606741</v>
      </c>
      <c r="L124" s="337">
        <f>IF(L$80=0,0,L$80/FBT_fec!L$80)</f>
        <v>0.50744814524606741</v>
      </c>
      <c r="M124" s="337">
        <f>IF(M$80=0,0,M$80/FBT_fec!M$80)</f>
        <v>0.50744814524606741</v>
      </c>
      <c r="N124" s="337">
        <f>IF(N$80=0,0,N$80/FBT_fec!N$80)</f>
        <v>0.50744814524606752</v>
      </c>
      <c r="O124" s="337">
        <f>IF(O$80=0,0,O$80/FBT_fec!O$80)</f>
        <v>0.50744814524606741</v>
      </c>
      <c r="P124" s="337">
        <f>IF(P$80=0,0,P$80/FBT_fec!P$80)</f>
        <v>0.50744814524606741</v>
      </c>
      <c r="Q124" s="337">
        <f>IF(Q$80=0,0,Q$80/FBT_fec!Q$80)</f>
        <v>0.50744814524606729</v>
      </c>
      <c r="R124" s="337">
        <f>IF(R$80=0,0,R$80/FBT_fec!R$80)</f>
        <v>0.50744814524606752</v>
      </c>
      <c r="S124" s="337">
        <f>IF(S$80=0,0,S$80/FBT_fec!S$80)</f>
        <v>0.50744814524606729</v>
      </c>
      <c r="T124" s="337">
        <f>IF(T$80=0,0,T$80/FBT_fec!T$80)</f>
        <v>0.50744814524606729</v>
      </c>
      <c r="U124" s="337">
        <f>IF(U$80=0,0,U$80/FBT_fec!U$80)</f>
        <v>0.50744814524606752</v>
      </c>
      <c r="V124" s="337">
        <f>IF(V$80=0,0,V$80/FBT_fec!V$80)</f>
        <v>0.50744814524606741</v>
      </c>
      <c r="W124" s="337">
        <f>IF(W$80=0,0,W$80/FBT_fec!W$80)</f>
        <v>0.50744814524606741</v>
      </c>
      <c r="X124" s="337">
        <f>IF(X$80=0,0,X$80/FBT_fec!X$80)</f>
        <v>0.50744814524606729</v>
      </c>
      <c r="Y124" s="337">
        <f>IF(Y$80=0,0,Y$80/FBT_fec!Y$80)</f>
        <v>0.50744814524606729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DK: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1397.3043654300709</v>
      </c>
      <c r="C5" s="223">
        <v>1465.2101324949281</v>
      </c>
      <c r="D5" s="223">
        <v>1370.100745213439</v>
      </c>
      <c r="E5" s="223">
        <v>1264.1343723096959</v>
      </c>
      <c r="F5" s="223">
        <v>1289.1651860009811</v>
      </c>
      <c r="G5" s="223">
        <v>1288.7070667353</v>
      </c>
      <c r="H5" s="223">
        <v>1375.0673496664599</v>
      </c>
      <c r="I5" s="223">
        <v>1224.0142754693679</v>
      </c>
      <c r="J5" s="223">
        <v>1306.25151333503</v>
      </c>
      <c r="K5" s="223">
        <v>1089.6627612633131</v>
      </c>
      <c r="L5" s="223">
        <v>1214.0561647690879</v>
      </c>
      <c r="M5" s="223">
        <v>1109.516244410039</v>
      </c>
      <c r="N5" s="223">
        <v>971.79972817736655</v>
      </c>
      <c r="O5" s="223">
        <v>905.46976874783968</v>
      </c>
      <c r="P5" s="223">
        <v>935.39216072599015</v>
      </c>
      <c r="Q5" s="223">
        <v>890.76106903049129</v>
      </c>
      <c r="R5" s="223">
        <v>877.36134931032848</v>
      </c>
      <c r="S5" s="223">
        <v>936.69873849317992</v>
      </c>
      <c r="T5" s="223">
        <v>893.99476181007333</v>
      </c>
      <c r="U5" s="223">
        <v>845.45411510945064</v>
      </c>
      <c r="V5" s="223">
        <v>800.60216715118145</v>
      </c>
      <c r="W5" s="223">
        <v>829.00556510629872</v>
      </c>
      <c r="X5" s="223">
        <v>656.17471479372705</v>
      </c>
      <c r="Y5" s="223">
        <v>593.35159563037882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18.71625191191491</v>
      </c>
      <c r="C10" s="260">
        <v>20.737570792046661</v>
      </c>
      <c r="D10" s="260">
        <v>18.070373985932569</v>
      </c>
      <c r="E10" s="260">
        <v>15.487305343919941</v>
      </c>
      <c r="F10" s="260">
        <v>15.357848802961421</v>
      </c>
      <c r="G10" s="260">
        <v>16.347918689415231</v>
      </c>
      <c r="H10" s="260">
        <v>16.96650358796477</v>
      </c>
      <c r="I10" s="260">
        <v>14.722940708855001</v>
      </c>
      <c r="J10" s="260">
        <v>15.62827303121032</v>
      </c>
      <c r="K10" s="260">
        <v>12.58713136803064</v>
      </c>
      <c r="L10" s="260">
        <v>14.158154946120471</v>
      </c>
      <c r="M10" s="260">
        <v>12.14551948376749</v>
      </c>
      <c r="N10" s="260">
        <v>10.147493174407259</v>
      </c>
      <c r="O10" s="260">
        <v>9.1714334645793745</v>
      </c>
      <c r="P10" s="260">
        <v>8.9049224064959418</v>
      </c>
      <c r="Q10" s="260">
        <v>7.9101079717229617</v>
      </c>
      <c r="R10" s="260">
        <v>7.8587372942726379</v>
      </c>
      <c r="S10" s="260">
        <v>8.5713457040559273</v>
      </c>
      <c r="T10" s="260">
        <v>8.1017167603537423</v>
      </c>
      <c r="U10" s="260">
        <v>7.1506116724268356</v>
      </c>
      <c r="V10" s="260">
        <v>5.9989392816286538</v>
      </c>
      <c r="W10" s="260">
        <v>6.2344665837042017</v>
      </c>
      <c r="X10" s="260">
        <v>4.0708212574224234</v>
      </c>
      <c r="Y10" s="260">
        <v>3.4330968643750608</v>
      </c>
      <c r="DA10" s="68" t="s">
        <v>2305</v>
      </c>
    </row>
    <row r="11" spans="1:105" ht="12" customHeight="1" x14ac:dyDescent="0.25">
      <c r="A11" s="37" t="s">
        <v>159</v>
      </c>
      <c r="B11" s="226">
        <v>4.1850831142823441</v>
      </c>
      <c r="C11" s="226">
        <v>4.9830190774729539</v>
      </c>
      <c r="D11" s="226">
        <v>4.3152608498561351</v>
      </c>
      <c r="E11" s="226">
        <v>3.5557292082607561</v>
      </c>
      <c r="F11" s="226">
        <v>3.763943437294397</v>
      </c>
      <c r="G11" s="226">
        <v>4.0176793644946578</v>
      </c>
      <c r="H11" s="226">
        <v>3.8993792224948498</v>
      </c>
      <c r="I11" s="226">
        <v>3.0936374219727818</v>
      </c>
      <c r="J11" s="226">
        <v>2.4596801896601721</v>
      </c>
      <c r="K11" s="226">
        <v>1.7890279923369301</v>
      </c>
      <c r="L11" s="226">
        <v>1.927818505291566</v>
      </c>
      <c r="M11" s="226">
        <v>1.1862702377234899</v>
      </c>
      <c r="N11" s="226">
        <v>0.67126798410093014</v>
      </c>
      <c r="O11" s="226">
        <v>0.54653213728290273</v>
      </c>
      <c r="P11" s="226">
        <v>0.46813970075754269</v>
      </c>
      <c r="Q11" s="226">
        <v>0.43870986373466608</v>
      </c>
      <c r="R11" s="226">
        <v>0.35769025233883311</v>
      </c>
      <c r="S11" s="226">
        <v>0.32711879103756503</v>
      </c>
      <c r="T11" s="226">
        <v>0.3814750048482205</v>
      </c>
      <c r="U11" s="226">
        <v>0.35080355928554141</v>
      </c>
      <c r="V11" s="226">
        <v>0.32404040733145029</v>
      </c>
      <c r="W11" s="226">
        <v>0.63039136749090896</v>
      </c>
      <c r="X11" s="226">
        <v>0.73865569905096184</v>
      </c>
      <c r="Y11" s="226">
        <v>0.49427896450171349</v>
      </c>
      <c r="DA11" s="69" t="s">
        <v>2306</v>
      </c>
    </row>
    <row r="12" spans="1:105" ht="12" customHeight="1" x14ac:dyDescent="0.25">
      <c r="A12" s="37" t="s">
        <v>35</v>
      </c>
      <c r="B12" s="226">
        <v>14.53116879763256</v>
      </c>
      <c r="C12" s="226">
        <v>15.754551714573701</v>
      </c>
      <c r="D12" s="226">
        <v>13.75511313607644</v>
      </c>
      <c r="E12" s="226">
        <v>11.93157613565918</v>
      </c>
      <c r="F12" s="226">
        <v>11.59390536566702</v>
      </c>
      <c r="G12" s="226">
        <v>12.33023932492058</v>
      </c>
      <c r="H12" s="226">
        <v>13.067124365469921</v>
      </c>
      <c r="I12" s="226">
        <v>11.629303286882211</v>
      </c>
      <c r="J12" s="226">
        <v>13.168592841550151</v>
      </c>
      <c r="K12" s="226">
        <v>10.79810337569371</v>
      </c>
      <c r="L12" s="226">
        <v>12.2303364408289</v>
      </c>
      <c r="M12" s="226">
        <v>10.959249246043999</v>
      </c>
      <c r="N12" s="226">
        <v>9.4762251903063301</v>
      </c>
      <c r="O12" s="226">
        <v>8.6249013272964721</v>
      </c>
      <c r="P12" s="226">
        <v>8.4367827057383984</v>
      </c>
      <c r="Q12" s="226">
        <v>7.4713981079882954</v>
      </c>
      <c r="R12" s="226">
        <v>7.5010470419338047</v>
      </c>
      <c r="S12" s="226">
        <v>8.2442269130183625</v>
      </c>
      <c r="T12" s="226">
        <v>7.7202417555055209</v>
      </c>
      <c r="U12" s="226">
        <v>6.7998081131412951</v>
      </c>
      <c r="V12" s="226">
        <v>5.6748988742972033</v>
      </c>
      <c r="W12" s="226">
        <v>5.6040752162132934</v>
      </c>
      <c r="X12" s="226">
        <v>3.3321655583714622</v>
      </c>
      <c r="Y12" s="226">
        <v>2.9388178998733481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95.096166682177852</v>
      </c>
      <c r="C16" s="261">
        <f t="shared" si="0"/>
        <v>101.056478140891</v>
      </c>
      <c r="D16" s="261">
        <f t="shared" si="0"/>
        <v>92.148537249199649</v>
      </c>
      <c r="E16" s="261">
        <f t="shared" si="0"/>
        <v>80.941320753703366</v>
      </c>
      <c r="F16" s="261">
        <f t="shared" si="0"/>
        <v>81.502253209883676</v>
      </c>
      <c r="G16" s="261">
        <f t="shared" si="0"/>
        <v>82.423465036337575</v>
      </c>
      <c r="H16" s="261">
        <f t="shared" si="0"/>
        <v>90.666987651914596</v>
      </c>
      <c r="I16" s="261">
        <f t="shared" si="0"/>
        <v>76.760301035320566</v>
      </c>
      <c r="J16" s="261">
        <f t="shared" si="0"/>
        <v>84.856649954331104</v>
      </c>
      <c r="K16" s="261">
        <f t="shared" si="0"/>
        <v>69.081291310786582</v>
      </c>
      <c r="L16" s="261">
        <f t="shared" si="0"/>
        <v>79.188903512161943</v>
      </c>
      <c r="M16" s="261">
        <f t="shared" si="0"/>
        <v>69.237403580383329</v>
      </c>
      <c r="N16" s="261">
        <f t="shared" si="0"/>
        <v>59.248180250538176</v>
      </c>
      <c r="O16" s="261">
        <f t="shared" si="0"/>
        <v>53.028153928213477</v>
      </c>
      <c r="P16" s="261">
        <f t="shared" si="0"/>
        <v>52.630420556284477</v>
      </c>
      <c r="Q16" s="261">
        <f t="shared" si="0"/>
        <v>47.837236514120377</v>
      </c>
      <c r="R16" s="261">
        <f t="shared" si="0"/>
        <v>50.30619765081132</v>
      </c>
      <c r="S16" s="261">
        <f t="shared" si="0"/>
        <v>54.140395075008293</v>
      </c>
      <c r="T16" s="261">
        <f t="shared" si="0"/>
        <v>49.656759799500087</v>
      </c>
      <c r="U16" s="261">
        <f t="shared" si="0"/>
        <v>47.266432551681312</v>
      </c>
      <c r="V16" s="261">
        <f t="shared" si="0"/>
        <v>43.376734989591789</v>
      </c>
      <c r="W16" s="261">
        <f t="shared" si="0"/>
        <v>44.906582466375561</v>
      </c>
      <c r="X16" s="261">
        <f t="shared" si="0"/>
        <v>33.102786824205232</v>
      </c>
      <c r="Y16" s="261">
        <f t="shared" si="0"/>
        <v>30.388516768408682</v>
      </c>
      <c r="DA16" s="70"/>
    </row>
    <row r="17" spans="1:105" ht="12" customHeight="1" x14ac:dyDescent="0.25">
      <c r="A17" s="60" t="s">
        <v>2148</v>
      </c>
      <c r="B17" s="329">
        <v>95.096166682177852</v>
      </c>
      <c r="C17" s="329">
        <v>101.056478140891</v>
      </c>
      <c r="D17" s="329">
        <v>92.148537249199649</v>
      </c>
      <c r="E17" s="329">
        <v>80.941320753703366</v>
      </c>
      <c r="F17" s="329">
        <v>81.502253209883676</v>
      </c>
      <c r="G17" s="329">
        <v>82.423465036337575</v>
      </c>
      <c r="H17" s="329">
        <v>90.666987651914596</v>
      </c>
      <c r="I17" s="329">
        <v>76.760301035320566</v>
      </c>
      <c r="J17" s="329">
        <v>84.856649954331104</v>
      </c>
      <c r="K17" s="329">
        <v>69.081291310786582</v>
      </c>
      <c r="L17" s="329">
        <v>79.188903512161943</v>
      </c>
      <c r="M17" s="329">
        <v>69.237403580383329</v>
      </c>
      <c r="N17" s="329">
        <v>59.248180250538176</v>
      </c>
      <c r="O17" s="329">
        <v>53.028153928213477</v>
      </c>
      <c r="P17" s="329">
        <v>52.630420556284477</v>
      </c>
      <c r="Q17" s="329">
        <v>47.837236514120377</v>
      </c>
      <c r="R17" s="329">
        <v>50.30619765081132</v>
      </c>
      <c r="S17" s="329">
        <v>54.140395075008293</v>
      </c>
      <c r="T17" s="329">
        <v>49.656759799500087</v>
      </c>
      <c r="U17" s="329">
        <v>47.266432551681312</v>
      </c>
      <c r="V17" s="329">
        <v>43.376734989591789</v>
      </c>
      <c r="W17" s="329">
        <v>44.906582466375561</v>
      </c>
      <c r="X17" s="329">
        <v>33.102786824205232</v>
      </c>
      <c r="Y17" s="329">
        <v>30.388516768408682</v>
      </c>
      <c r="DA17" s="72" t="s">
        <v>2311</v>
      </c>
    </row>
    <row r="18" spans="1:105" ht="12" customHeight="1" x14ac:dyDescent="0.25">
      <c r="A18" s="59" t="s">
        <v>28</v>
      </c>
      <c r="B18" s="230">
        <v>18.218245663965629</v>
      </c>
      <c r="C18" s="230">
        <v>19.313963571216309</v>
      </c>
      <c r="D18" s="230">
        <v>16.208316835540099</v>
      </c>
      <c r="E18" s="230">
        <v>13.1028835813282</v>
      </c>
      <c r="F18" s="230">
        <v>14.609211874627711</v>
      </c>
      <c r="G18" s="230">
        <v>12.6050137173448</v>
      </c>
      <c r="H18" s="230">
        <v>12.99066706100662</v>
      </c>
      <c r="I18" s="230">
        <v>12.144773209835179</v>
      </c>
      <c r="J18" s="230">
        <v>16.621655759605058</v>
      </c>
      <c r="K18" s="230">
        <v>9.8266596905911783</v>
      </c>
      <c r="L18" s="230">
        <v>11.56672952434273</v>
      </c>
      <c r="M18" s="230">
        <v>11.19488907778943</v>
      </c>
      <c r="N18" s="230">
        <v>7.2018563029214597</v>
      </c>
      <c r="O18" s="230">
        <v>6.9632808381737039</v>
      </c>
      <c r="P18" s="230">
        <v>6.9678710618266999</v>
      </c>
      <c r="Q18" s="230">
        <v>6.4518999533447534</v>
      </c>
      <c r="R18" s="230">
        <v>8.0708996929503343</v>
      </c>
      <c r="S18" s="230">
        <v>9.1070026812537233</v>
      </c>
      <c r="T18" s="230">
        <v>7.6489456187876002</v>
      </c>
      <c r="U18" s="230">
        <v>6.6752157571367281</v>
      </c>
      <c r="V18" s="230">
        <v>6.2509578397015737</v>
      </c>
      <c r="W18" s="230">
        <v>7.230636574125616</v>
      </c>
      <c r="X18" s="230">
        <v>5.2254942858537827</v>
      </c>
      <c r="Y18" s="230">
        <v>4.35809456834812</v>
      </c>
      <c r="DA18" s="71" t="s">
        <v>2312</v>
      </c>
    </row>
    <row r="19" spans="1:105" ht="12" customHeight="1" x14ac:dyDescent="0.25">
      <c r="A19" s="59" t="s">
        <v>31</v>
      </c>
      <c r="B19" s="230">
        <v>1.2300339599881509</v>
      </c>
      <c r="C19" s="230">
        <v>1.24692021743199</v>
      </c>
      <c r="D19" s="230">
        <v>1.0122175648896969</v>
      </c>
      <c r="E19" s="230">
        <v>1.3478533289293719</v>
      </c>
      <c r="F19" s="230">
        <v>1.330650356236887</v>
      </c>
      <c r="G19" s="230">
        <v>0.96259566599494373</v>
      </c>
      <c r="H19" s="230">
        <v>0.99147886326048451</v>
      </c>
      <c r="I19" s="230">
        <v>1.3207594868231449</v>
      </c>
      <c r="J19" s="230">
        <v>0.78398109543983652</v>
      </c>
      <c r="K19" s="230">
        <v>0.7658862934495908</v>
      </c>
      <c r="L19" s="230">
        <v>0.78818584917925738</v>
      </c>
      <c r="M19" s="230">
        <v>0.75251850266167364</v>
      </c>
      <c r="N19" s="230">
        <v>1.101443224746242</v>
      </c>
      <c r="O19" s="230">
        <v>0.88174937824954791</v>
      </c>
      <c r="P19" s="230">
        <v>0.84597507151327378</v>
      </c>
      <c r="Q19" s="230">
        <v>0.92075148239581606</v>
      </c>
      <c r="R19" s="230">
        <v>1.435509730837349</v>
      </c>
      <c r="S19" s="230">
        <v>1.542600634087985</v>
      </c>
      <c r="T19" s="230">
        <v>1.4819379684337599</v>
      </c>
      <c r="U19" s="230">
        <v>1.48034357689054</v>
      </c>
      <c r="V19" s="230">
        <v>1.391672354802137</v>
      </c>
      <c r="W19" s="230">
        <v>1.5997194762430409</v>
      </c>
      <c r="X19" s="230">
        <v>2.229052628714836</v>
      </c>
      <c r="Y19" s="230">
        <v>2.5304497502935588</v>
      </c>
      <c r="DA19" s="71" t="s">
        <v>2313</v>
      </c>
    </row>
    <row r="20" spans="1:105" ht="12" customHeight="1" x14ac:dyDescent="0.25">
      <c r="A20" s="59" t="s">
        <v>159</v>
      </c>
      <c r="B20" s="230">
        <v>10.654529105370919</v>
      </c>
      <c r="C20" s="230">
        <v>13.00908173393252</v>
      </c>
      <c r="D20" s="230">
        <v>11.39504601257581</v>
      </c>
      <c r="E20" s="230">
        <v>9.4193685745968132</v>
      </c>
      <c r="F20" s="230">
        <v>9.9071582398718672</v>
      </c>
      <c r="G20" s="230">
        <v>11.48574217268923</v>
      </c>
      <c r="H20" s="230">
        <v>10.75767928272888</v>
      </c>
      <c r="I20" s="230">
        <v>9.2600632128115841</v>
      </c>
      <c r="J20" s="230">
        <v>7.5253570503885339</v>
      </c>
      <c r="K20" s="230">
        <v>6.1435807792060304</v>
      </c>
      <c r="L20" s="230">
        <v>6.52783050055662</v>
      </c>
      <c r="M20" s="230">
        <v>4.2297246549913421</v>
      </c>
      <c r="N20" s="230">
        <v>2.5589630623537238</v>
      </c>
      <c r="O20" s="230">
        <v>2.2736140632150308</v>
      </c>
      <c r="P20" s="230">
        <v>2.0015043482087922</v>
      </c>
      <c r="Q20" s="230">
        <v>1.9366893191848109</v>
      </c>
      <c r="R20" s="230">
        <v>1.5751383938654619</v>
      </c>
      <c r="S20" s="230">
        <v>1.4045889015956039</v>
      </c>
      <c r="T20" s="230">
        <v>1.76155091380429</v>
      </c>
      <c r="U20" s="230">
        <v>1.695863448564618</v>
      </c>
      <c r="V20" s="230">
        <v>1.637079116201632</v>
      </c>
      <c r="W20" s="230">
        <v>3.261682558860842</v>
      </c>
      <c r="X20" s="230">
        <v>4.1566879230477767</v>
      </c>
      <c r="Y20" s="230">
        <v>3.1492374203066902</v>
      </c>
      <c r="DA20" s="71" t="s">
        <v>2314</v>
      </c>
    </row>
    <row r="21" spans="1:105" ht="12" customHeight="1" x14ac:dyDescent="0.25">
      <c r="A21" s="59" t="s">
        <v>32</v>
      </c>
      <c r="B21" s="230">
        <v>27.999406659251921</v>
      </c>
      <c r="C21" s="230">
        <v>26.35637690141192</v>
      </c>
      <c r="D21" s="230">
        <v>27.21066890335625</v>
      </c>
      <c r="E21" s="230">
        <v>25.463658361383949</v>
      </c>
      <c r="F21" s="230">
        <v>25.1386596318934</v>
      </c>
      <c r="G21" s="230">
        <v>22.12042405383426</v>
      </c>
      <c r="H21" s="230">
        <v>29.877338857532699</v>
      </c>
      <c r="I21" s="230">
        <v>19.225169013885989</v>
      </c>
      <c r="J21" s="230">
        <v>19.636530901474831</v>
      </c>
      <c r="K21" s="230">
        <v>15.26412353815021</v>
      </c>
      <c r="L21" s="230">
        <v>18.89273462581836</v>
      </c>
      <c r="M21" s="230">
        <v>13.9843464316224</v>
      </c>
      <c r="N21" s="230">
        <v>12.261283673960151</v>
      </c>
      <c r="O21" s="230">
        <v>7.0292830088878926</v>
      </c>
      <c r="P21" s="230">
        <v>6.7440911701419992</v>
      </c>
      <c r="Q21" s="230">
        <v>5.5453300335473692</v>
      </c>
      <c r="R21" s="230">
        <v>6.1927539045305497</v>
      </c>
      <c r="S21" s="230">
        <v>6.6869841597736901</v>
      </c>
      <c r="T21" s="230">
        <v>3.114285986955919</v>
      </c>
      <c r="U21" s="230">
        <v>4.5432052189445926</v>
      </c>
      <c r="V21" s="230">
        <v>5.4269640955932186</v>
      </c>
      <c r="W21" s="230">
        <v>3.8187242220829138</v>
      </c>
      <c r="X21" s="230">
        <v>2.7402279910194109</v>
      </c>
      <c r="Y21" s="230">
        <v>1.626419478062451</v>
      </c>
      <c r="DA21" s="71" t="s">
        <v>2315</v>
      </c>
    </row>
    <row r="22" spans="1:105" ht="12" customHeight="1" x14ac:dyDescent="0.25">
      <c r="A22" s="59" t="s">
        <v>35</v>
      </c>
      <c r="B22" s="230">
        <v>36.993951293601221</v>
      </c>
      <c r="C22" s="230">
        <v>41.130135716898288</v>
      </c>
      <c r="D22" s="230">
        <v>36.322287932837789</v>
      </c>
      <c r="E22" s="230">
        <v>31.607556907465021</v>
      </c>
      <c r="F22" s="230">
        <v>30.516573107253809</v>
      </c>
      <c r="G22" s="230">
        <v>35.24968942647434</v>
      </c>
      <c r="H22" s="230">
        <v>36.049823587385923</v>
      </c>
      <c r="I22" s="230">
        <v>34.809536111964661</v>
      </c>
      <c r="J22" s="230">
        <v>40.289125147422837</v>
      </c>
      <c r="K22" s="230">
        <v>37.081041009389587</v>
      </c>
      <c r="L22" s="230">
        <v>41.413423012264978</v>
      </c>
      <c r="M22" s="230">
        <v>39.075924913318467</v>
      </c>
      <c r="N22" s="230">
        <v>36.124633986556603</v>
      </c>
      <c r="O22" s="230">
        <v>35.880226639687308</v>
      </c>
      <c r="P22" s="230">
        <v>36.070978904593723</v>
      </c>
      <c r="Q22" s="230">
        <v>32.982565725647632</v>
      </c>
      <c r="R22" s="230">
        <v>33.031895928627627</v>
      </c>
      <c r="S22" s="230">
        <v>35.39921869829729</v>
      </c>
      <c r="T22" s="230">
        <v>35.650039311518533</v>
      </c>
      <c r="U22" s="230">
        <v>32.871804550144823</v>
      </c>
      <c r="V22" s="230">
        <v>28.670061583293229</v>
      </c>
      <c r="W22" s="230">
        <v>28.99581963506315</v>
      </c>
      <c r="X22" s="230">
        <v>18.751323995569422</v>
      </c>
      <c r="Y22" s="230">
        <v>18.724315551397861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79.246805568481534</v>
      </c>
      <c r="C25" s="261">
        <f t="shared" si="1"/>
        <v>84.213731784075875</v>
      </c>
      <c r="D25" s="261">
        <f t="shared" si="1"/>
        <v>76.790447707666374</v>
      </c>
      <c r="E25" s="261">
        <f t="shared" si="1"/>
        <v>67.451100628086124</v>
      </c>
      <c r="F25" s="261">
        <f t="shared" si="1"/>
        <v>67.918544341569728</v>
      </c>
      <c r="G25" s="261">
        <f t="shared" si="1"/>
        <v>68.686220863614651</v>
      </c>
      <c r="H25" s="261">
        <f t="shared" si="1"/>
        <v>75.555823043262151</v>
      </c>
      <c r="I25" s="261">
        <f t="shared" si="1"/>
        <v>63.9669175294338</v>
      </c>
      <c r="J25" s="261">
        <f t="shared" si="1"/>
        <v>70.713874961942594</v>
      </c>
      <c r="K25" s="261">
        <f t="shared" si="1"/>
        <v>57.567742758988807</v>
      </c>
      <c r="L25" s="261">
        <f t="shared" si="1"/>
        <v>65.990752926801633</v>
      </c>
      <c r="M25" s="261">
        <f t="shared" si="1"/>
        <v>57.697836316986113</v>
      </c>
      <c r="N25" s="261">
        <f t="shared" si="1"/>
        <v>49.37348354211516</v>
      </c>
      <c r="O25" s="261">
        <f t="shared" si="1"/>
        <v>44.190128273511242</v>
      </c>
      <c r="P25" s="261">
        <f t="shared" si="1"/>
        <v>43.85868379690374</v>
      </c>
      <c r="Q25" s="261">
        <f t="shared" si="1"/>
        <v>39.864363761766981</v>
      </c>
      <c r="R25" s="261">
        <f t="shared" si="1"/>
        <v>41.921831375676113</v>
      </c>
      <c r="S25" s="261">
        <f t="shared" si="1"/>
        <v>45.116995895840262</v>
      </c>
      <c r="T25" s="261">
        <f t="shared" si="1"/>
        <v>41.380633166250092</v>
      </c>
      <c r="U25" s="261">
        <f t="shared" si="1"/>
        <v>39.388693793067773</v>
      </c>
      <c r="V25" s="261">
        <f t="shared" si="1"/>
        <v>36.147279157993168</v>
      </c>
      <c r="W25" s="261">
        <f t="shared" si="1"/>
        <v>37.422152055312949</v>
      </c>
      <c r="X25" s="261">
        <f t="shared" si="1"/>
        <v>27.585655686837701</v>
      </c>
      <c r="Y25" s="261">
        <f t="shared" si="1"/>
        <v>25.323763973673891</v>
      </c>
      <c r="DA25" s="70"/>
    </row>
    <row r="26" spans="1:105" ht="12" customHeight="1" x14ac:dyDescent="0.25">
      <c r="A26" s="60" t="s">
        <v>2160</v>
      </c>
      <c r="B26" s="329">
        <v>79.246805568481534</v>
      </c>
      <c r="C26" s="329">
        <v>84.213731784075875</v>
      </c>
      <c r="D26" s="329">
        <v>76.790447707666374</v>
      </c>
      <c r="E26" s="329">
        <v>67.451100628086124</v>
      </c>
      <c r="F26" s="329">
        <v>67.918544341569728</v>
      </c>
      <c r="G26" s="329">
        <v>68.686220863614651</v>
      </c>
      <c r="H26" s="329">
        <v>75.555823043262151</v>
      </c>
      <c r="I26" s="329">
        <v>63.9669175294338</v>
      </c>
      <c r="J26" s="329">
        <v>70.713874961942594</v>
      </c>
      <c r="K26" s="329">
        <v>57.567742758988807</v>
      </c>
      <c r="L26" s="329">
        <v>65.990752926801633</v>
      </c>
      <c r="M26" s="329">
        <v>57.697836316986113</v>
      </c>
      <c r="N26" s="329">
        <v>49.37348354211516</v>
      </c>
      <c r="O26" s="329">
        <v>44.190128273511242</v>
      </c>
      <c r="P26" s="329">
        <v>43.85868379690374</v>
      </c>
      <c r="Q26" s="329">
        <v>39.864363761766981</v>
      </c>
      <c r="R26" s="329">
        <v>41.921831375676113</v>
      </c>
      <c r="S26" s="329">
        <v>45.116995895840262</v>
      </c>
      <c r="T26" s="329">
        <v>41.380633166250092</v>
      </c>
      <c r="U26" s="329">
        <v>39.388693793067773</v>
      </c>
      <c r="V26" s="329">
        <v>36.147279157993168</v>
      </c>
      <c r="W26" s="329">
        <v>37.422152055312949</v>
      </c>
      <c r="X26" s="329">
        <v>27.585655686837701</v>
      </c>
      <c r="Y26" s="329">
        <v>25.323763973673891</v>
      </c>
      <c r="DA26" s="72" t="s">
        <v>2319</v>
      </c>
    </row>
    <row r="27" spans="1:105" ht="12" customHeight="1" x14ac:dyDescent="0.25">
      <c r="A27" s="59" t="s">
        <v>28</v>
      </c>
      <c r="B27" s="230">
        <v>15.181871386638029</v>
      </c>
      <c r="C27" s="230">
        <v>16.094969642680262</v>
      </c>
      <c r="D27" s="230">
        <v>13.506930696283421</v>
      </c>
      <c r="E27" s="230">
        <v>10.919069651106829</v>
      </c>
      <c r="F27" s="230">
        <v>12.174343228856429</v>
      </c>
      <c r="G27" s="230">
        <v>10.50417809778733</v>
      </c>
      <c r="H27" s="230">
        <v>10.82555588417218</v>
      </c>
      <c r="I27" s="230">
        <v>10.120644341529321</v>
      </c>
      <c r="J27" s="230">
        <v>13.851379799670889</v>
      </c>
      <c r="K27" s="230">
        <v>8.1888830754926474</v>
      </c>
      <c r="L27" s="230">
        <v>9.6389412702856134</v>
      </c>
      <c r="M27" s="230">
        <v>9.3290742314911945</v>
      </c>
      <c r="N27" s="230">
        <v>6.0015469191012176</v>
      </c>
      <c r="O27" s="230">
        <v>5.8027340318114229</v>
      </c>
      <c r="P27" s="230">
        <v>5.8065592181889158</v>
      </c>
      <c r="Q27" s="230">
        <v>5.37658329445396</v>
      </c>
      <c r="R27" s="230">
        <v>6.72574974412528</v>
      </c>
      <c r="S27" s="230">
        <v>7.5891689010447703</v>
      </c>
      <c r="T27" s="230">
        <v>6.3741213489896671</v>
      </c>
      <c r="U27" s="230">
        <v>5.562679797613943</v>
      </c>
      <c r="V27" s="230">
        <v>5.2091315330846459</v>
      </c>
      <c r="W27" s="230">
        <v>6.0255304784380099</v>
      </c>
      <c r="X27" s="230">
        <v>4.3545785715448204</v>
      </c>
      <c r="Y27" s="230">
        <v>3.631745473623432</v>
      </c>
      <c r="DA27" s="71" t="s">
        <v>2320</v>
      </c>
    </row>
    <row r="28" spans="1:105" ht="12" customHeight="1" x14ac:dyDescent="0.25">
      <c r="A28" s="59" t="s">
        <v>31</v>
      </c>
      <c r="B28" s="230">
        <v>1.025028299990125</v>
      </c>
      <c r="C28" s="230">
        <v>1.039100181193326</v>
      </c>
      <c r="D28" s="230">
        <v>0.84351463740808097</v>
      </c>
      <c r="E28" s="230">
        <v>1.1232111074411431</v>
      </c>
      <c r="F28" s="230">
        <v>1.108875296864072</v>
      </c>
      <c r="G28" s="230">
        <v>0.80216305499578644</v>
      </c>
      <c r="H28" s="230">
        <v>0.8262323860504035</v>
      </c>
      <c r="I28" s="230">
        <v>1.1006329056859541</v>
      </c>
      <c r="J28" s="230">
        <v>0.65331757953319725</v>
      </c>
      <c r="K28" s="230">
        <v>0.63823857787465876</v>
      </c>
      <c r="L28" s="230">
        <v>0.65682154098271472</v>
      </c>
      <c r="M28" s="230">
        <v>0.62709875221806133</v>
      </c>
      <c r="N28" s="230">
        <v>0.91786935395520219</v>
      </c>
      <c r="O28" s="230">
        <v>0.73479114854129013</v>
      </c>
      <c r="P28" s="230">
        <v>0.70497922626106158</v>
      </c>
      <c r="Q28" s="230">
        <v>0.76729290199651345</v>
      </c>
      <c r="R28" s="230">
        <v>1.196258109031124</v>
      </c>
      <c r="S28" s="230">
        <v>1.2855005284066541</v>
      </c>
      <c r="T28" s="230">
        <v>1.2349483070281331</v>
      </c>
      <c r="U28" s="230">
        <v>1.2336196474087839</v>
      </c>
      <c r="V28" s="230">
        <v>1.159726962335115</v>
      </c>
      <c r="W28" s="230">
        <v>1.3330995635358669</v>
      </c>
      <c r="X28" s="230">
        <v>1.8575438572623639</v>
      </c>
      <c r="Y28" s="230">
        <v>2.108708125244632</v>
      </c>
      <c r="DA28" s="71" t="s">
        <v>2321</v>
      </c>
    </row>
    <row r="29" spans="1:105" ht="12" customHeight="1" x14ac:dyDescent="0.25">
      <c r="A29" s="59" t="s">
        <v>159</v>
      </c>
      <c r="B29" s="230">
        <v>8.8787742544757702</v>
      </c>
      <c r="C29" s="230">
        <v>10.84090144494377</v>
      </c>
      <c r="D29" s="230">
        <v>9.4958716771465106</v>
      </c>
      <c r="E29" s="230">
        <v>7.8494738121640104</v>
      </c>
      <c r="F29" s="230">
        <v>8.2559651998932218</v>
      </c>
      <c r="G29" s="230">
        <v>9.5714518105743611</v>
      </c>
      <c r="H29" s="230">
        <v>8.9647327356073969</v>
      </c>
      <c r="I29" s="230">
        <v>7.716719344009654</v>
      </c>
      <c r="J29" s="230">
        <v>6.2711308753237791</v>
      </c>
      <c r="K29" s="230">
        <v>5.1196506493383582</v>
      </c>
      <c r="L29" s="230">
        <v>5.4398587504638511</v>
      </c>
      <c r="M29" s="230">
        <v>3.5247705458261178</v>
      </c>
      <c r="N29" s="230">
        <v>2.132469218628104</v>
      </c>
      <c r="O29" s="230">
        <v>1.8946783860125269</v>
      </c>
      <c r="P29" s="230">
        <v>1.667920290173994</v>
      </c>
      <c r="Q29" s="230">
        <v>1.6139077659873431</v>
      </c>
      <c r="R29" s="230">
        <v>1.312615328221219</v>
      </c>
      <c r="S29" s="230">
        <v>1.170490751329671</v>
      </c>
      <c r="T29" s="230">
        <v>1.4679590948369079</v>
      </c>
      <c r="U29" s="230">
        <v>1.413219540470515</v>
      </c>
      <c r="V29" s="230">
        <v>1.3642325968346929</v>
      </c>
      <c r="W29" s="230">
        <v>2.7180687990507009</v>
      </c>
      <c r="X29" s="230">
        <v>3.4639066025398151</v>
      </c>
      <c r="Y29" s="230">
        <v>2.6243645169222409</v>
      </c>
      <c r="DA29" s="71" t="s">
        <v>2322</v>
      </c>
    </row>
    <row r="30" spans="1:105" ht="12" customHeight="1" x14ac:dyDescent="0.25">
      <c r="A30" s="59" t="s">
        <v>32</v>
      </c>
      <c r="B30" s="230">
        <v>23.332838882709929</v>
      </c>
      <c r="C30" s="230">
        <v>21.963647417843269</v>
      </c>
      <c r="D30" s="230">
        <v>22.675557419463541</v>
      </c>
      <c r="E30" s="230">
        <v>21.21971530115329</v>
      </c>
      <c r="F30" s="230">
        <v>20.948883026577839</v>
      </c>
      <c r="G30" s="230">
        <v>18.433686711528551</v>
      </c>
      <c r="H30" s="230">
        <v>24.897782381277249</v>
      </c>
      <c r="I30" s="230">
        <v>16.02097417823833</v>
      </c>
      <c r="J30" s="230">
        <v>16.363775751229031</v>
      </c>
      <c r="K30" s="230">
        <v>12.7201029484585</v>
      </c>
      <c r="L30" s="230">
        <v>15.743945521515309</v>
      </c>
      <c r="M30" s="230">
        <v>11.653622026352</v>
      </c>
      <c r="N30" s="230">
        <v>10.217736394966799</v>
      </c>
      <c r="O30" s="230">
        <v>5.8577358407399132</v>
      </c>
      <c r="P30" s="230">
        <v>5.6200759751183327</v>
      </c>
      <c r="Q30" s="230">
        <v>4.6211083612894734</v>
      </c>
      <c r="R30" s="230">
        <v>5.1606282537754584</v>
      </c>
      <c r="S30" s="230">
        <v>5.5724867998114096</v>
      </c>
      <c r="T30" s="230">
        <v>2.595238322463266</v>
      </c>
      <c r="U30" s="230">
        <v>3.7860043491204949</v>
      </c>
      <c r="V30" s="230">
        <v>4.5224700796610158</v>
      </c>
      <c r="W30" s="230">
        <v>3.1822701850690942</v>
      </c>
      <c r="X30" s="230">
        <v>2.2835233258495111</v>
      </c>
      <c r="Y30" s="230">
        <v>1.355349565052042</v>
      </c>
      <c r="DA30" s="71" t="s">
        <v>2323</v>
      </c>
    </row>
    <row r="31" spans="1:105" ht="12" customHeight="1" x14ac:dyDescent="0.25">
      <c r="A31" s="59" t="s">
        <v>35</v>
      </c>
      <c r="B31" s="230">
        <v>30.828292744667682</v>
      </c>
      <c r="C31" s="230">
        <v>34.275113097415257</v>
      </c>
      <c r="D31" s="230">
        <v>30.26857327736483</v>
      </c>
      <c r="E31" s="230">
        <v>26.339630756220849</v>
      </c>
      <c r="F31" s="230">
        <v>25.430477589378171</v>
      </c>
      <c r="G31" s="230">
        <v>29.374741188728621</v>
      </c>
      <c r="H31" s="230">
        <v>30.041519656154922</v>
      </c>
      <c r="I31" s="230">
        <v>29.007946759970551</v>
      </c>
      <c r="J31" s="230">
        <v>33.5742709561857</v>
      </c>
      <c r="K31" s="230">
        <v>30.90086750782465</v>
      </c>
      <c r="L31" s="230">
        <v>34.511185843554152</v>
      </c>
      <c r="M31" s="230">
        <v>32.563270761098728</v>
      </c>
      <c r="N31" s="230">
        <v>30.103861655463842</v>
      </c>
      <c r="O31" s="230">
        <v>29.90018886640609</v>
      </c>
      <c r="P31" s="230">
        <v>30.05914908716144</v>
      </c>
      <c r="Q31" s="230">
        <v>27.485471438039699</v>
      </c>
      <c r="R31" s="230">
        <v>27.526579940523028</v>
      </c>
      <c r="S31" s="230">
        <v>29.499348915247751</v>
      </c>
      <c r="T31" s="230">
        <v>29.70836609293211</v>
      </c>
      <c r="U31" s="230">
        <v>27.39317045845403</v>
      </c>
      <c r="V31" s="230">
        <v>23.891717986077701</v>
      </c>
      <c r="W31" s="230">
        <v>24.16318302921928</v>
      </c>
      <c r="X31" s="230">
        <v>15.626103329641181</v>
      </c>
      <c r="Y31" s="230">
        <v>15.603596292831551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996.66289400779306</v>
      </c>
      <c r="C34" s="261">
        <v>1042.254334653212</v>
      </c>
      <c r="D34" s="261">
        <v>978.83808520867717</v>
      </c>
      <c r="E34" s="261">
        <v>912.3797592537677</v>
      </c>
      <c r="F34" s="261">
        <v>932.86266634532967</v>
      </c>
      <c r="G34" s="261">
        <v>926.99666824030646</v>
      </c>
      <c r="H34" s="261">
        <v>986.54506474152447</v>
      </c>
      <c r="I34" s="261">
        <v>885.36075376539725</v>
      </c>
      <c r="J34" s="261">
        <v>939.11745686754182</v>
      </c>
      <c r="K34" s="261">
        <v>785.44396257118103</v>
      </c>
      <c r="L34" s="261">
        <v>872.35969667391396</v>
      </c>
      <c r="M34" s="261">
        <v>801.5868495849935</v>
      </c>
      <c r="N34" s="261">
        <v>702.01715602855097</v>
      </c>
      <c r="O34" s="261">
        <v>659.30043457437648</v>
      </c>
      <c r="P34" s="261">
        <v>688.00158520508114</v>
      </c>
      <c r="Q34" s="261">
        <v>659.43241496970768</v>
      </c>
      <c r="R34" s="261">
        <v>642.71297671611126</v>
      </c>
      <c r="S34" s="261">
        <v>686.13357457143513</v>
      </c>
      <c r="T34" s="261">
        <v>658.96366508097003</v>
      </c>
      <c r="U34" s="261">
        <v>623.46593279390879</v>
      </c>
      <c r="V34" s="261">
        <v>592.90930207980648</v>
      </c>
      <c r="W34" s="261">
        <v>614.34609843010207</v>
      </c>
      <c r="X34" s="261">
        <v>491.33931266734982</v>
      </c>
      <c r="Y34" s="261">
        <v>443.59246837416322</v>
      </c>
      <c r="DA34" s="70" t="s">
        <v>2327</v>
      </c>
    </row>
    <row r="35" spans="1:105" ht="12" customHeight="1" x14ac:dyDescent="0.25">
      <c r="A35" s="64" t="s">
        <v>28</v>
      </c>
      <c r="B35" s="229">
        <v>190.48653480585409</v>
      </c>
      <c r="C35" s="229">
        <v>198.86048876558851</v>
      </c>
      <c r="D35" s="229">
        <v>171.91549187166211</v>
      </c>
      <c r="E35" s="229">
        <v>147.41309553342461</v>
      </c>
      <c r="F35" s="229">
        <v>166.80351811460409</v>
      </c>
      <c r="G35" s="229">
        <v>141.55497022152511</v>
      </c>
      <c r="H35" s="229">
        <v>141.14436111096131</v>
      </c>
      <c r="I35" s="229">
        <v>139.80252593010269</v>
      </c>
      <c r="J35" s="229">
        <v>182.9856061522319</v>
      </c>
      <c r="K35" s="229">
        <v>111.0577014359915</v>
      </c>
      <c r="L35" s="229">
        <v>126.5780057937308</v>
      </c>
      <c r="M35" s="229">
        <v>129.0616220397753</v>
      </c>
      <c r="N35" s="229">
        <v>85.183615497341876</v>
      </c>
      <c r="O35" s="229">
        <v>86.380130136340668</v>
      </c>
      <c r="P35" s="229">
        <v>90.873713309122635</v>
      </c>
      <c r="Q35" s="229">
        <v>88.674231895068928</v>
      </c>
      <c r="R35" s="229">
        <v>103.1032279078958</v>
      </c>
      <c r="S35" s="229">
        <v>115.4017722502517</v>
      </c>
      <c r="T35" s="229">
        <v>101.48683463257299</v>
      </c>
      <c r="U35" s="229">
        <v>87.841251917025289</v>
      </c>
      <c r="V35" s="229">
        <v>85.034324114903157</v>
      </c>
      <c r="W35" s="229">
        <v>98.529927523694539</v>
      </c>
      <c r="X35" s="229">
        <v>77.201799959409399</v>
      </c>
      <c r="Y35" s="229">
        <v>63.282244139721847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12.861002703191319</v>
      </c>
      <c r="C37" s="229">
        <v>12.838543625491781</v>
      </c>
      <c r="D37" s="229">
        <v>10.73620921375268</v>
      </c>
      <c r="E37" s="229">
        <v>15.16393168795668</v>
      </c>
      <c r="F37" s="229">
        <v>15.19295925786688</v>
      </c>
      <c r="G37" s="229">
        <v>10.81000020236282</v>
      </c>
      <c r="H37" s="229">
        <v>10.77247612095136</v>
      </c>
      <c r="I37" s="229">
        <v>15.20370197234236</v>
      </c>
      <c r="J37" s="229">
        <v>8.6307440146599372</v>
      </c>
      <c r="K37" s="229">
        <v>8.6557969839215669</v>
      </c>
      <c r="L37" s="229">
        <v>8.62534156902211</v>
      </c>
      <c r="M37" s="229">
        <v>8.6754998547637534</v>
      </c>
      <c r="N37" s="229">
        <v>13.02787950807569</v>
      </c>
      <c r="O37" s="229">
        <v>10.93818098263143</v>
      </c>
      <c r="P37" s="229">
        <v>11.033053773989851</v>
      </c>
      <c r="Q37" s="229">
        <v>12.6547111793586</v>
      </c>
      <c r="R37" s="229">
        <v>18.338189368380259</v>
      </c>
      <c r="S37" s="229">
        <v>19.547468390951241</v>
      </c>
      <c r="T37" s="229">
        <v>19.662473892971281</v>
      </c>
      <c r="U37" s="229">
        <v>19.480304126854119</v>
      </c>
      <c r="V37" s="229">
        <v>18.931485560242571</v>
      </c>
      <c r="W37" s="229">
        <v>21.798944316535511</v>
      </c>
      <c r="X37" s="229">
        <v>32.932171719506833</v>
      </c>
      <c r="Y37" s="229">
        <v>36.743704472221083</v>
      </c>
      <c r="DA37" s="73" t="s">
        <v>2330</v>
      </c>
    </row>
    <row r="38" spans="1:105" ht="12" customHeight="1" x14ac:dyDescent="0.25">
      <c r="A38" s="64" t="s">
        <v>159</v>
      </c>
      <c r="B38" s="229">
        <v>111.4017434337553</v>
      </c>
      <c r="C38" s="229">
        <v>133.94414577113099</v>
      </c>
      <c r="D38" s="229">
        <v>120.86294709248961</v>
      </c>
      <c r="E38" s="229">
        <v>105.971961891676</v>
      </c>
      <c r="F38" s="229">
        <v>113.1169061760786</v>
      </c>
      <c r="G38" s="229">
        <v>128.9854916214737</v>
      </c>
      <c r="H38" s="229">
        <v>116.8828176618464</v>
      </c>
      <c r="I38" s="229">
        <v>106.59566918673239</v>
      </c>
      <c r="J38" s="229">
        <v>82.845658777500546</v>
      </c>
      <c r="K38" s="229">
        <v>69.432745348680356</v>
      </c>
      <c r="L38" s="229">
        <v>71.435902878251241</v>
      </c>
      <c r="M38" s="229">
        <v>48.762888221720999</v>
      </c>
      <c r="N38" s="229">
        <v>30.267436117409758</v>
      </c>
      <c r="O38" s="229">
        <v>28.20438859562617</v>
      </c>
      <c r="P38" s="229">
        <v>26.10325746733972</v>
      </c>
      <c r="Q38" s="229">
        <v>26.617653565608631</v>
      </c>
      <c r="R38" s="229">
        <v>20.121902016827249</v>
      </c>
      <c r="S38" s="229">
        <v>17.798616537230721</v>
      </c>
      <c r="T38" s="229">
        <v>23.372401268875869</v>
      </c>
      <c r="U38" s="229">
        <v>22.31639752512476</v>
      </c>
      <c r="V38" s="229">
        <v>22.269853635019029</v>
      </c>
      <c r="W38" s="229">
        <v>44.446065410045911</v>
      </c>
      <c r="X38" s="229">
        <v>61.411183703245733</v>
      </c>
      <c r="Y38" s="229">
        <v>45.728886365431592</v>
      </c>
      <c r="DA38" s="73" t="s">
        <v>2331</v>
      </c>
    </row>
    <row r="39" spans="1:105" ht="12" customHeight="1" x14ac:dyDescent="0.25">
      <c r="A39" s="64" t="s">
        <v>32</v>
      </c>
      <c r="B39" s="229">
        <v>292.75650628041268</v>
      </c>
      <c r="C39" s="229">
        <v>271.37060569565779</v>
      </c>
      <c r="D39" s="229">
        <v>288.61328268337428</v>
      </c>
      <c r="E39" s="229">
        <v>286.47714675617101</v>
      </c>
      <c r="F39" s="229">
        <v>287.02553589272611</v>
      </c>
      <c r="G39" s="229">
        <v>248.413531190318</v>
      </c>
      <c r="H39" s="229">
        <v>324.61904265102328</v>
      </c>
      <c r="I39" s="229">
        <v>221.3073182295249</v>
      </c>
      <c r="J39" s="229">
        <v>216.17596716602799</v>
      </c>
      <c r="K39" s="229">
        <v>172.5101436254167</v>
      </c>
      <c r="L39" s="229">
        <v>206.7485599878022</v>
      </c>
      <c r="M39" s="229">
        <v>161.22021585833519</v>
      </c>
      <c r="N39" s="229">
        <v>145.02656399333699</v>
      </c>
      <c r="O39" s="229">
        <v>87.198893048259649</v>
      </c>
      <c r="P39" s="229">
        <v>87.955216462544811</v>
      </c>
      <c r="Q39" s="229">
        <v>76.214430615054937</v>
      </c>
      <c r="R39" s="229">
        <v>79.110500871919825</v>
      </c>
      <c r="S39" s="229">
        <v>84.735873048080435</v>
      </c>
      <c r="T39" s="229">
        <v>41.320600604143387</v>
      </c>
      <c r="U39" s="229">
        <v>59.785458428273778</v>
      </c>
      <c r="V39" s="229">
        <v>73.825201784859161</v>
      </c>
      <c r="W39" s="229">
        <v>52.03672138373328</v>
      </c>
      <c r="X39" s="229">
        <v>40.484310504090473</v>
      </c>
      <c r="Y39" s="229">
        <v>23.616622556072429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1.4014643982992851E-2</v>
      </c>
      <c r="R40" s="229">
        <v>2.5272308821775009E-2</v>
      </c>
      <c r="S40" s="229">
        <v>3.9057204542797333E-2</v>
      </c>
      <c r="T40" s="229">
        <v>7.2600450797115718E-2</v>
      </c>
      <c r="U40" s="229">
        <v>5.8815555076143507E-2</v>
      </c>
      <c r="V40" s="229">
        <v>5.5828827669966698E-2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386.8017656954093</v>
      </c>
      <c r="C41" s="229">
        <v>423.48422484584279</v>
      </c>
      <c r="D41" s="229">
        <v>385.25678262815569</v>
      </c>
      <c r="E41" s="229">
        <v>355.59865712444912</v>
      </c>
      <c r="F41" s="229">
        <v>348.42890901814422</v>
      </c>
      <c r="G41" s="229">
        <v>395.85587520754098</v>
      </c>
      <c r="H41" s="229">
        <v>391.6834520128308</v>
      </c>
      <c r="I41" s="229">
        <v>400.70415402790621</v>
      </c>
      <c r="J41" s="229">
        <v>443.53764107911383</v>
      </c>
      <c r="K41" s="229">
        <v>419.07782614061358</v>
      </c>
      <c r="L41" s="229">
        <v>453.19884820965189</v>
      </c>
      <c r="M41" s="229">
        <v>450.49148919420912</v>
      </c>
      <c r="N41" s="229">
        <v>427.2824674722761</v>
      </c>
      <c r="O41" s="229">
        <v>445.09746461273949</v>
      </c>
      <c r="P41" s="229">
        <v>470.431178572372</v>
      </c>
      <c r="Q41" s="229">
        <v>453.30890168782378</v>
      </c>
      <c r="R41" s="229">
        <v>421.97217456858669</v>
      </c>
      <c r="S41" s="229">
        <v>448.57048109437591</v>
      </c>
      <c r="T41" s="229">
        <v>473.00763066822299</v>
      </c>
      <c r="U41" s="229">
        <v>432.57035720071713</v>
      </c>
      <c r="V41" s="229">
        <v>390.01051864147269</v>
      </c>
      <c r="W41" s="229">
        <v>395.11818604690092</v>
      </c>
      <c r="X41" s="229">
        <v>277.03330726032891</v>
      </c>
      <c r="Y41" s="229">
        <v>271.88870950128961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2.3553410891702171</v>
      </c>
      <c r="C43" s="229">
        <v>1.7563259494994641</v>
      </c>
      <c r="D43" s="229">
        <v>1.4533717192426521</v>
      </c>
      <c r="E43" s="229">
        <v>1.75496626009032</v>
      </c>
      <c r="F43" s="229">
        <v>2.2948378859097578</v>
      </c>
      <c r="G43" s="229">
        <v>1.3767997970858621</v>
      </c>
      <c r="H43" s="229">
        <v>1.44291518391122</v>
      </c>
      <c r="I43" s="229">
        <v>1.747384418788638</v>
      </c>
      <c r="J43" s="229">
        <v>4.9418396780075247</v>
      </c>
      <c r="K43" s="229">
        <v>4.709749036557322</v>
      </c>
      <c r="L43" s="229">
        <v>5.7730382354557719</v>
      </c>
      <c r="M43" s="229">
        <v>3.3751344161890988</v>
      </c>
      <c r="N43" s="229">
        <v>1.229193440110508</v>
      </c>
      <c r="O43" s="229">
        <v>1.481377198779082</v>
      </c>
      <c r="P43" s="229">
        <v>1.6051656197120141</v>
      </c>
      <c r="Q43" s="229">
        <v>1.9484713828098019</v>
      </c>
      <c r="R43" s="229">
        <v>4.1709673679596659E-2</v>
      </c>
      <c r="S43" s="229">
        <v>4.0306046002497917E-2</v>
      </c>
      <c r="T43" s="229">
        <v>4.1123563386249673E-2</v>
      </c>
      <c r="U43" s="229">
        <v>1.4133480408375889</v>
      </c>
      <c r="V43" s="229">
        <v>2.7820895156398269</v>
      </c>
      <c r="W43" s="229">
        <v>2.416253749192085</v>
      </c>
      <c r="X43" s="229">
        <v>2.276539520768464</v>
      </c>
      <c r="Y43" s="229">
        <v>2.3323013394265901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164.42147230580872</v>
      </c>
      <c r="C45" s="261">
        <f t="shared" si="2"/>
        <v>171.64511025869433</v>
      </c>
      <c r="D45" s="261">
        <f t="shared" si="2"/>
        <v>161.68791939739583</v>
      </c>
      <c r="E45" s="261">
        <f t="shared" si="2"/>
        <v>148.85594823655839</v>
      </c>
      <c r="F45" s="261">
        <f t="shared" si="2"/>
        <v>151.99141428742348</v>
      </c>
      <c r="G45" s="261">
        <f t="shared" si="2"/>
        <v>153.46521556599129</v>
      </c>
      <c r="H45" s="261">
        <f t="shared" si="2"/>
        <v>162.52999116865635</v>
      </c>
      <c r="I45" s="261">
        <f t="shared" si="2"/>
        <v>144.61021844636721</v>
      </c>
      <c r="J45" s="261">
        <f t="shared" si="2"/>
        <v>154.57904305094232</v>
      </c>
      <c r="K45" s="261">
        <f t="shared" si="2"/>
        <v>129.5594833013044</v>
      </c>
      <c r="L45" s="261">
        <f t="shared" si="2"/>
        <v>143.34622312056234</v>
      </c>
      <c r="M45" s="261">
        <f t="shared" si="2"/>
        <v>132.47308241689308</v>
      </c>
      <c r="N45" s="261">
        <f t="shared" si="2"/>
        <v>117.95283519850642</v>
      </c>
      <c r="O45" s="261">
        <f t="shared" si="2"/>
        <v>108.92376811363509</v>
      </c>
      <c r="P45" s="261">
        <f t="shared" si="2"/>
        <v>110.78128653436454</v>
      </c>
      <c r="Q45" s="261">
        <f t="shared" si="2"/>
        <v>105.90167102743504</v>
      </c>
      <c r="R45" s="261">
        <f t="shared" si="2"/>
        <v>105.32727953307031</v>
      </c>
      <c r="S45" s="261">
        <f t="shared" si="2"/>
        <v>111.71128391905606</v>
      </c>
      <c r="T45" s="261">
        <f t="shared" si="2"/>
        <v>106.08915291353853</v>
      </c>
      <c r="U45" s="261">
        <f t="shared" si="2"/>
        <v>100.41162512895094</v>
      </c>
      <c r="V45" s="261">
        <f t="shared" si="2"/>
        <v>96.099738519765452</v>
      </c>
      <c r="W45" s="261">
        <f t="shared" si="2"/>
        <v>99.433933992369958</v>
      </c>
      <c r="X45" s="261">
        <f t="shared" si="2"/>
        <v>79.862673981455742</v>
      </c>
      <c r="Y45" s="261">
        <f t="shared" si="2"/>
        <v>72.062298902469422</v>
      </c>
      <c r="DA45" s="70"/>
    </row>
    <row r="46" spans="1:105" ht="12" customHeight="1" x14ac:dyDescent="0.25">
      <c r="A46" s="165" t="s">
        <v>2184</v>
      </c>
      <c r="B46" s="346">
        <v>92.391822301441763</v>
      </c>
      <c r="C46" s="346">
        <v>96.320529207302073</v>
      </c>
      <c r="D46" s="346">
        <v>90.946483037696808</v>
      </c>
      <c r="E46" s="346">
        <v>82.9175099489145</v>
      </c>
      <c r="F46" s="346">
        <v>84.572659397498526</v>
      </c>
      <c r="G46" s="346">
        <v>86.470401200963437</v>
      </c>
      <c r="H46" s="346">
        <v>91.231565036708957</v>
      </c>
      <c r="I46" s="346">
        <v>80.624465987095434</v>
      </c>
      <c r="J46" s="346">
        <v>86.708249287217342</v>
      </c>
      <c r="K46" s="346">
        <v>72.794799813847447</v>
      </c>
      <c r="L46" s="346">
        <v>80.300067788480305</v>
      </c>
      <c r="M46" s="346">
        <v>74.541739160465255</v>
      </c>
      <c r="N46" s="346">
        <v>67.217475881114012</v>
      </c>
      <c r="O46" s="346">
        <v>61.275581514497979</v>
      </c>
      <c r="P46" s="346">
        <v>61.058844088961202</v>
      </c>
      <c r="Q46" s="346">
        <v>58.243946096189532</v>
      </c>
      <c r="R46" s="346">
        <v>58.877882204785379</v>
      </c>
      <c r="S46" s="346">
        <v>62.123844144018904</v>
      </c>
      <c r="T46" s="346">
        <v>58.465304923662387</v>
      </c>
      <c r="U46" s="346">
        <v>55.353227551604917</v>
      </c>
      <c r="V46" s="346">
        <v>53.249693865842602</v>
      </c>
      <c r="W46" s="346">
        <v>55.034634372088711</v>
      </c>
      <c r="X46" s="346">
        <v>44.353176299144408</v>
      </c>
      <c r="Y46" s="346">
        <v>40.003505067896953</v>
      </c>
      <c r="DA46" s="167" t="s">
        <v>2338</v>
      </c>
    </row>
    <row r="47" spans="1:105" ht="12" customHeight="1" x14ac:dyDescent="0.25">
      <c r="A47" s="59" t="s">
        <v>28</v>
      </c>
      <c r="B47" s="230">
        <v>17.70015527181685</v>
      </c>
      <c r="C47" s="230">
        <v>18.40882669269822</v>
      </c>
      <c r="D47" s="230">
        <v>15.99688346833597</v>
      </c>
      <c r="E47" s="230">
        <v>13.42279159269266</v>
      </c>
      <c r="F47" s="230">
        <v>15.15957965919092</v>
      </c>
      <c r="G47" s="230">
        <v>13.223911331584119</v>
      </c>
      <c r="H47" s="230">
        <v>13.07155909267083</v>
      </c>
      <c r="I47" s="230">
        <v>12.756149225193759</v>
      </c>
      <c r="J47" s="230">
        <v>16.984345622244149</v>
      </c>
      <c r="K47" s="230">
        <v>10.354897996871911</v>
      </c>
      <c r="L47" s="230">
        <v>11.72903176709714</v>
      </c>
      <c r="M47" s="230">
        <v>12.052538922810671</v>
      </c>
      <c r="N47" s="230">
        <v>8.1705564676220597</v>
      </c>
      <c r="O47" s="230">
        <v>8.046274497608735</v>
      </c>
      <c r="P47" s="230">
        <v>8.0837308214376211</v>
      </c>
      <c r="Q47" s="230">
        <v>7.8554728593006651</v>
      </c>
      <c r="R47" s="230">
        <v>9.4461021424564837</v>
      </c>
      <c r="S47" s="230">
        <v>10.449905553986801</v>
      </c>
      <c r="T47" s="230">
        <v>9.0057816851640506</v>
      </c>
      <c r="U47" s="230">
        <v>7.8172757454635704</v>
      </c>
      <c r="V47" s="230">
        <v>7.6737355038886061</v>
      </c>
      <c r="W47" s="230">
        <v>8.8614055730563592</v>
      </c>
      <c r="X47" s="230">
        <v>7.001442825386925</v>
      </c>
      <c r="Y47" s="230">
        <v>5.737004523120647</v>
      </c>
      <c r="DA47" s="71" t="s">
        <v>2339</v>
      </c>
    </row>
    <row r="48" spans="1:105" ht="12" customHeight="1" x14ac:dyDescent="0.25">
      <c r="A48" s="59" t="s">
        <v>31</v>
      </c>
      <c r="B48" s="230">
        <v>1.195054259503211</v>
      </c>
      <c r="C48" s="230">
        <v>1.1884840777341039</v>
      </c>
      <c r="D48" s="230">
        <v>0.99901344442121565</v>
      </c>
      <c r="E48" s="230">
        <v>1.380761282006449</v>
      </c>
      <c r="F48" s="230">
        <v>1.380779486738597</v>
      </c>
      <c r="G48" s="230">
        <v>1.009858459556336</v>
      </c>
      <c r="H48" s="230">
        <v>0.9976527371058086</v>
      </c>
      <c r="I48" s="230">
        <v>1.387247403752466</v>
      </c>
      <c r="J48" s="230">
        <v>0.80108781452541278</v>
      </c>
      <c r="K48" s="230">
        <v>0.80705699551865739</v>
      </c>
      <c r="L48" s="230">
        <v>0.7992455295115295</v>
      </c>
      <c r="M48" s="230">
        <v>0.8101695765310758</v>
      </c>
      <c r="N48" s="230">
        <v>1.2495950606537749</v>
      </c>
      <c r="O48" s="230">
        <v>1.0188871740741809</v>
      </c>
      <c r="P48" s="230">
        <v>0.98145254111044478</v>
      </c>
      <c r="Q48" s="230">
        <v>1.1210555545535901</v>
      </c>
      <c r="R48" s="230">
        <v>1.680106563066817</v>
      </c>
      <c r="S48" s="230">
        <v>1.770069857003753</v>
      </c>
      <c r="T48" s="230">
        <v>1.744816930308545</v>
      </c>
      <c r="U48" s="230">
        <v>1.733614966109053</v>
      </c>
      <c r="V48" s="230">
        <v>1.7084302650384311</v>
      </c>
      <c r="W48" s="230">
        <v>1.9605138409021929</v>
      </c>
      <c r="X48" s="230">
        <v>2.9866235959677101</v>
      </c>
      <c r="Y48" s="230">
        <v>3.3310891802116669</v>
      </c>
      <c r="DA48" s="71" t="s">
        <v>2340</v>
      </c>
    </row>
    <row r="49" spans="1:105" ht="12" customHeight="1" x14ac:dyDescent="0.25">
      <c r="A49" s="59" t="s">
        <v>159</v>
      </c>
      <c r="B49" s="230">
        <v>10.351535652314119</v>
      </c>
      <c r="C49" s="230">
        <v>12.399419217503899</v>
      </c>
      <c r="D49" s="230">
        <v>11.2464005380129</v>
      </c>
      <c r="E49" s="230">
        <v>9.649343255384041</v>
      </c>
      <c r="F49" s="230">
        <v>10.28038718463549</v>
      </c>
      <c r="G49" s="230">
        <v>12.04968431411379</v>
      </c>
      <c r="H49" s="230">
        <v>10.824666645970909</v>
      </c>
      <c r="I49" s="230">
        <v>9.7262209953572967</v>
      </c>
      <c r="J49" s="230">
        <v>7.6895627561491224</v>
      </c>
      <c r="K49" s="230">
        <v>6.4738328493386632</v>
      </c>
      <c r="L49" s="230">
        <v>6.6194278296314693</v>
      </c>
      <c r="M49" s="230">
        <v>4.5537674096473957</v>
      </c>
      <c r="N49" s="230">
        <v>2.9031615350390569</v>
      </c>
      <c r="O49" s="230">
        <v>2.6272274922419721</v>
      </c>
      <c r="P49" s="230">
        <v>2.3220324034835369</v>
      </c>
      <c r="Q49" s="230">
        <v>2.358004695324952</v>
      </c>
      <c r="R49" s="230">
        <v>1.843526586008033</v>
      </c>
      <c r="S49" s="230">
        <v>1.611707153009367</v>
      </c>
      <c r="T49" s="230">
        <v>2.0740300359904009</v>
      </c>
      <c r="U49" s="230">
        <v>1.9860080462431191</v>
      </c>
      <c r="V49" s="230">
        <v>2.009693947523215</v>
      </c>
      <c r="W49" s="230">
        <v>3.9973094634652391</v>
      </c>
      <c r="X49" s="230">
        <v>5.5693894671325417</v>
      </c>
      <c r="Y49" s="230">
        <v>4.1456625232270738</v>
      </c>
      <c r="DA49" s="71" t="s">
        <v>2341</v>
      </c>
    </row>
    <row r="50" spans="1:105" ht="12" customHeight="1" x14ac:dyDescent="0.25">
      <c r="A50" s="59" t="s">
        <v>32</v>
      </c>
      <c r="B50" s="230">
        <v>27.2031596526196</v>
      </c>
      <c r="C50" s="230">
        <v>25.12120170655221</v>
      </c>
      <c r="D50" s="230">
        <v>26.855712654136202</v>
      </c>
      <c r="E50" s="230">
        <v>26.085355734934812</v>
      </c>
      <c r="F50" s="230">
        <v>26.085699658913761</v>
      </c>
      <c r="G50" s="230">
        <v>23.206521854270779</v>
      </c>
      <c r="H50" s="230">
        <v>30.063383086790211</v>
      </c>
      <c r="I50" s="230">
        <v>20.192976894957521</v>
      </c>
      <c r="J50" s="230">
        <v>20.06500630719659</v>
      </c>
      <c r="K50" s="230">
        <v>16.084656152337772</v>
      </c>
      <c r="L50" s="230">
        <v>19.157834038325682</v>
      </c>
      <c r="M50" s="230">
        <v>15.055698944940261</v>
      </c>
      <c r="N50" s="230">
        <v>13.91051229153029</v>
      </c>
      <c r="O50" s="230">
        <v>8.1225419346612497</v>
      </c>
      <c r="P50" s="230">
        <v>7.8241140186038241</v>
      </c>
      <c r="Q50" s="230">
        <v>6.7516839829194009</v>
      </c>
      <c r="R50" s="230">
        <v>7.2479386624501512</v>
      </c>
      <c r="S50" s="230">
        <v>7.6730352846476757</v>
      </c>
      <c r="T50" s="230">
        <v>3.6667249450436281</v>
      </c>
      <c r="U50" s="230">
        <v>5.3205003788451481</v>
      </c>
      <c r="V50" s="230">
        <v>6.6621929193287537</v>
      </c>
      <c r="W50" s="230">
        <v>4.6799840866878233</v>
      </c>
      <c r="X50" s="230">
        <v>3.6715281958274302</v>
      </c>
      <c r="Y50" s="230">
        <v>2.1410218974831721</v>
      </c>
      <c r="DA50" s="71" t="s">
        <v>2342</v>
      </c>
    </row>
    <row r="51" spans="1:105" ht="12" customHeight="1" x14ac:dyDescent="0.25">
      <c r="A51" s="59" t="s">
        <v>35</v>
      </c>
      <c r="B51" s="230">
        <v>35.941917465187977</v>
      </c>
      <c r="C51" s="230">
        <v>39.202597512813639</v>
      </c>
      <c r="D51" s="230">
        <v>35.848472932790528</v>
      </c>
      <c r="E51" s="230">
        <v>32.379258083896538</v>
      </c>
      <c r="F51" s="230">
        <v>31.66621340801975</v>
      </c>
      <c r="G51" s="230">
        <v>36.980425241438418</v>
      </c>
      <c r="H51" s="230">
        <v>36.274303474171212</v>
      </c>
      <c r="I51" s="230">
        <v>36.561871467834393</v>
      </c>
      <c r="J51" s="230">
        <v>41.168246787102063</v>
      </c>
      <c r="K51" s="230">
        <v>39.074355819780457</v>
      </c>
      <c r="L51" s="230">
        <v>41.994528623914491</v>
      </c>
      <c r="M51" s="230">
        <v>42.069564306535852</v>
      </c>
      <c r="N51" s="230">
        <v>40.983650526268832</v>
      </c>
      <c r="O51" s="230">
        <v>41.460650415911843</v>
      </c>
      <c r="P51" s="230">
        <v>41.847514304325777</v>
      </c>
      <c r="Q51" s="230">
        <v>40.157729004090918</v>
      </c>
      <c r="R51" s="230">
        <v>38.660208250803898</v>
      </c>
      <c r="S51" s="230">
        <v>40.619126295371309</v>
      </c>
      <c r="T51" s="230">
        <v>41.97395132715576</v>
      </c>
      <c r="U51" s="230">
        <v>38.495828414944029</v>
      </c>
      <c r="V51" s="230">
        <v>35.1956412300636</v>
      </c>
      <c r="W51" s="230">
        <v>35.535421407977097</v>
      </c>
      <c r="X51" s="230">
        <v>25.124192214829801</v>
      </c>
      <c r="Y51" s="230">
        <v>24.648726943854388</v>
      </c>
      <c r="DA51" s="71" t="s">
        <v>2343</v>
      </c>
    </row>
    <row r="52" spans="1:105" ht="12" customHeight="1" x14ac:dyDescent="0.25">
      <c r="A52" s="165" t="s">
        <v>2191</v>
      </c>
      <c r="B52" s="346">
        <v>72.029650004366943</v>
      </c>
      <c r="C52" s="346">
        <v>75.324581051392244</v>
      </c>
      <c r="D52" s="346">
        <v>70.741436359699037</v>
      </c>
      <c r="E52" s="346">
        <v>65.938438287643905</v>
      </c>
      <c r="F52" s="346">
        <v>67.418754889924941</v>
      </c>
      <c r="G52" s="346">
        <v>66.99481436502785</v>
      </c>
      <c r="H52" s="346">
        <v>71.29842613194738</v>
      </c>
      <c r="I52" s="346">
        <v>63.985752459271772</v>
      </c>
      <c r="J52" s="346">
        <v>67.870793763724976</v>
      </c>
      <c r="K52" s="346">
        <v>56.764683487456963</v>
      </c>
      <c r="L52" s="346">
        <v>63.046155332082023</v>
      </c>
      <c r="M52" s="346">
        <v>57.93134325642783</v>
      </c>
      <c r="N52" s="346">
        <v>50.735359317392408</v>
      </c>
      <c r="O52" s="346">
        <v>47.648186599137112</v>
      </c>
      <c r="P52" s="346">
        <v>49.722442445403338</v>
      </c>
      <c r="Q52" s="346">
        <v>47.657724931245518</v>
      </c>
      <c r="R52" s="346">
        <v>46.449397328284938</v>
      </c>
      <c r="S52" s="346">
        <v>49.587439775037147</v>
      </c>
      <c r="T52" s="346">
        <v>47.623847989876133</v>
      </c>
      <c r="U52" s="346">
        <v>45.058397577346028</v>
      </c>
      <c r="V52" s="346">
        <v>42.850044653922851</v>
      </c>
      <c r="W52" s="346">
        <v>44.399299620281248</v>
      </c>
      <c r="X52" s="346">
        <v>35.509497682311327</v>
      </c>
      <c r="Y52" s="346">
        <v>32.058793834572462</v>
      </c>
      <c r="DA52" s="167" t="s">
        <v>2344</v>
      </c>
    </row>
    <row r="53" spans="1:105" ht="12" customHeight="1" x14ac:dyDescent="0.25">
      <c r="A53" s="64" t="s">
        <v>28</v>
      </c>
      <c r="B53" s="229">
        <v>13.76661909970038</v>
      </c>
      <c r="C53" s="229">
        <v>14.371811664306509</v>
      </c>
      <c r="D53" s="229">
        <v>12.424474498142191</v>
      </c>
      <c r="E53" s="229">
        <v>10.653666090281741</v>
      </c>
      <c r="F53" s="229">
        <v>12.055027935250971</v>
      </c>
      <c r="G53" s="229">
        <v>10.23029453864198</v>
      </c>
      <c r="H53" s="229">
        <v>10.200619479301119</v>
      </c>
      <c r="I53" s="229">
        <v>10.10364394321777</v>
      </c>
      <c r="J53" s="229">
        <v>13.22452079456982</v>
      </c>
      <c r="K53" s="229">
        <v>8.0262317507943628</v>
      </c>
      <c r="L53" s="229">
        <v>9.1478969573255409</v>
      </c>
      <c r="M53" s="229">
        <v>9.3273899534261346</v>
      </c>
      <c r="N53" s="229">
        <v>6.1562902033073241</v>
      </c>
      <c r="O53" s="229">
        <v>6.2427633038815973</v>
      </c>
      <c r="P53" s="229">
        <v>6.5675182688220994</v>
      </c>
      <c r="Q53" s="229">
        <v>6.4085599315569031</v>
      </c>
      <c r="R53" s="229">
        <v>7.4513553832256374</v>
      </c>
      <c r="S53" s="229">
        <v>8.3401813341756572</v>
      </c>
      <c r="T53" s="229">
        <v>7.3345373070326643</v>
      </c>
      <c r="U53" s="229">
        <v>6.3483597809946017</v>
      </c>
      <c r="V53" s="229">
        <v>6.145500791872041</v>
      </c>
      <c r="W53" s="229">
        <v>7.1208391896165688</v>
      </c>
      <c r="X53" s="229">
        <v>5.5794378061193566</v>
      </c>
      <c r="Y53" s="229">
        <v>4.57346001770527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0.92947528094573983</v>
      </c>
      <c r="C55" s="229">
        <v>0.92785214486247158</v>
      </c>
      <c r="D55" s="229">
        <v>0.77591470164055187</v>
      </c>
      <c r="E55" s="229">
        <v>1.0959098595328149</v>
      </c>
      <c r="F55" s="229">
        <v>1.098007705969839</v>
      </c>
      <c r="G55" s="229">
        <v>0.78124763729514479</v>
      </c>
      <c r="H55" s="229">
        <v>0.77853574095882827</v>
      </c>
      <c r="I55" s="229">
        <v>1.0987840908121149</v>
      </c>
      <c r="J55" s="229">
        <v>0.62375099383240307</v>
      </c>
      <c r="K55" s="229">
        <v>0.62556159259988486</v>
      </c>
      <c r="L55" s="229">
        <v>0.62336055462693052</v>
      </c>
      <c r="M55" s="229">
        <v>0.62698553533857471</v>
      </c>
      <c r="N55" s="229">
        <v>0.94153560537633363</v>
      </c>
      <c r="O55" s="229">
        <v>0.79051136808671374</v>
      </c>
      <c r="P55" s="229">
        <v>0.79736790302703375</v>
      </c>
      <c r="Q55" s="229">
        <v>0.9145664222434895</v>
      </c>
      <c r="R55" s="229">
        <v>1.3253160821575689</v>
      </c>
      <c r="S55" s="229">
        <v>1.4127116752684421</v>
      </c>
      <c r="T55" s="229">
        <v>1.4210232178259949</v>
      </c>
      <c r="U55" s="229">
        <v>1.4078576584641631</v>
      </c>
      <c r="V55" s="229">
        <v>1.3681940876554159</v>
      </c>
      <c r="W55" s="229">
        <v>1.575427698798687</v>
      </c>
      <c r="X55" s="229">
        <v>2.3800352326764149</v>
      </c>
      <c r="Y55" s="229">
        <v>2.6554978507881342</v>
      </c>
      <c r="DA55" s="73" t="s">
        <v>2347</v>
      </c>
    </row>
    <row r="56" spans="1:105" ht="12" customHeight="1" x14ac:dyDescent="0.25">
      <c r="A56" s="64" t="s">
        <v>159</v>
      </c>
      <c r="B56" s="229">
        <v>8.051095949948083</v>
      </c>
      <c r="C56" s="229">
        <v>9.6802539735697621</v>
      </c>
      <c r="D56" s="229">
        <v>8.7348649477265301</v>
      </c>
      <c r="E56" s="229">
        <v>7.6586811561119941</v>
      </c>
      <c r="F56" s="229">
        <v>8.1750521770463855</v>
      </c>
      <c r="G56" s="229">
        <v>9.3218879452567514</v>
      </c>
      <c r="H56" s="229">
        <v>8.4472177085396858</v>
      </c>
      <c r="I56" s="229">
        <v>7.703756997139279</v>
      </c>
      <c r="J56" s="229">
        <v>5.9873241413941054</v>
      </c>
      <c r="K56" s="229">
        <v>5.0179618167551396</v>
      </c>
      <c r="L56" s="229">
        <v>5.1627316648412833</v>
      </c>
      <c r="M56" s="229">
        <v>3.5241341811057412</v>
      </c>
      <c r="N56" s="229">
        <v>2.1874525912163758</v>
      </c>
      <c r="O56" s="229">
        <v>2.0383544439592889</v>
      </c>
      <c r="P56" s="229">
        <v>1.886503963025693</v>
      </c>
      <c r="Q56" s="229">
        <v>1.923679793634705</v>
      </c>
      <c r="R56" s="229">
        <v>1.45422646755313</v>
      </c>
      <c r="S56" s="229">
        <v>1.2863207082821739</v>
      </c>
      <c r="T56" s="229">
        <v>1.6891427314896981</v>
      </c>
      <c r="U56" s="229">
        <v>1.612824469293916</v>
      </c>
      <c r="V56" s="229">
        <v>1.6094607039382329</v>
      </c>
      <c r="W56" s="229">
        <v>3.212153833362009</v>
      </c>
      <c r="X56" s="229">
        <v>4.4382369355712008</v>
      </c>
      <c r="Y56" s="229">
        <v>3.3048643626595671</v>
      </c>
      <c r="DA56" s="73" t="s">
        <v>2348</v>
      </c>
    </row>
    <row r="57" spans="1:105" ht="12" customHeight="1" x14ac:dyDescent="0.25">
      <c r="A57" s="64" t="s">
        <v>32</v>
      </c>
      <c r="B57" s="229">
        <v>21.15775435271145</v>
      </c>
      <c r="C57" s="229">
        <v>19.612177665338528</v>
      </c>
      <c r="D57" s="229">
        <v>20.858320163499869</v>
      </c>
      <c r="E57" s="229">
        <v>20.703939856855261</v>
      </c>
      <c r="F57" s="229">
        <v>20.743572392399368</v>
      </c>
      <c r="G57" s="229">
        <v>17.953050941863982</v>
      </c>
      <c r="H57" s="229">
        <v>23.460486155836598</v>
      </c>
      <c r="I57" s="229">
        <v>15.99406255747803</v>
      </c>
      <c r="J57" s="229">
        <v>15.623215580656259</v>
      </c>
      <c r="K57" s="229">
        <v>12.467450471216869</v>
      </c>
      <c r="L57" s="229">
        <v>14.94188908242009</v>
      </c>
      <c r="M57" s="229">
        <v>11.651518072683031</v>
      </c>
      <c r="N57" s="229">
        <v>10.48118948601523</v>
      </c>
      <c r="O57" s="229">
        <v>6.3019359753401769</v>
      </c>
      <c r="P57" s="229">
        <v>6.3565960927666474</v>
      </c>
      <c r="Q57" s="229">
        <v>5.5080798086194136</v>
      </c>
      <c r="R57" s="229">
        <v>5.7173811965252046</v>
      </c>
      <c r="S57" s="229">
        <v>6.1239314869285977</v>
      </c>
      <c r="T57" s="229">
        <v>2.9862739120529649</v>
      </c>
      <c r="U57" s="229">
        <v>4.320744428060868</v>
      </c>
      <c r="V57" s="229">
        <v>5.3354082689704212</v>
      </c>
      <c r="W57" s="229">
        <v>3.7607368059753989</v>
      </c>
      <c r="X57" s="229">
        <v>2.9258345362408469</v>
      </c>
      <c r="Y57" s="229">
        <v>1.7067928054978181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1.012849888462777E-3</v>
      </c>
      <c r="R58" s="229">
        <v>1.8264506185383231E-3</v>
      </c>
      <c r="S58" s="229">
        <v>2.82269641047223E-3</v>
      </c>
      <c r="T58" s="229">
        <v>5.2468945041658369E-3</v>
      </c>
      <c r="U58" s="229">
        <v>4.2506487122355528E-3</v>
      </c>
      <c r="V58" s="229">
        <v>4.0347954573197696E-3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27.954482876427459</v>
      </c>
      <c r="C59" s="229">
        <v>30.60555447725757</v>
      </c>
      <c r="D59" s="229">
        <v>27.84282567491427</v>
      </c>
      <c r="E59" s="229">
        <v>25.699408464680619</v>
      </c>
      <c r="F59" s="229">
        <v>25.181244851064061</v>
      </c>
      <c r="G59" s="229">
        <v>28.608830844211781</v>
      </c>
      <c r="H59" s="229">
        <v>28.30728637597484</v>
      </c>
      <c r="I59" s="229">
        <v>28.95921995637207</v>
      </c>
      <c r="J59" s="229">
        <v>32.054831420704303</v>
      </c>
      <c r="K59" s="229">
        <v>30.287100405749928</v>
      </c>
      <c r="L59" s="229">
        <v>32.753054834474653</v>
      </c>
      <c r="M59" s="229">
        <v>32.557391763750367</v>
      </c>
      <c r="N59" s="229">
        <v>30.880056606973159</v>
      </c>
      <c r="O59" s="229">
        <v>32.167561154971636</v>
      </c>
      <c r="P59" s="229">
        <v>33.998449573507287</v>
      </c>
      <c r="Q59" s="229">
        <v>32.761008490181247</v>
      </c>
      <c r="R59" s="229">
        <v>30.496277355660499</v>
      </c>
      <c r="S59" s="229">
        <v>32.418558922758237</v>
      </c>
      <c r="T59" s="229">
        <v>34.184651893100948</v>
      </c>
      <c r="U59" s="229">
        <v>31.262216762318861</v>
      </c>
      <c r="V59" s="229">
        <v>28.186382100372679</v>
      </c>
      <c r="W59" s="229">
        <v>28.555517439677129</v>
      </c>
      <c r="X59" s="229">
        <v>20.021425781461581</v>
      </c>
      <c r="Y59" s="229">
        <v>19.64962145501903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0.17022244463383079</v>
      </c>
      <c r="C61" s="229">
        <v>0.12693112605739759</v>
      </c>
      <c r="D61" s="229">
        <v>0.1050363737756197</v>
      </c>
      <c r="E61" s="229">
        <v>0.126832860181499</v>
      </c>
      <c r="F61" s="229">
        <v>0.16584982819431501</v>
      </c>
      <c r="G61" s="229">
        <v>9.9502457758202295E-2</v>
      </c>
      <c r="H61" s="229">
        <v>0.1042806713362997</v>
      </c>
      <c r="I61" s="229">
        <v>0.1262849142525071</v>
      </c>
      <c r="J61" s="229">
        <v>0.35715083256805991</v>
      </c>
      <c r="K61" s="229">
        <v>0.34037745034077249</v>
      </c>
      <c r="L61" s="229">
        <v>0.41722223839353229</v>
      </c>
      <c r="M61" s="229">
        <v>0.24392375012397449</v>
      </c>
      <c r="N61" s="229">
        <v>8.8834824503992563E-2</v>
      </c>
      <c r="O61" s="229">
        <v>0.10706035289768941</v>
      </c>
      <c r="P61" s="229">
        <v>0.11600664425457689</v>
      </c>
      <c r="Q61" s="229">
        <v>0.14081763512128659</v>
      </c>
      <c r="R61" s="229">
        <v>3.0143925443603518E-3</v>
      </c>
      <c r="S61" s="229">
        <v>2.9129512135696481E-3</v>
      </c>
      <c r="T61" s="229">
        <v>2.9720338696795109E-3</v>
      </c>
      <c r="U61" s="229">
        <v>0.1021438295013853</v>
      </c>
      <c r="V61" s="229">
        <v>0.20106390565673909</v>
      </c>
      <c r="W61" s="229">
        <v>0.174624652851463</v>
      </c>
      <c r="X61" s="229">
        <v>0.16452739024192009</v>
      </c>
      <c r="Y61" s="229">
        <v>0.1685573429026444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43.160774953894958</v>
      </c>
      <c r="C66" s="261">
        <f t="shared" si="3"/>
        <v>45.302906866008769</v>
      </c>
      <c r="D66" s="261">
        <f t="shared" si="3"/>
        <v>42.565381664568058</v>
      </c>
      <c r="E66" s="261">
        <f t="shared" si="3"/>
        <v>39.018938093660331</v>
      </c>
      <c r="F66" s="261">
        <f t="shared" si="3"/>
        <v>39.532459013813202</v>
      </c>
      <c r="G66" s="261">
        <f t="shared" si="3"/>
        <v>40.787578339634862</v>
      </c>
      <c r="H66" s="261">
        <f t="shared" si="3"/>
        <v>42.802979473137242</v>
      </c>
      <c r="I66" s="261">
        <f t="shared" si="3"/>
        <v>38.59314398399394</v>
      </c>
      <c r="J66" s="261">
        <f t="shared" si="3"/>
        <v>41.35621546906232</v>
      </c>
      <c r="K66" s="261">
        <f t="shared" si="3"/>
        <v>35.423149953022019</v>
      </c>
      <c r="L66" s="261">
        <f t="shared" si="3"/>
        <v>39.012433589527802</v>
      </c>
      <c r="M66" s="261">
        <f t="shared" si="3"/>
        <v>36.375553027015982</v>
      </c>
      <c r="N66" s="261">
        <f t="shared" si="3"/>
        <v>33.060579983248587</v>
      </c>
      <c r="O66" s="261">
        <f t="shared" si="3"/>
        <v>30.855850393523909</v>
      </c>
      <c r="P66" s="261">
        <f t="shared" si="3"/>
        <v>31.215262226860382</v>
      </c>
      <c r="Q66" s="261">
        <f t="shared" si="3"/>
        <v>29.815274785738179</v>
      </c>
      <c r="R66" s="261">
        <f t="shared" si="3"/>
        <v>29.234326740386898</v>
      </c>
      <c r="S66" s="261">
        <f t="shared" si="3"/>
        <v>31.025143327784214</v>
      </c>
      <c r="T66" s="261">
        <f t="shared" si="3"/>
        <v>29.80283408946103</v>
      </c>
      <c r="U66" s="261">
        <f t="shared" si="3"/>
        <v>27.770819169414949</v>
      </c>
      <c r="V66" s="261">
        <f t="shared" si="3"/>
        <v>26.070173122396</v>
      </c>
      <c r="W66" s="261">
        <f t="shared" si="3"/>
        <v>26.662331578433857</v>
      </c>
      <c r="X66" s="261">
        <f t="shared" si="3"/>
        <v>20.213464376456184</v>
      </c>
      <c r="Y66" s="261">
        <f t="shared" si="3"/>
        <v>18.551450747288595</v>
      </c>
      <c r="DA66" s="70"/>
    </row>
    <row r="67" spans="1:105" ht="12" customHeight="1" x14ac:dyDescent="0.25">
      <c r="A67" s="165" t="s">
        <v>2210</v>
      </c>
      <c r="B67" s="346">
        <v>29.592863041715042</v>
      </c>
      <c r="C67" s="346">
        <v>31.114343122256209</v>
      </c>
      <c r="D67" s="346">
        <v>29.240124954153838</v>
      </c>
      <c r="E67" s="346">
        <v>26.598401241694159</v>
      </c>
      <c r="F67" s="346">
        <v>26.833081361417371</v>
      </c>
      <c r="G67" s="346">
        <v>28.168056520183629</v>
      </c>
      <c r="H67" s="346">
        <v>29.372805021690091</v>
      </c>
      <c r="I67" s="346">
        <v>26.540426069228069</v>
      </c>
      <c r="J67" s="346">
        <v>28.571689219939611</v>
      </c>
      <c r="K67" s="346">
        <v>24.730633395827908</v>
      </c>
      <c r="L67" s="346">
        <v>27.13670349927412</v>
      </c>
      <c r="M67" s="346">
        <v>25.463277842979721</v>
      </c>
      <c r="N67" s="346">
        <v>23.503780998254999</v>
      </c>
      <c r="O67" s="346">
        <v>21.880568707259851</v>
      </c>
      <c r="P67" s="346">
        <v>21.849261987837039</v>
      </c>
      <c r="Q67" s="346">
        <v>20.83819640533736</v>
      </c>
      <c r="R67" s="346">
        <v>20.484855775502201</v>
      </c>
      <c r="S67" s="346">
        <v>21.68457295464702</v>
      </c>
      <c r="T67" s="346">
        <v>20.832136961174111</v>
      </c>
      <c r="U67" s="346">
        <v>19.283364778114311</v>
      </c>
      <c r="V67" s="346">
        <v>17.99869656708643</v>
      </c>
      <c r="W67" s="346">
        <v>18.299028602868411</v>
      </c>
      <c r="X67" s="346">
        <v>13.52469472992663</v>
      </c>
      <c r="Y67" s="346">
        <v>12.51267517734143</v>
      </c>
      <c r="DA67" s="167" t="s">
        <v>2358</v>
      </c>
    </row>
    <row r="68" spans="1:105" ht="12" customHeight="1" x14ac:dyDescent="0.25">
      <c r="A68" s="165" t="s">
        <v>2212</v>
      </c>
      <c r="B68" s="346">
        <v>13.56791191217992</v>
      </c>
      <c r="C68" s="346">
        <v>14.18856374375256</v>
      </c>
      <c r="D68" s="346">
        <v>13.325256710414219</v>
      </c>
      <c r="E68" s="346">
        <v>12.420536851966171</v>
      </c>
      <c r="F68" s="346">
        <v>12.69937765239583</v>
      </c>
      <c r="G68" s="346">
        <v>12.619521819451229</v>
      </c>
      <c r="H68" s="346">
        <v>13.430174451447151</v>
      </c>
      <c r="I68" s="346">
        <v>12.05271791476587</v>
      </c>
      <c r="J68" s="346">
        <v>12.78452624912271</v>
      </c>
      <c r="K68" s="346">
        <v>10.692516557194111</v>
      </c>
      <c r="L68" s="346">
        <v>11.875730090253681</v>
      </c>
      <c r="M68" s="346">
        <v>10.912275184036259</v>
      </c>
      <c r="N68" s="346">
        <v>9.5567989849935877</v>
      </c>
      <c r="O68" s="346">
        <v>8.9752816862640561</v>
      </c>
      <c r="P68" s="346">
        <v>9.366000239023343</v>
      </c>
      <c r="Q68" s="346">
        <v>8.977078380400819</v>
      </c>
      <c r="R68" s="346">
        <v>8.7494709648846989</v>
      </c>
      <c r="S68" s="346">
        <v>9.3405703731371936</v>
      </c>
      <c r="T68" s="346">
        <v>8.9706971282869166</v>
      </c>
      <c r="U68" s="346">
        <v>8.4874543913006359</v>
      </c>
      <c r="V68" s="346">
        <v>8.0714765553095695</v>
      </c>
      <c r="W68" s="346">
        <v>8.3633029755654444</v>
      </c>
      <c r="X68" s="346">
        <v>6.688769646529555</v>
      </c>
      <c r="Y68" s="346">
        <v>6.0387755699471652</v>
      </c>
      <c r="DA68" s="167" t="s">
        <v>2359</v>
      </c>
    </row>
    <row r="69" spans="1:105" ht="12" customHeight="1" x14ac:dyDescent="0.25">
      <c r="A69" s="64" t="s">
        <v>28</v>
      </c>
      <c r="B69" s="229">
        <v>2.5931581683646141</v>
      </c>
      <c r="C69" s="229">
        <v>2.707155659758568</v>
      </c>
      <c r="D69" s="229">
        <v>2.3403442267968679</v>
      </c>
      <c r="E69" s="229">
        <v>2.0067847483079171</v>
      </c>
      <c r="F69" s="229">
        <v>2.270753184479406</v>
      </c>
      <c r="G69" s="229">
        <v>1.9270360903813151</v>
      </c>
      <c r="H69" s="229">
        <v>1.921446328511015</v>
      </c>
      <c r="I69" s="229">
        <v>1.903179468528555</v>
      </c>
      <c r="J69" s="229">
        <v>2.4910454682292191</v>
      </c>
      <c r="K69" s="229">
        <v>1.511866368570683</v>
      </c>
      <c r="L69" s="229">
        <v>1.7231495653688</v>
      </c>
      <c r="M69" s="229">
        <v>1.7569598804237589</v>
      </c>
      <c r="N69" s="229">
        <v>1.159633611703319</v>
      </c>
      <c r="O69" s="229">
        <v>1.175922173584345</v>
      </c>
      <c r="P69" s="229">
        <v>1.237094853960949</v>
      </c>
      <c r="Q69" s="229">
        <v>1.2071525632849569</v>
      </c>
      <c r="R69" s="229">
        <v>1.403579407366603</v>
      </c>
      <c r="S69" s="229">
        <v>1.571003686215914</v>
      </c>
      <c r="T69" s="229">
        <v>1.381574894399505</v>
      </c>
      <c r="U69" s="229">
        <v>1.195812922735825</v>
      </c>
      <c r="V69" s="229">
        <v>1.1576012571947341</v>
      </c>
      <c r="W69" s="229">
        <v>1.341321509401459</v>
      </c>
      <c r="X69" s="229">
        <v>1.050974434393674</v>
      </c>
      <c r="Y69" s="229">
        <v>0.86148277341816681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0.17508121635543011</v>
      </c>
      <c r="C71" s="229">
        <v>0.17477547327049331</v>
      </c>
      <c r="D71" s="229">
        <v>0.1461556778713505</v>
      </c>
      <c r="E71" s="229">
        <v>0.2064317740948238</v>
      </c>
      <c r="F71" s="229">
        <v>0.206826936304568</v>
      </c>
      <c r="G71" s="229">
        <v>0.14716021976750651</v>
      </c>
      <c r="H71" s="229">
        <v>0.14664939164875429</v>
      </c>
      <c r="I71" s="229">
        <v>0.20697318054078609</v>
      </c>
      <c r="J71" s="229">
        <v>0.1174932619961313</v>
      </c>
      <c r="K71" s="229">
        <v>0.1178343166116127</v>
      </c>
      <c r="L71" s="229">
        <v>0.11741971666102841</v>
      </c>
      <c r="M71" s="229">
        <v>0.1181025385125293</v>
      </c>
      <c r="N71" s="229">
        <v>0.17735296721770269</v>
      </c>
      <c r="O71" s="229">
        <v>0.1489051884484669</v>
      </c>
      <c r="P71" s="229">
        <v>0.1501967241158956</v>
      </c>
      <c r="Q71" s="229">
        <v>0.1722728994807681</v>
      </c>
      <c r="R71" s="229">
        <v>0.24964402655599649</v>
      </c>
      <c r="S71" s="229">
        <v>0.26610635434419422</v>
      </c>
      <c r="T71" s="229">
        <v>0.26767196346860861</v>
      </c>
      <c r="U71" s="229">
        <v>0.26519202430903888</v>
      </c>
      <c r="V71" s="229">
        <v>0.25772076997387328</v>
      </c>
      <c r="W71" s="229">
        <v>0.29675646403964179</v>
      </c>
      <c r="X71" s="229">
        <v>0.4483168859335076</v>
      </c>
      <c r="Y71" s="229">
        <v>0.50020458131189216</v>
      </c>
      <c r="DA71" s="73" t="s">
        <v>2362</v>
      </c>
    </row>
    <row r="72" spans="1:105" ht="12" customHeight="1" x14ac:dyDescent="0.25">
      <c r="A72" s="64" t="s">
        <v>159</v>
      </c>
      <c r="B72" s="229">
        <v>1.516549929630109</v>
      </c>
      <c r="C72" s="229">
        <v>1.823427341281838</v>
      </c>
      <c r="D72" s="229">
        <v>1.645348522009429</v>
      </c>
      <c r="E72" s="229">
        <v>1.442632461539102</v>
      </c>
      <c r="F72" s="229">
        <v>1.5398990250392079</v>
      </c>
      <c r="G72" s="229">
        <v>1.7559234910732939</v>
      </c>
      <c r="H72" s="229">
        <v>1.5911656625504109</v>
      </c>
      <c r="I72" s="229">
        <v>1.4511232016772051</v>
      </c>
      <c r="J72" s="229">
        <v>1.127806209459278</v>
      </c>
      <c r="K72" s="229">
        <v>0.94521164415332259</v>
      </c>
      <c r="L72" s="229">
        <v>0.97248131082882872</v>
      </c>
      <c r="M72" s="229">
        <v>0.66382582912795096</v>
      </c>
      <c r="N72" s="229">
        <v>0.41204093130945602</v>
      </c>
      <c r="O72" s="229">
        <v>0.38395596174302399</v>
      </c>
      <c r="P72" s="229">
        <v>0.35535254705193109</v>
      </c>
      <c r="Q72" s="229">
        <v>0.36235519658493071</v>
      </c>
      <c r="R72" s="229">
        <v>0.273926315217764</v>
      </c>
      <c r="S72" s="229">
        <v>0.24229863757115749</v>
      </c>
      <c r="T72" s="229">
        <v>0.3181764701975055</v>
      </c>
      <c r="U72" s="229">
        <v>0.30380073105813382</v>
      </c>
      <c r="V72" s="229">
        <v>0.3031671132072018</v>
      </c>
      <c r="W72" s="229">
        <v>0.60505944783550314</v>
      </c>
      <c r="X72" s="229">
        <v>0.83601138952587695</v>
      </c>
      <c r="Y72" s="229">
        <v>0.62252292703836709</v>
      </c>
      <c r="DA72" s="73" t="s">
        <v>2363</v>
      </c>
    </row>
    <row r="73" spans="1:105" ht="12" customHeight="1" x14ac:dyDescent="0.25">
      <c r="A73" s="64" t="s">
        <v>32</v>
      </c>
      <c r="B73" s="229">
        <v>3.9853941717018788</v>
      </c>
      <c r="C73" s="229">
        <v>3.6942606128615521</v>
      </c>
      <c r="D73" s="229">
        <v>3.9289910557285062</v>
      </c>
      <c r="E73" s="229">
        <v>3.8999111087705201</v>
      </c>
      <c r="F73" s="229">
        <v>3.9073765171278581</v>
      </c>
      <c r="G73" s="229">
        <v>3.3817381275533251</v>
      </c>
      <c r="H73" s="229">
        <v>4.4191497468057852</v>
      </c>
      <c r="I73" s="229">
        <v>3.012732005286721</v>
      </c>
      <c r="J73" s="229">
        <v>2.9428771730876062</v>
      </c>
      <c r="K73" s="229">
        <v>2.3484394239411288</v>
      </c>
      <c r="L73" s="229">
        <v>2.8145386637245591</v>
      </c>
      <c r="M73" s="229">
        <v>2.1947457865441709</v>
      </c>
      <c r="N73" s="229">
        <v>1.974296080468243</v>
      </c>
      <c r="O73" s="229">
        <v>1.1870682723632471</v>
      </c>
      <c r="P73" s="229">
        <v>1.1973643609643541</v>
      </c>
      <c r="Q73" s="229">
        <v>1.0375330387427151</v>
      </c>
      <c r="R73" s="229">
        <v>1.0769582309244159</v>
      </c>
      <c r="S73" s="229">
        <v>1.153538341028101</v>
      </c>
      <c r="T73" s="229">
        <v>0.56251142941717902</v>
      </c>
      <c r="U73" s="229">
        <v>0.81387983686465082</v>
      </c>
      <c r="V73" s="229">
        <v>1.0050076517728219</v>
      </c>
      <c r="W73" s="229">
        <v>0.70839363658262355</v>
      </c>
      <c r="X73" s="229">
        <v>0.55112672704813748</v>
      </c>
      <c r="Y73" s="229">
        <v>0.32150113787770512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1.90786128574706E-4</v>
      </c>
      <c r="R74" s="229">
        <v>3.4404055972467031E-4</v>
      </c>
      <c r="S74" s="229">
        <v>5.3169904684795483E-4</v>
      </c>
      <c r="T74" s="229">
        <v>9.883346988456426E-4</v>
      </c>
      <c r="U74" s="229">
        <v>8.0067621172304042E-4</v>
      </c>
      <c r="V74" s="229">
        <v>7.6001687284693717E-4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5.2656643645348087</v>
      </c>
      <c r="C75" s="229">
        <v>5.7650351923920073</v>
      </c>
      <c r="D75" s="229">
        <v>5.2446319830863457</v>
      </c>
      <c r="E75" s="229">
        <v>4.840885804981391</v>
      </c>
      <c r="F75" s="229">
        <v>4.7432815785937832</v>
      </c>
      <c r="G75" s="229">
        <v>5.3889210454470931</v>
      </c>
      <c r="H75" s="229">
        <v>5.3321204253913823</v>
      </c>
      <c r="I75" s="229">
        <v>5.4549223186518043</v>
      </c>
      <c r="J75" s="229">
        <v>6.0380291872794833</v>
      </c>
      <c r="K75" s="229">
        <v>5.7050493839085741</v>
      </c>
      <c r="L75" s="229">
        <v>6.1695504951364981</v>
      </c>
      <c r="M75" s="229">
        <v>6.1326942934488233</v>
      </c>
      <c r="N75" s="229">
        <v>5.8167419647484078</v>
      </c>
      <c r="O75" s="229">
        <v>6.0592635970583721</v>
      </c>
      <c r="P75" s="229">
        <v>6.4041400858684083</v>
      </c>
      <c r="Q75" s="229">
        <v>6.1710486906712623</v>
      </c>
      <c r="R75" s="229">
        <v>5.7444511362462984</v>
      </c>
      <c r="S75" s="229">
        <v>6.1065429549793908</v>
      </c>
      <c r="T75" s="229">
        <v>6.4392142070107061</v>
      </c>
      <c r="U75" s="229">
        <v>5.8887278111847143</v>
      </c>
      <c r="V75" s="229">
        <v>5.3093462128125841</v>
      </c>
      <c r="W75" s="229">
        <v>5.3788786312965229</v>
      </c>
      <c r="X75" s="229">
        <v>3.771348900663122</v>
      </c>
      <c r="Y75" s="229">
        <v>3.701313736679483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3.2064061593076149E-2</v>
      </c>
      <c r="C77" s="229">
        <v>2.390946418809704E-2</v>
      </c>
      <c r="D77" s="229">
        <v>1.9785244921723379E-2</v>
      </c>
      <c r="E77" s="229">
        <v>2.3890954272415318E-2</v>
      </c>
      <c r="F77" s="229">
        <v>3.1240410851006688E-2</v>
      </c>
      <c r="G77" s="229">
        <v>1.8742845228691841E-2</v>
      </c>
      <c r="H77" s="229">
        <v>1.9642896539801599E-2</v>
      </c>
      <c r="I77" s="229">
        <v>2.378774008080466E-2</v>
      </c>
      <c r="J77" s="229">
        <v>6.7274949070991907E-2</v>
      </c>
      <c r="K77" s="229">
        <v>6.4115420008788171E-2</v>
      </c>
      <c r="L77" s="229">
        <v>7.8590338533961759E-2</v>
      </c>
      <c r="M77" s="229">
        <v>4.5946855979031198E-2</v>
      </c>
      <c r="N77" s="229">
        <v>1.6733429546458439E-2</v>
      </c>
      <c r="O77" s="229">
        <v>2.0166493066600781E-2</v>
      </c>
      <c r="P77" s="229">
        <v>2.1851667061803949E-2</v>
      </c>
      <c r="Q77" s="229">
        <v>2.6525205507610769E-2</v>
      </c>
      <c r="R77" s="229">
        <v>5.6780801389613278E-4</v>
      </c>
      <c r="S77" s="229">
        <v>5.4869995158652652E-4</v>
      </c>
      <c r="T77" s="229">
        <v>5.5982909456566983E-4</v>
      </c>
      <c r="U77" s="229">
        <v>1.924038893654903E-2</v>
      </c>
      <c r="V77" s="229">
        <v>3.7873533475507627E-2</v>
      </c>
      <c r="W77" s="229">
        <v>3.2893286409693863E-2</v>
      </c>
      <c r="X77" s="229">
        <v>3.0991308965237021E-2</v>
      </c>
      <c r="Y77" s="229">
        <v>3.1750413621550733E-2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1.0000000000000004</v>
      </c>
      <c r="D84" s="232">
        <f t="shared" si="4"/>
        <v>1.0000000000000007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0.99999999999999967</v>
      </c>
      <c r="I84" s="232">
        <f t="shared" si="4"/>
        <v>1</v>
      </c>
      <c r="J84" s="232">
        <f t="shared" si="4"/>
        <v>1.0000000000000004</v>
      </c>
      <c r="K84" s="232">
        <f t="shared" si="4"/>
        <v>1.0000000000000004</v>
      </c>
      <c r="L84" s="232">
        <f t="shared" si="4"/>
        <v>1.0000000000000002</v>
      </c>
      <c r="M84" s="232">
        <f t="shared" si="4"/>
        <v>1.0000000000000007</v>
      </c>
      <c r="N84" s="232">
        <f t="shared" si="4"/>
        <v>1</v>
      </c>
      <c r="O84" s="232">
        <f t="shared" si="4"/>
        <v>1</v>
      </c>
      <c r="P84" s="232">
        <f t="shared" si="4"/>
        <v>1.0000000000000002</v>
      </c>
      <c r="Q84" s="232">
        <f t="shared" si="4"/>
        <v>0.99999999999999989</v>
      </c>
      <c r="R84" s="232">
        <f t="shared" si="4"/>
        <v>1.0000000000000002</v>
      </c>
      <c r="S84" s="232">
        <f t="shared" si="4"/>
        <v>1</v>
      </c>
      <c r="T84" s="232">
        <f t="shared" si="4"/>
        <v>1.0000000000000002</v>
      </c>
      <c r="U84" s="232">
        <f t="shared" si="4"/>
        <v>0.99999999999999989</v>
      </c>
      <c r="V84" s="232">
        <f t="shared" si="4"/>
        <v>1.0000000000000002</v>
      </c>
      <c r="W84" s="232">
        <f t="shared" si="4"/>
        <v>0.99999999999999989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1.339454193013582E-2</v>
      </c>
      <c r="C89" s="300">
        <f t="shared" si="9"/>
        <v>1.4153308342698378E-2</v>
      </c>
      <c r="D89" s="300">
        <f t="shared" si="9"/>
        <v>1.3189084123239056E-2</v>
      </c>
      <c r="E89" s="300">
        <f t="shared" si="9"/>
        <v>1.2251312584455033E-2</v>
      </c>
      <c r="F89" s="300">
        <f t="shared" si="9"/>
        <v>1.1913018571810652E-2</v>
      </c>
      <c r="G89" s="300">
        <f t="shared" si="9"/>
        <v>1.2685519550094225E-2</v>
      </c>
      <c r="H89" s="300">
        <f t="shared" si="9"/>
        <v>1.2338670969156683E-2</v>
      </c>
      <c r="I89" s="300">
        <f t="shared" si="9"/>
        <v>1.2028406043883151E-2</v>
      </c>
      <c r="J89" s="300">
        <f t="shared" si="9"/>
        <v>1.1964214296915382E-2</v>
      </c>
      <c r="K89" s="300">
        <f t="shared" si="9"/>
        <v>1.1551400869602633E-2</v>
      </c>
      <c r="L89" s="300">
        <f t="shared" si="9"/>
        <v>1.1661861581843156E-2</v>
      </c>
      <c r="M89" s="300">
        <f t="shared" si="9"/>
        <v>1.0946680181528667E-2</v>
      </c>
      <c r="N89" s="300">
        <f t="shared" si="9"/>
        <v>1.04419592640133E-2</v>
      </c>
      <c r="O89" s="300">
        <f t="shared" si="9"/>
        <v>1.0128922887466921E-2</v>
      </c>
      <c r="P89" s="300">
        <f t="shared" si="9"/>
        <v>9.5199882791240451E-3</v>
      </c>
      <c r="Q89" s="300">
        <f t="shared" si="9"/>
        <v>8.8801680346586795E-3</v>
      </c>
      <c r="R89" s="300">
        <f t="shared" si="9"/>
        <v>8.9572412785794489E-3</v>
      </c>
      <c r="S89" s="300">
        <f t="shared" si="9"/>
        <v>9.1505895671902156E-3</v>
      </c>
      <c r="T89" s="300">
        <f t="shared" si="9"/>
        <v>9.0623760970927579E-3</v>
      </c>
      <c r="U89" s="300">
        <f t="shared" si="9"/>
        <v>8.4577170358927558E-3</v>
      </c>
      <c r="V89" s="300">
        <f t="shared" si="9"/>
        <v>7.493034028342626E-3</v>
      </c>
      <c r="W89" s="300">
        <f t="shared" si="9"/>
        <v>7.5204158405194673E-3</v>
      </c>
      <c r="X89" s="300">
        <f t="shared" si="9"/>
        <v>6.2038679114633571E-3</v>
      </c>
      <c r="Y89" s="300">
        <f t="shared" si="9"/>
        <v>5.7859402244089808E-3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6.8056873673981957E-2</v>
      </c>
      <c r="C90" s="301">
        <f t="shared" si="10"/>
        <v>6.8970638340327489E-2</v>
      </c>
      <c r="D90" s="301">
        <f t="shared" si="10"/>
        <v>6.7256760184335518E-2</v>
      </c>
      <c r="E90" s="301">
        <f t="shared" si="10"/>
        <v>6.4029048277372394E-2</v>
      </c>
      <c r="F90" s="301">
        <f t="shared" si="10"/>
        <v>6.3220954222868414E-2</v>
      </c>
      <c r="G90" s="301">
        <f t="shared" si="10"/>
        <v>6.395826263694053E-2</v>
      </c>
      <c r="H90" s="301">
        <f t="shared" si="10"/>
        <v>6.5936397714560696E-2</v>
      </c>
      <c r="I90" s="301">
        <f t="shared" si="10"/>
        <v>6.271193283745452E-2</v>
      </c>
      <c r="J90" s="301">
        <f t="shared" si="10"/>
        <v>6.4961953412540768E-2</v>
      </c>
      <c r="K90" s="301">
        <f t="shared" si="10"/>
        <v>6.3396946070448795E-2</v>
      </c>
      <c r="L90" s="301">
        <f t="shared" si="10"/>
        <v>6.5226721637893573E-2</v>
      </c>
      <c r="M90" s="301">
        <f t="shared" si="10"/>
        <v>6.2403235580564938E-2</v>
      </c>
      <c r="N90" s="301">
        <f t="shared" si="10"/>
        <v>6.0967479751882152E-2</v>
      </c>
      <c r="O90" s="301">
        <f t="shared" si="10"/>
        <v>5.8564245608713476E-2</v>
      </c>
      <c r="P90" s="301">
        <f t="shared" si="10"/>
        <v>5.62656207375484E-2</v>
      </c>
      <c r="Q90" s="301">
        <f t="shared" si="10"/>
        <v>5.3703780034063071E-2</v>
      </c>
      <c r="R90" s="301">
        <f t="shared" si="10"/>
        <v>5.7338059957115446E-2</v>
      </c>
      <c r="S90" s="301">
        <f t="shared" si="10"/>
        <v>5.7799154466783229E-2</v>
      </c>
      <c r="T90" s="301">
        <f t="shared" si="10"/>
        <v>5.5544799500793413E-2</v>
      </c>
      <c r="U90" s="301">
        <f t="shared" si="10"/>
        <v>5.5906561582661767E-2</v>
      </c>
      <c r="V90" s="301">
        <f t="shared" si="10"/>
        <v>5.4180136863657476E-2</v>
      </c>
      <c r="W90" s="301">
        <f t="shared" si="10"/>
        <v>5.4169217139836016E-2</v>
      </c>
      <c r="X90" s="301">
        <f t="shared" si="10"/>
        <v>5.0448129252605105E-2</v>
      </c>
      <c r="Y90" s="301">
        <f t="shared" si="10"/>
        <v>5.1215024940016909E-2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6.8056873673981957E-2</v>
      </c>
      <c r="C91" s="302">
        <f t="shared" si="11"/>
        <v>6.8970638340327489E-2</v>
      </c>
      <c r="D91" s="302">
        <f t="shared" si="11"/>
        <v>6.7256760184335518E-2</v>
      </c>
      <c r="E91" s="302">
        <f t="shared" si="11"/>
        <v>6.4029048277372394E-2</v>
      </c>
      <c r="F91" s="302">
        <f t="shared" si="11"/>
        <v>6.3220954222868414E-2</v>
      </c>
      <c r="G91" s="302">
        <f t="shared" si="11"/>
        <v>6.395826263694053E-2</v>
      </c>
      <c r="H91" s="302">
        <f t="shared" si="11"/>
        <v>6.5936397714560696E-2</v>
      </c>
      <c r="I91" s="302">
        <f t="shared" si="11"/>
        <v>6.271193283745452E-2</v>
      </c>
      <c r="J91" s="302">
        <f t="shared" si="11"/>
        <v>6.4961953412540768E-2</v>
      </c>
      <c r="K91" s="302">
        <f t="shared" si="11"/>
        <v>6.3396946070448795E-2</v>
      </c>
      <c r="L91" s="302">
        <f t="shared" si="11"/>
        <v>6.5226721637893573E-2</v>
      </c>
      <c r="M91" s="302">
        <f t="shared" si="11"/>
        <v>6.2403235580564938E-2</v>
      </c>
      <c r="N91" s="302">
        <f t="shared" si="11"/>
        <v>6.0967479751882152E-2</v>
      </c>
      <c r="O91" s="302">
        <f t="shared" si="11"/>
        <v>5.8564245608713476E-2</v>
      </c>
      <c r="P91" s="302">
        <f t="shared" si="11"/>
        <v>5.62656207375484E-2</v>
      </c>
      <c r="Q91" s="302">
        <f t="shared" si="11"/>
        <v>5.3703780034063071E-2</v>
      </c>
      <c r="R91" s="302">
        <f t="shared" si="11"/>
        <v>5.7338059957115446E-2</v>
      </c>
      <c r="S91" s="302">
        <f t="shared" si="11"/>
        <v>5.7799154466783229E-2</v>
      </c>
      <c r="T91" s="302">
        <f t="shared" si="11"/>
        <v>5.5544799500793413E-2</v>
      </c>
      <c r="U91" s="302">
        <f t="shared" si="11"/>
        <v>5.5906561582661767E-2</v>
      </c>
      <c r="V91" s="302">
        <f t="shared" si="11"/>
        <v>5.4180136863657476E-2</v>
      </c>
      <c r="W91" s="302">
        <f t="shared" si="11"/>
        <v>5.4169217139836016E-2</v>
      </c>
      <c r="X91" s="302">
        <f t="shared" si="11"/>
        <v>5.0448129252605105E-2</v>
      </c>
      <c r="Y91" s="302">
        <f t="shared" si="11"/>
        <v>5.1215024940016909E-2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5.6714061394984958E-2</v>
      </c>
      <c r="C94" s="301">
        <f t="shared" si="14"/>
        <v>5.7475531950272933E-2</v>
      </c>
      <c r="D94" s="301">
        <f t="shared" si="14"/>
        <v>5.6047300153612929E-2</v>
      </c>
      <c r="E94" s="301">
        <f t="shared" si="14"/>
        <v>5.3357540231143648E-2</v>
      </c>
      <c r="F94" s="301">
        <f t="shared" si="14"/>
        <v>5.2684128519057016E-2</v>
      </c>
      <c r="G94" s="301">
        <f t="shared" si="14"/>
        <v>5.3298552197450451E-2</v>
      </c>
      <c r="H94" s="301">
        <f t="shared" si="14"/>
        <v>5.4946998095467235E-2</v>
      </c>
      <c r="I94" s="301">
        <f t="shared" si="14"/>
        <v>5.2259944031212105E-2</v>
      </c>
      <c r="J94" s="301">
        <f t="shared" si="14"/>
        <v>5.4134961177117316E-2</v>
      </c>
      <c r="K94" s="301">
        <f t="shared" si="14"/>
        <v>5.2830788392040653E-2</v>
      </c>
      <c r="L94" s="301">
        <f t="shared" si="14"/>
        <v>5.435560136491132E-2</v>
      </c>
      <c r="M94" s="301">
        <f t="shared" si="14"/>
        <v>5.2002696317137449E-2</v>
      </c>
      <c r="N94" s="301">
        <f t="shared" si="14"/>
        <v>5.0806233126568477E-2</v>
      </c>
      <c r="O94" s="301">
        <f t="shared" si="14"/>
        <v>4.8803538007261241E-2</v>
      </c>
      <c r="P94" s="301">
        <f t="shared" si="14"/>
        <v>4.6888017281290342E-2</v>
      </c>
      <c r="Q94" s="301">
        <f t="shared" si="14"/>
        <v>4.4753150028385896E-2</v>
      </c>
      <c r="R94" s="301">
        <f t="shared" si="14"/>
        <v>4.7781716630929554E-2</v>
      </c>
      <c r="S94" s="301">
        <f t="shared" si="14"/>
        <v>4.8165962055652704E-2</v>
      </c>
      <c r="T94" s="301">
        <f t="shared" si="14"/>
        <v>4.6287332917327867E-2</v>
      </c>
      <c r="U94" s="301">
        <f t="shared" si="14"/>
        <v>4.658880131888482E-2</v>
      </c>
      <c r="V94" s="301">
        <f t="shared" si="14"/>
        <v>4.5150114053047911E-2</v>
      </c>
      <c r="W94" s="301">
        <f t="shared" si="14"/>
        <v>4.5141014283196661E-2</v>
      </c>
      <c r="X94" s="301">
        <f t="shared" si="14"/>
        <v>4.2040107710504267E-2</v>
      </c>
      <c r="Y94" s="301">
        <f t="shared" si="14"/>
        <v>4.2679187450014075E-2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5.6714061394984958E-2</v>
      </c>
      <c r="C95" s="302">
        <f t="shared" si="15"/>
        <v>5.7475531950272933E-2</v>
      </c>
      <c r="D95" s="302">
        <f t="shared" si="15"/>
        <v>5.6047300153612929E-2</v>
      </c>
      <c r="E95" s="302">
        <f t="shared" si="15"/>
        <v>5.3357540231143648E-2</v>
      </c>
      <c r="F95" s="302">
        <f t="shared" si="15"/>
        <v>5.2684128519057016E-2</v>
      </c>
      <c r="G95" s="302">
        <f t="shared" si="15"/>
        <v>5.3298552197450451E-2</v>
      </c>
      <c r="H95" s="302">
        <f t="shared" si="15"/>
        <v>5.4946998095467235E-2</v>
      </c>
      <c r="I95" s="302">
        <f t="shared" si="15"/>
        <v>5.2259944031212105E-2</v>
      </c>
      <c r="J95" s="302">
        <f t="shared" si="15"/>
        <v>5.4134961177117316E-2</v>
      </c>
      <c r="K95" s="302">
        <f t="shared" si="15"/>
        <v>5.2830788392040653E-2</v>
      </c>
      <c r="L95" s="302">
        <f t="shared" si="15"/>
        <v>5.435560136491132E-2</v>
      </c>
      <c r="M95" s="302">
        <f t="shared" si="15"/>
        <v>5.2002696317137449E-2</v>
      </c>
      <c r="N95" s="302">
        <f t="shared" si="15"/>
        <v>5.0806233126568477E-2</v>
      </c>
      <c r="O95" s="302">
        <f t="shared" si="15"/>
        <v>4.8803538007261241E-2</v>
      </c>
      <c r="P95" s="302">
        <f t="shared" si="15"/>
        <v>4.6888017281290342E-2</v>
      </c>
      <c r="Q95" s="302">
        <f t="shared" si="15"/>
        <v>4.4753150028385896E-2</v>
      </c>
      <c r="R95" s="302">
        <f t="shared" si="15"/>
        <v>4.7781716630929554E-2</v>
      </c>
      <c r="S95" s="302">
        <f t="shared" si="15"/>
        <v>4.8165962055652704E-2</v>
      </c>
      <c r="T95" s="302">
        <f t="shared" si="15"/>
        <v>4.6287332917327867E-2</v>
      </c>
      <c r="U95" s="302">
        <f t="shared" si="15"/>
        <v>4.658880131888482E-2</v>
      </c>
      <c r="V95" s="302">
        <f t="shared" si="15"/>
        <v>4.5150114053047911E-2</v>
      </c>
      <c r="W95" s="302">
        <f t="shared" si="15"/>
        <v>4.5141014283196661E-2</v>
      </c>
      <c r="X95" s="302">
        <f t="shared" si="15"/>
        <v>4.2040107710504267E-2</v>
      </c>
      <c r="Y95" s="302">
        <f t="shared" si="15"/>
        <v>4.2679187450014075E-2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0.7132754456836139</v>
      </c>
      <c r="C98" s="301">
        <f t="shared" si="18"/>
        <v>0.71133437555368517</v>
      </c>
      <c r="D98" s="301">
        <f t="shared" si="18"/>
        <v>0.71442781753701656</v>
      </c>
      <c r="E98" s="301">
        <f t="shared" si="18"/>
        <v>0.72174270333838131</v>
      </c>
      <c r="F98" s="301">
        <f t="shared" si="18"/>
        <v>0.7236176375807124</v>
      </c>
      <c r="G98" s="301">
        <f t="shared" si="18"/>
        <v>0.71932302706206175</v>
      </c>
      <c r="H98" s="301">
        <f t="shared" si="18"/>
        <v>0.71745217787392268</v>
      </c>
      <c r="I98" s="301">
        <f t="shared" si="18"/>
        <v>0.72332551303447135</v>
      </c>
      <c r="J98" s="301">
        <f t="shared" si="18"/>
        <v>0.71894076085688341</v>
      </c>
      <c r="K98" s="301">
        <f t="shared" si="18"/>
        <v>0.72081380633818071</v>
      </c>
      <c r="L98" s="301">
        <f t="shared" si="18"/>
        <v>0.71854970304428689</v>
      </c>
      <c r="M98" s="301">
        <f t="shared" si="18"/>
        <v>0.72246517671421728</v>
      </c>
      <c r="N98" s="301">
        <f t="shared" si="18"/>
        <v>0.72238871412857952</v>
      </c>
      <c r="O98" s="301">
        <f t="shared" si="18"/>
        <v>0.72813080826112286</v>
      </c>
      <c r="P98" s="301">
        <f t="shared" si="18"/>
        <v>0.73552207736175523</v>
      </c>
      <c r="Q98" s="301">
        <f t="shared" si="18"/>
        <v>0.74030224029372671</v>
      </c>
      <c r="R98" s="301">
        <f t="shared" si="18"/>
        <v>0.73255218869777161</v>
      </c>
      <c r="S98" s="301">
        <f t="shared" si="18"/>
        <v>0.73250186679570384</v>
      </c>
      <c r="T98" s="301">
        <f t="shared" si="18"/>
        <v>0.73710014110906508</v>
      </c>
      <c r="U98" s="301">
        <f t="shared" si="18"/>
        <v>0.73743319909584482</v>
      </c>
      <c r="V98" s="301">
        <f t="shared" si="18"/>
        <v>0.74057918702566372</v>
      </c>
      <c r="W98" s="301">
        <f t="shared" si="18"/>
        <v>0.74106390148457923</v>
      </c>
      <c r="X98" s="301">
        <f t="shared" si="18"/>
        <v>0.74879342588171149</v>
      </c>
      <c r="Y98" s="301">
        <f t="shared" si="18"/>
        <v>0.74760474504646612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0.1176704777954387</v>
      </c>
      <c r="C99" s="301">
        <f t="shared" si="19"/>
        <v>0.11714709477637911</v>
      </c>
      <c r="D99" s="301">
        <f t="shared" si="19"/>
        <v>0.11801170093678588</v>
      </c>
      <c r="E99" s="301">
        <f t="shared" si="19"/>
        <v>0.11775326381212478</v>
      </c>
      <c r="F99" s="301">
        <f t="shared" si="19"/>
        <v>0.11789909930697416</v>
      </c>
      <c r="G99" s="301">
        <f t="shared" si="19"/>
        <v>0.11908463880373288</v>
      </c>
      <c r="H99" s="301">
        <f t="shared" si="19"/>
        <v>0.11819784042438362</v>
      </c>
      <c r="I99" s="301">
        <f t="shared" si="19"/>
        <v>0.11814422539386978</v>
      </c>
      <c r="J99" s="301">
        <f t="shared" si="19"/>
        <v>0.11833788628981712</v>
      </c>
      <c r="K99" s="301">
        <f t="shared" si="19"/>
        <v>0.11889869775039216</v>
      </c>
      <c r="L99" s="301">
        <f t="shared" si="19"/>
        <v>0.11807215125654967</v>
      </c>
      <c r="M99" s="301">
        <f t="shared" si="19"/>
        <v>0.11939715446647899</v>
      </c>
      <c r="N99" s="301">
        <f t="shared" si="19"/>
        <v>0.12137566185548308</v>
      </c>
      <c r="O99" s="301">
        <f t="shared" si="19"/>
        <v>0.12029531175211305</v>
      </c>
      <c r="P99" s="301">
        <f t="shared" si="19"/>
        <v>0.11843298584882661</v>
      </c>
      <c r="Q99" s="301">
        <f t="shared" si="19"/>
        <v>0.11888897562923235</v>
      </c>
      <c r="R99" s="301">
        <f t="shared" si="19"/>
        <v>0.12005005647429695</v>
      </c>
      <c r="S99" s="301">
        <f t="shared" si="19"/>
        <v>0.11926063239794725</v>
      </c>
      <c r="T99" s="301">
        <f t="shared" si="19"/>
        <v>0.11866865159113411</v>
      </c>
      <c r="U99" s="301">
        <f t="shared" si="19"/>
        <v>0.11876649877794004</v>
      </c>
      <c r="V99" s="301">
        <f t="shared" si="19"/>
        <v>0.12003432224237096</v>
      </c>
      <c r="W99" s="301">
        <f t="shared" si="19"/>
        <v>0.11994362665058841</v>
      </c>
      <c r="X99" s="301">
        <f t="shared" si="19"/>
        <v>0.12170946575800488</v>
      </c>
      <c r="Y99" s="301">
        <f t="shared" si="19"/>
        <v>0.12144957464201336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6.612147259198238E-2</v>
      </c>
      <c r="C100" s="302">
        <f t="shared" si="20"/>
        <v>6.5738372313389318E-2</v>
      </c>
      <c r="D100" s="302">
        <f t="shared" si="20"/>
        <v>6.6379412868306162E-2</v>
      </c>
      <c r="E100" s="302">
        <f t="shared" si="20"/>
        <v>6.5592322909008627E-2</v>
      </c>
      <c r="F100" s="302">
        <f t="shared" si="20"/>
        <v>6.5602655358577275E-2</v>
      </c>
      <c r="G100" s="302">
        <f t="shared" si="20"/>
        <v>6.7098569902328653E-2</v>
      </c>
      <c r="H100" s="302">
        <f t="shared" si="20"/>
        <v>6.6346979338021764E-2</v>
      </c>
      <c r="I100" s="302">
        <f t="shared" si="20"/>
        <v>6.5868893527551944E-2</v>
      </c>
      <c r="J100" s="302">
        <f t="shared" si="20"/>
        <v>6.6379444082587058E-2</v>
      </c>
      <c r="K100" s="302">
        <f t="shared" si="20"/>
        <v>6.6804889000200346E-2</v>
      </c>
      <c r="L100" s="302">
        <f t="shared" si="20"/>
        <v>6.6141971120218551E-2</v>
      </c>
      <c r="M100" s="302">
        <f t="shared" si="20"/>
        <v>6.7183999816155193E-2</v>
      </c>
      <c r="N100" s="302">
        <f t="shared" si="20"/>
        <v>6.9168033219336233E-2</v>
      </c>
      <c r="O100" s="302">
        <f t="shared" si="20"/>
        <v>6.7672697233431708E-2</v>
      </c>
      <c r="P100" s="302">
        <f t="shared" si="20"/>
        <v>6.5276198211423248E-2</v>
      </c>
      <c r="Q100" s="302">
        <f t="shared" si="20"/>
        <v>6.5386721671146369E-2</v>
      </c>
      <c r="R100" s="302">
        <f t="shared" si="20"/>
        <v>6.7107905142012231E-2</v>
      </c>
      <c r="S100" s="302">
        <f t="shared" si="20"/>
        <v>6.6322117871061084E-2</v>
      </c>
      <c r="T100" s="302">
        <f t="shared" si="20"/>
        <v>6.5397815984164762E-2</v>
      </c>
      <c r="U100" s="302">
        <f t="shared" si="20"/>
        <v>6.5471592795357095E-2</v>
      </c>
      <c r="V100" s="302">
        <f t="shared" si="20"/>
        <v>6.6512053115373615E-2</v>
      </c>
      <c r="W100" s="302">
        <f t="shared" si="20"/>
        <v>6.6386326809557583E-2</v>
      </c>
      <c r="X100" s="302">
        <f t="shared" si="20"/>
        <v>6.7593546808775051E-2</v>
      </c>
      <c r="Y100" s="302">
        <f t="shared" si="20"/>
        <v>6.7419562637894462E-2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5.1549005203456309E-2</v>
      </c>
      <c r="C101" s="302">
        <f t="shared" si="21"/>
        <v>5.1408722462989782E-2</v>
      </c>
      <c r="D101" s="302">
        <f t="shared" si="21"/>
        <v>5.1632288068479734E-2</v>
      </c>
      <c r="E101" s="302">
        <f t="shared" si="21"/>
        <v>5.2160940903116175E-2</v>
      </c>
      <c r="F101" s="302">
        <f t="shared" si="21"/>
        <v>5.229644394839688E-2</v>
      </c>
      <c r="G101" s="302">
        <f t="shared" si="21"/>
        <v>5.1986068901404232E-2</v>
      </c>
      <c r="H101" s="302">
        <f t="shared" si="21"/>
        <v>5.185086108636186E-2</v>
      </c>
      <c r="I101" s="302">
        <f t="shared" si="21"/>
        <v>5.2275331866317824E-2</v>
      </c>
      <c r="J101" s="302">
        <f t="shared" si="21"/>
        <v>5.1958442207230067E-2</v>
      </c>
      <c r="K101" s="302">
        <f t="shared" si="21"/>
        <v>5.2093808750191824E-2</v>
      </c>
      <c r="L101" s="302">
        <f t="shared" si="21"/>
        <v>5.1930180136331112E-2</v>
      </c>
      <c r="M101" s="302">
        <f t="shared" si="21"/>
        <v>5.2213154650323806E-2</v>
      </c>
      <c r="N101" s="302">
        <f t="shared" si="21"/>
        <v>5.2207628636146849E-2</v>
      </c>
      <c r="O101" s="302">
        <f t="shared" si="21"/>
        <v>5.2622614518681346E-2</v>
      </c>
      <c r="P101" s="302">
        <f t="shared" si="21"/>
        <v>5.315678763740337E-2</v>
      </c>
      <c r="Q101" s="302">
        <f t="shared" si="21"/>
        <v>5.3502253958085999E-2</v>
      </c>
      <c r="R101" s="302">
        <f t="shared" si="21"/>
        <v>5.2942151332284734E-2</v>
      </c>
      <c r="S101" s="302">
        <f t="shared" si="21"/>
        <v>5.2938514526886159E-2</v>
      </c>
      <c r="T101" s="302">
        <f t="shared" si="21"/>
        <v>5.3270835606969345E-2</v>
      </c>
      <c r="U101" s="302">
        <f t="shared" si="21"/>
        <v>5.3294905982582942E-2</v>
      </c>
      <c r="V101" s="302">
        <f t="shared" si="21"/>
        <v>5.3522269126997347E-2</v>
      </c>
      <c r="W101" s="302">
        <f t="shared" si="21"/>
        <v>5.3557299841030831E-2</v>
      </c>
      <c r="X101" s="302">
        <f t="shared" si="21"/>
        <v>5.4115918949229819E-2</v>
      </c>
      <c r="Y101" s="302">
        <f t="shared" si="21"/>
        <v>5.4030012004118888E-2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3.0888599521844813E-2</v>
      </c>
      <c r="C105" s="301">
        <f t="shared" si="25"/>
        <v>3.091905103663729E-2</v>
      </c>
      <c r="D105" s="301">
        <f t="shared" si="25"/>
        <v>3.1067337065010556E-2</v>
      </c>
      <c r="E105" s="301">
        <f t="shared" si="25"/>
        <v>3.0866131756522808E-2</v>
      </c>
      <c r="F105" s="301">
        <f t="shared" si="25"/>
        <v>3.0665161798577392E-2</v>
      </c>
      <c r="G105" s="301">
        <f t="shared" si="25"/>
        <v>3.1649999749720173E-2</v>
      </c>
      <c r="H105" s="301">
        <f t="shared" si="25"/>
        <v>3.1127914922508812E-2</v>
      </c>
      <c r="I105" s="301">
        <f t="shared" si="25"/>
        <v>3.1529978659109004E-2</v>
      </c>
      <c r="J105" s="301">
        <f t="shared" si="25"/>
        <v>3.1660223966726381E-2</v>
      </c>
      <c r="K105" s="301">
        <f t="shared" si="25"/>
        <v>3.2508360579335371E-2</v>
      </c>
      <c r="L105" s="301">
        <f t="shared" si="25"/>
        <v>3.2133961114515587E-2</v>
      </c>
      <c r="M105" s="301">
        <f t="shared" si="25"/>
        <v>3.2785056740073135E-2</v>
      </c>
      <c r="N105" s="301">
        <f t="shared" si="25"/>
        <v>3.4019951873473446E-2</v>
      </c>
      <c r="O105" s="301">
        <f t="shared" si="25"/>
        <v>3.4077173483322357E-2</v>
      </c>
      <c r="P105" s="301">
        <f t="shared" si="25"/>
        <v>3.3371310491455412E-2</v>
      </c>
      <c r="Q105" s="301">
        <f t="shared" si="25"/>
        <v>3.347168597993317E-2</v>
      </c>
      <c r="R105" s="301">
        <f t="shared" si="25"/>
        <v>3.3320736961307058E-2</v>
      </c>
      <c r="S105" s="301">
        <f t="shared" si="25"/>
        <v>3.3121794716722691E-2</v>
      </c>
      <c r="T105" s="301">
        <f t="shared" si="25"/>
        <v>3.3336698784587018E-2</v>
      </c>
      <c r="U105" s="301">
        <f t="shared" si="25"/>
        <v>3.2847222188775789E-2</v>
      </c>
      <c r="V105" s="301">
        <f t="shared" si="25"/>
        <v>3.2563205786917446E-2</v>
      </c>
      <c r="W105" s="301">
        <f t="shared" si="25"/>
        <v>3.2161824601280087E-2</v>
      </c>
      <c r="X105" s="301">
        <f t="shared" si="25"/>
        <v>3.0805003485711E-2</v>
      </c>
      <c r="Y105" s="301">
        <f t="shared" si="25"/>
        <v>3.1265527697080631E-2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2.1178537599864128E-2</v>
      </c>
      <c r="C106" s="302">
        <f t="shared" si="26"/>
        <v>2.1235413564384364E-2</v>
      </c>
      <c r="D106" s="302">
        <f t="shared" si="26"/>
        <v>2.1341587511945124E-2</v>
      </c>
      <c r="E106" s="302">
        <f t="shared" si="26"/>
        <v>2.1040802168124189E-2</v>
      </c>
      <c r="F106" s="302">
        <f t="shared" si="26"/>
        <v>2.0814308090846126E-2</v>
      </c>
      <c r="G106" s="302">
        <f t="shared" si="26"/>
        <v>2.1857610039760368E-2</v>
      </c>
      <c r="H106" s="302">
        <f t="shared" si="26"/>
        <v>2.1360993720645639E-2</v>
      </c>
      <c r="I106" s="302">
        <f t="shared" si="26"/>
        <v>2.168310174246188E-2</v>
      </c>
      <c r="J106" s="302">
        <f t="shared" si="26"/>
        <v>2.1873038176998833E-2</v>
      </c>
      <c r="K106" s="302">
        <f t="shared" si="26"/>
        <v>2.2695676382623337E-2</v>
      </c>
      <c r="L106" s="302">
        <f t="shared" si="26"/>
        <v>2.2352098928170666E-2</v>
      </c>
      <c r="M106" s="302">
        <f t="shared" si="26"/>
        <v>2.2949891875192203E-2</v>
      </c>
      <c r="N106" s="302">
        <f t="shared" si="26"/>
        <v>2.4185827919850213E-2</v>
      </c>
      <c r="O106" s="302">
        <f t="shared" si="26"/>
        <v>2.416488044379235E-2</v>
      </c>
      <c r="P106" s="302">
        <f t="shared" si="26"/>
        <v>2.3358397584686909E-2</v>
      </c>
      <c r="Q106" s="302">
        <f t="shared" si="26"/>
        <v>2.3393699084781238E-2</v>
      </c>
      <c r="R106" s="302">
        <f t="shared" si="26"/>
        <v>2.3348254161873926E-2</v>
      </c>
      <c r="S106" s="302">
        <f t="shared" si="26"/>
        <v>2.3149996966505902E-2</v>
      </c>
      <c r="T106" s="302">
        <f t="shared" si="26"/>
        <v>2.3302303157789465E-2</v>
      </c>
      <c r="U106" s="302">
        <f t="shared" si="26"/>
        <v>2.2808292530006706E-2</v>
      </c>
      <c r="V106" s="302">
        <f t="shared" si="26"/>
        <v>2.2481448721444256E-2</v>
      </c>
      <c r="W106" s="302">
        <f t="shared" si="26"/>
        <v>2.2073468952554052E-2</v>
      </c>
      <c r="X106" s="302">
        <f t="shared" si="26"/>
        <v>2.0611423185025058E-2</v>
      </c>
      <c r="Y106" s="302">
        <f t="shared" si="26"/>
        <v>2.108812931403331E-2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9.710061921980687E-3</v>
      </c>
      <c r="C107" s="302">
        <f t="shared" si="27"/>
        <v>9.6836374722529261E-3</v>
      </c>
      <c r="D107" s="302">
        <f t="shared" si="27"/>
        <v>9.7257495530654308E-3</v>
      </c>
      <c r="E107" s="302">
        <f t="shared" si="27"/>
        <v>9.8253295883986187E-3</v>
      </c>
      <c r="F107" s="302">
        <f t="shared" si="27"/>
        <v>9.8508537077312656E-3</v>
      </c>
      <c r="G107" s="302">
        <f t="shared" si="27"/>
        <v>9.7923897099597996E-3</v>
      </c>
      <c r="H107" s="302">
        <f t="shared" si="27"/>
        <v>9.7669212018631751E-3</v>
      </c>
      <c r="I107" s="302">
        <f t="shared" si="27"/>
        <v>9.8468769166471203E-3</v>
      </c>
      <c r="J107" s="302">
        <f t="shared" si="27"/>
        <v>9.7871857897275476E-3</v>
      </c>
      <c r="K107" s="302">
        <f t="shared" si="27"/>
        <v>9.8126841967120342E-3</v>
      </c>
      <c r="L107" s="302">
        <f t="shared" si="27"/>
        <v>9.7818621863449227E-3</v>
      </c>
      <c r="M107" s="302">
        <f t="shared" si="27"/>
        <v>9.8351648648809312E-3</v>
      </c>
      <c r="N107" s="302">
        <f t="shared" si="27"/>
        <v>9.8341239536232344E-3</v>
      </c>
      <c r="O107" s="302">
        <f t="shared" si="27"/>
        <v>9.9122930395300068E-3</v>
      </c>
      <c r="P107" s="302">
        <f t="shared" si="27"/>
        <v>1.0012912906768501E-2</v>
      </c>
      <c r="Q107" s="302">
        <f t="shared" si="27"/>
        <v>1.0077986895151934E-2</v>
      </c>
      <c r="R107" s="302">
        <f t="shared" si="27"/>
        <v>9.9724827994331373E-3</v>
      </c>
      <c r="S107" s="302">
        <f t="shared" si="27"/>
        <v>9.9717977502167873E-3</v>
      </c>
      <c r="T107" s="302">
        <f t="shared" si="27"/>
        <v>1.0034395626797549E-2</v>
      </c>
      <c r="U107" s="302">
        <f t="shared" si="27"/>
        <v>1.0038929658769085E-2</v>
      </c>
      <c r="V107" s="302">
        <f t="shared" si="27"/>
        <v>1.0081757065473188E-2</v>
      </c>
      <c r="W107" s="302">
        <f t="shared" si="27"/>
        <v>1.0088355648726031E-2</v>
      </c>
      <c r="X107" s="302">
        <f t="shared" si="27"/>
        <v>1.0193580300685946E-2</v>
      </c>
      <c r="Y107" s="302">
        <f t="shared" si="27"/>
        <v>1.017739838304732E-2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1.9222194648139879</v>
      </c>
      <c r="C113" s="320">
        <f>IF(C$5=0,0,C$5/FBT_fec!C$5)</f>
        <v>1.9368141403011689</v>
      </c>
      <c r="D113" s="320">
        <f>IF(D$5=0,0,D$5/FBT_fec!D$5)</f>
        <v>1.8893861981960438</v>
      </c>
      <c r="E113" s="320">
        <f>IF(E$5=0,0,E$5/FBT_fec!E$5)</f>
        <v>1.8689133505559292</v>
      </c>
      <c r="F113" s="320">
        <f>IF(F$5=0,0,F$5/FBT_fec!F$5)</f>
        <v>1.8714425540030819</v>
      </c>
      <c r="G113" s="320">
        <f>IF(G$5=0,0,G$5/FBT_fec!G$5)</f>
        <v>1.7814207628186323</v>
      </c>
      <c r="H113" s="320">
        <f>IF(H$5=0,0,H$5/FBT_fec!H$5)</f>
        <v>1.8523752569743517</v>
      </c>
      <c r="I113" s="320">
        <f>IF(I$5=0,0,I$5/FBT_fec!I$5)</f>
        <v>1.7947872867319639</v>
      </c>
      <c r="J113" s="320">
        <f>IF(J$5=0,0,J$5/FBT_fec!J$5)</f>
        <v>1.8075598393960139</v>
      </c>
      <c r="K113" s="320">
        <f>IF(K$5=0,0,K$5/FBT_fec!K$5)</f>
        <v>1.7122532279369334</v>
      </c>
      <c r="L113" s="320">
        <f>IF(L$5=0,0,L$5/FBT_fec!L$5)</f>
        <v>1.7693259275640034</v>
      </c>
      <c r="M113" s="320">
        <f>IF(M$5=0,0,M$5/FBT_fec!M$5)</f>
        <v>1.681422507466543</v>
      </c>
      <c r="N113" s="320">
        <f>IF(N$5=0,0,N$5/FBT_fec!N$5)</f>
        <v>1.5661692008524293</v>
      </c>
      <c r="O113" s="320">
        <f>IF(O$5=0,0,O$5/FBT_fec!O$5)</f>
        <v>1.5465419448005462</v>
      </c>
      <c r="P113" s="320">
        <f>IF(P$5=0,0,P$5/FBT_fec!P$5)</f>
        <v>1.585681865396031</v>
      </c>
      <c r="Q113" s="320">
        <f>IF(Q$5=0,0,Q$5/FBT_fec!Q$5)</f>
        <v>1.5411884224054893</v>
      </c>
      <c r="R113" s="320">
        <f>IF(R$5=0,0,R$5/FBT_fec!R$5)</f>
        <v>1.486716720314508</v>
      </c>
      <c r="S113" s="320">
        <f>IF(S$5=0,0,S$5/FBT_fec!S$5)</f>
        <v>1.541637661250234</v>
      </c>
      <c r="T113" s="320">
        <f>IF(T$5=0,0,T$5/FBT_fec!T$5)</f>
        <v>1.4599104489174999</v>
      </c>
      <c r="U113" s="320">
        <f>IF(U$5=0,0,U$5/FBT_fec!U$5)</f>
        <v>1.3844467941995255</v>
      </c>
      <c r="V113" s="320">
        <f>IF(V$5=0,0,V$5/FBT_fec!V$5)</f>
        <v>1.2976419302306916</v>
      </c>
      <c r="W113" s="320">
        <f>IF(W$5=0,0,W$5/FBT_fec!W$5)</f>
        <v>1.2727312908462209</v>
      </c>
      <c r="X113" s="320">
        <f>IF(X$5=0,0,X$5/FBT_fec!X$5)</f>
        <v>1.1040667781008968</v>
      </c>
      <c r="Y113" s="320">
        <f>IF(Y$5=0,0,Y$5/FBT_fec!Y$5)</f>
        <v>1.0180751893798956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1.1058770029229814</v>
      </c>
      <c r="C118" s="332">
        <f>IF(C$10=0,0,C$10/FBT_fec!C$10)</f>
        <v>1.1759336529346995</v>
      </c>
      <c r="D118" s="332">
        <f>IF(D$10=0,0,D$10/FBT_fec!D$10)</f>
        <v>1.0530422258971124</v>
      </c>
      <c r="E118" s="332">
        <f>IF(E$10=0,0,E$10/FBT_fec!E$10)</f>
        <v>0.96179908263634939</v>
      </c>
      <c r="F118" s="332">
        <f>IF(F$10=0,0,F$10/FBT_fec!F$10)</f>
        <v>0.9366917300125831</v>
      </c>
      <c r="G118" s="332">
        <f>IF(G$10=0,0,G$10/FBT_fec!G$10)</f>
        <v>0.93350705494194053</v>
      </c>
      <c r="H118" s="332">
        <f>IF(H$10=0,0,H$10/FBT_fec!H$10)</f>
        <v>0.92977014224995225</v>
      </c>
      <c r="I118" s="332">
        <f>IF(I$10=0,0,I$10/FBT_fec!I$10)</f>
        <v>0.85796006183109241</v>
      </c>
      <c r="J118" s="332">
        <f>IF(J$10=0,0,J$10/FBT_fec!J$10)</f>
        <v>0.83870477320492376</v>
      </c>
      <c r="K118" s="332">
        <f>IF(K$10=0,0,K$10/FBT_fec!K$10)</f>
        <v>0.72158664541879158</v>
      </c>
      <c r="L118" s="332">
        <f>IF(L$10=0,0,L$10/FBT_fec!L$10)</f>
        <v>0.74802597144796279</v>
      </c>
      <c r="M118" s="332">
        <f>IF(M$10=0,0,M$10/FBT_fec!M$10)</f>
        <v>0.65209935879002634</v>
      </c>
      <c r="N118" s="332">
        <f>IF(N$10=0,0,N$10/FBT_fec!N$10)</f>
        <v>0.55533098564648542</v>
      </c>
      <c r="O118" s="332">
        <f>IF(O$10=0,0,O$10/FBT_fec!O$10)</f>
        <v>0.50884869969588076</v>
      </c>
      <c r="P118" s="332">
        <f>IF(P$10=0,0,P$10/FBT_fec!P$10)</f>
        <v>0.47695896133320898</v>
      </c>
      <c r="Q118" s="332">
        <f>IF(Q$10=0,0,Q$10/FBT_fec!Q$10)</f>
        <v>0.42005940610588388</v>
      </c>
      <c r="R118" s="332">
        <f>IF(R$10=0,0,R$10/FBT_fec!R$10)</f>
        <v>0.40592546298303506</v>
      </c>
      <c r="S118" s="332">
        <f>IF(S$10=0,0,S$10/FBT_fec!S$10)</f>
        <v>0.43710591777550933</v>
      </c>
      <c r="T118" s="332">
        <f>IF(T$10=0,0,T$10/FBT_fec!T$10)</f>
        <v>0.39802974419717829</v>
      </c>
      <c r="U118" s="332">
        <f>IF(U$10=0,0,U$10/FBT_fec!U$10)</f>
        <v>0.33616209328542174</v>
      </c>
      <c r="V118" s="332">
        <f>IF(V$10=0,0,V$10/FBT_fec!V$10)</f>
        <v>0.26487389540647105</v>
      </c>
      <c r="W118" s="332">
        <f>IF(W$10=0,0,W$10/FBT_fec!W$10)</f>
        <v>0.25787152414995745</v>
      </c>
      <c r="X118" s="332">
        <f>IF(X$10=0,0,X$10/FBT_fec!X$10)</f>
        <v>0.16881619781133825</v>
      </c>
      <c r="Y118" s="332">
        <f>IF(Y$10=0,0,Y$10/FBT_fec!Y$10)</f>
        <v>0.13203127324771738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2.1536401758857839</v>
      </c>
      <c r="C119" s="348">
        <f>IF(C$16=0,0,C$16/FBT_fec!C$16)</f>
        <v>2.1945752814555486</v>
      </c>
      <c r="D119" s="348">
        <f>IF(D$16=0,0,D$16/FBT_fec!D$16)</f>
        <v>2.0951534081655536</v>
      </c>
      <c r="E119" s="348">
        <f>IF(E$16=0,0,E$16/FBT_fec!E$16)</f>
        <v>1.9715502770635844</v>
      </c>
      <c r="F119" s="348">
        <f>IF(F$16=0,0,F$16/FBT_fec!F$16)</f>
        <v>1.9485959572704141</v>
      </c>
      <c r="G119" s="348">
        <f>IF(G$16=0,0,G$16/FBT_fec!G$16)</f>
        <v>1.8808479850261333</v>
      </c>
      <c r="H119" s="348">
        <f>IF(H$16=0,0,H$16/FBT_fec!H$16)</f>
        <v>2.0163049767615235</v>
      </c>
      <c r="I119" s="348">
        <f>IF(I$16=0,0,I$16/FBT_fec!I$16)</f>
        <v>1.8563020939847297</v>
      </c>
      <c r="J119" s="348">
        <f>IF(J$16=0,0,J$16/FBT_fec!J$16)</f>
        <v>1.9415577689420978</v>
      </c>
      <c r="K119" s="348">
        <f>IF(K$16=0,0,K$16/FBT_fec!K$16)</f>
        <v>1.7973258258367564</v>
      </c>
      <c r="L119" s="348">
        <f>IF(L$16=0,0,L$16/FBT_fec!L$16)</f>
        <v>1.911508267071349</v>
      </c>
      <c r="M119" s="348">
        <f>IF(M$16=0,0,M$16/FBT_fec!M$16)</f>
        <v>1.7370167492963509</v>
      </c>
      <c r="N119" s="348">
        <f>IF(N$16=0,0,N$16/FBT_fec!N$16)</f>
        <v>1.5790195295505709</v>
      </c>
      <c r="O119" s="348">
        <f>IF(O$16=0,0,O$16/FBT_fec!O$16)</f>
        <v>1.4927910776057081</v>
      </c>
      <c r="P119" s="348">
        <f>IF(P$16=0,0,P$16/FBT_fec!P$16)</f>
        <v>1.4653995397703694</v>
      </c>
      <c r="Q119" s="348">
        <f>IF(Q$16=0,0,Q$16/FBT_fec!Q$16)</f>
        <v>1.3507002475744077</v>
      </c>
      <c r="R119" s="348">
        <f>IF(R$16=0,0,R$16/FBT_fec!R$16)</f>
        <v>1.4035809051038155</v>
      </c>
      <c r="S119" s="348">
        <f>IF(S$16=0,0,S$16/FBT_fec!S$16)</f>
        <v>1.4686322617672605</v>
      </c>
      <c r="T119" s="348">
        <f>IF(T$16=0,0,T$16/FBT_fec!T$16)</f>
        <v>1.3311278526152024</v>
      </c>
      <c r="U119" s="348">
        <f>IF(U$16=0,0,U$16/FBT_fec!U$16)</f>
        <v>1.2738698188793161</v>
      </c>
      <c r="V119" s="348">
        <f>IF(V$16=0,0,V$16/FBT_fec!V$16)</f>
        <v>1.1524645861260228</v>
      </c>
      <c r="W119" s="348">
        <f>IF(W$16=0,0,W$16/FBT_fec!W$16)</f>
        <v>1.1305657460649059</v>
      </c>
      <c r="X119" s="348">
        <f>IF(X$16=0,0,X$16/FBT_fec!X$16)</f>
        <v>0.90229265721189411</v>
      </c>
      <c r="Y119" s="348">
        <f>IF(Y$16=0,0,Y$16/FBT_fec!Y$16)</f>
        <v>0.85118070110206778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2.153640175885783</v>
      </c>
      <c r="C120" s="348">
        <f>IF(C$25=0,0,C$25/FBT_fec!C$25)</f>
        <v>2.1945752814555495</v>
      </c>
      <c r="D120" s="348">
        <f>IF(D$25=0,0,D$25/FBT_fec!D$25)</f>
        <v>2.0951534081655532</v>
      </c>
      <c r="E120" s="348">
        <f>IF(E$25=0,0,E$25/FBT_fec!E$25)</f>
        <v>1.9715502770635849</v>
      </c>
      <c r="F120" s="348">
        <f>IF(F$25=0,0,F$25/FBT_fec!F$25)</f>
        <v>1.9485959572704141</v>
      </c>
      <c r="G120" s="348">
        <f>IF(G$25=0,0,G$25/FBT_fec!G$25)</f>
        <v>1.8808479850261337</v>
      </c>
      <c r="H120" s="348">
        <f>IF(H$25=0,0,H$25/FBT_fec!H$25)</f>
        <v>2.0163049767615244</v>
      </c>
      <c r="I120" s="348">
        <f>IF(I$25=0,0,I$25/FBT_fec!I$25)</f>
        <v>1.8563020939847292</v>
      </c>
      <c r="J120" s="348">
        <f>IF(J$25=0,0,J$25/FBT_fec!J$25)</f>
        <v>1.9415577689420973</v>
      </c>
      <c r="K120" s="348">
        <f>IF(K$25=0,0,K$25/FBT_fec!K$25)</f>
        <v>1.7973258258367562</v>
      </c>
      <c r="L120" s="348">
        <f>IF(L$25=0,0,L$25/FBT_fec!L$25)</f>
        <v>1.9115082670713488</v>
      </c>
      <c r="M120" s="348">
        <f>IF(M$25=0,0,M$25/FBT_fec!M$25)</f>
        <v>1.7370167492963511</v>
      </c>
      <c r="N120" s="348">
        <f>IF(N$25=0,0,N$25/FBT_fec!N$25)</f>
        <v>1.5790195295505707</v>
      </c>
      <c r="O120" s="348">
        <f>IF(O$25=0,0,O$25/FBT_fec!O$25)</f>
        <v>1.4927910776057081</v>
      </c>
      <c r="P120" s="348">
        <f>IF(P$25=0,0,P$25/FBT_fec!P$25)</f>
        <v>1.4653995397703696</v>
      </c>
      <c r="Q120" s="348">
        <f>IF(Q$25=0,0,Q$25/FBT_fec!Q$25)</f>
        <v>1.3507002475744081</v>
      </c>
      <c r="R120" s="348">
        <f>IF(R$25=0,0,R$25/FBT_fec!R$25)</f>
        <v>1.4035809051038159</v>
      </c>
      <c r="S120" s="348">
        <f>IF(S$25=0,0,S$25/FBT_fec!S$25)</f>
        <v>1.4686322617672602</v>
      </c>
      <c r="T120" s="348">
        <f>IF(T$25=0,0,T$25/FBT_fec!T$25)</f>
        <v>1.3311278526152031</v>
      </c>
      <c r="U120" s="348">
        <f>IF(U$25=0,0,U$25/FBT_fec!U$25)</f>
        <v>1.2738698188793161</v>
      </c>
      <c r="V120" s="348">
        <f>IF(V$25=0,0,V$25/FBT_fec!V$25)</f>
        <v>1.1524645861260228</v>
      </c>
      <c r="W120" s="348">
        <f>IF(W$25=0,0,W$25/FBT_fec!W$25)</f>
        <v>1.1305657460649057</v>
      </c>
      <c r="X120" s="348">
        <f>IF(X$25=0,0,X$25/FBT_fec!X$25)</f>
        <v>0.90229265721189411</v>
      </c>
      <c r="Y120" s="348">
        <f>IF(Y$25=0,0,Y$25/FBT_fec!Y$25)</f>
        <v>0.85118070110206723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2.6413389032135117</v>
      </c>
      <c r="C121" s="348">
        <f>IF(C$34=0,0,C$34/FBT_fec!C$34)</f>
        <v>2.6320994554533246</v>
      </c>
      <c r="D121" s="348">
        <f>IF(D$34=0,0,D$34/FBT_fec!D$34)</f>
        <v>2.6200548301950497</v>
      </c>
      <c r="E121" s="348">
        <f>IF(E$34=0,0,E$34/FBT_fec!E$34)</f>
        <v>2.6718697678406853</v>
      </c>
      <c r="F121" s="348">
        <f>IF(F$34=0,0,F$34/FBT_fec!F$34)</f>
        <v>2.6979086213194519</v>
      </c>
      <c r="G121" s="348">
        <f>IF(G$34=0,0,G$34/FBT_fec!G$34)</f>
        <v>2.5545083118286485</v>
      </c>
      <c r="H121" s="348">
        <f>IF(H$34=0,0,H$34/FBT_fec!H$34)</f>
        <v>2.6067457252330151</v>
      </c>
      <c r="I121" s="348">
        <f>IF(I$34=0,0,I$34/FBT_fec!I$34)</f>
        <v>2.602788756446889</v>
      </c>
      <c r="J121" s="348">
        <f>IF(J$34=0,0,J$34/FBT_fec!J$34)</f>
        <v>2.5693046411888143</v>
      </c>
      <c r="K121" s="348">
        <f>IF(K$34=0,0,K$34/FBT_fec!K$34)</f>
        <v>2.4751202371558918</v>
      </c>
      <c r="L121" s="348">
        <f>IF(L$34=0,0,L$34/FBT_fec!L$34)</f>
        <v>2.5111992287008387</v>
      </c>
      <c r="M121" s="348">
        <f>IF(M$34=0,0,M$34/FBT_fec!M$34)</f>
        <v>2.4591331532880001</v>
      </c>
      <c r="N121" s="348">
        <f>IF(N$34=0,0,N$34/FBT_fec!N$34)</f>
        <v>2.3298646499953595</v>
      </c>
      <c r="O121" s="348">
        <f>IF(O$34=0,0,O$34/FBT_fec!O$34)</f>
        <v>2.351495895523676</v>
      </c>
      <c r="P121" s="348">
        <f>IF(P$34=0,0,P$34/FBT_fec!P$34)</f>
        <v>2.462201986481658</v>
      </c>
      <c r="Q121" s="348">
        <f>IF(Q$34=0,0,Q$34/FBT_fec!Q$34)</f>
        <v>2.4568215638278863</v>
      </c>
      <c r="R121" s="348">
        <f>IF(R$34=0,0,R$34/FBT_fec!R$34)</f>
        <v>2.2970599474363005</v>
      </c>
      <c r="S121" s="348">
        <f>IF(S$34=0,0,S$34/FBT_fec!S$34)</f>
        <v>2.3676585199099822</v>
      </c>
      <c r="T121" s="348">
        <f>IF(T$34=0,0,T$34/FBT_fec!T$34)</f>
        <v>2.289676237106133</v>
      </c>
      <c r="U121" s="348">
        <f>IF(U$34=0,0,U$34/FBT_fec!U$34)</f>
        <v>2.1704087811345172</v>
      </c>
      <c r="V121" s="348">
        <f>IF(V$34=0,0,V$34/FBT_fec!V$34)</f>
        <v>2.077621751279159</v>
      </c>
      <c r="W121" s="348">
        <f>IF(W$34=0,0,W$34/FBT_fec!W$34)</f>
        <v>2.0401130724953926</v>
      </c>
      <c r="X121" s="348">
        <f>IF(X$34=0,0,X$34/FBT_fec!X$34)</f>
        <v>1.8496140978590694</v>
      </c>
      <c r="Y121" s="348">
        <f>IF(Y$34=0,0,Y$34/FBT_fec!Y$34)</f>
        <v>1.7000544467410521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2.3534961618379766</v>
      </c>
      <c r="C122" s="348">
        <f>IF(C$45=0,0,C$45/FBT_fec!C$45)</f>
        <v>2.3519692071545459</v>
      </c>
      <c r="D122" s="348">
        <f>IF(D$45=0,0,D$45/FBT_fec!D$45)</f>
        <v>2.3283112356723557</v>
      </c>
      <c r="E122" s="348">
        <f>IF(E$45=0,0,E$45/FBT_fec!E$45)</f>
        <v>2.3165559398006432</v>
      </c>
      <c r="F122" s="348">
        <f>IF(F$45=0,0,F$45/FBT_fec!F$45)</f>
        <v>2.3282747980421119</v>
      </c>
      <c r="G122" s="348">
        <f>IF(G$45=0,0,G$45/FBT_fec!G$45)</f>
        <v>2.2426105496997502</v>
      </c>
      <c r="H122" s="348">
        <f>IF(H$45=0,0,H$45/FBT_fec!H$45)</f>
        <v>2.297531117007964</v>
      </c>
      <c r="I122" s="348">
        <f>IF(I$45=0,0,I$45/FBT_fec!I$45)</f>
        <v>2.2461308539591447</v>
      </c>
      <c r="J122" s="348">
        <f>IF(J$45=0,0,J$45/FBT_fec!J$45)</f>
        <v>2.2543812609817495</v>
      </c>
      <c r="K122" s="348">
        <f>IF(K$45=0,0,K$45/FBT_fec!K$45)</f>
        <v>2.1617155715548444</v>
      </c>
      <c r="L122" s="348">
        <f>IF(L$45=0,0,L$45/FBT_fec!L$45)</f>
        <v>2.2029548861937118</v>
      </c>
      <c r="M122" s="348">
        <f>IF(M$45=0,0,M$45/FBT_fec!M$45)</f>
        <v>2.141810627772132</v>
      </c>
      <c r="N122" s="348">
        <f>IF(N$45=0,0,N$45/FBT_fec!N$45)</f>
        <v>2.0476125499128695</v>
      </c>
      <c r="O122" s="348">
        <f>IF(O$45=0,0,O$45/FBT_fec!O$45)</f>
        <v>2.0155252073153509</v>
      </c>
      <c r="P122" s="348">
        <f>IF(P$45=0,0,P$45/FBT_fec!P$45)</f>
        <v>2.0414995176937811</v>
      </c>
      <c r="Q122" s="348">
        <f>IF(Q$45=0,0,Q$45/FBT_fec!Q$45)</f>
        <v>2.0106919941569386</v>
      </c>
      <c r="R122" s="348">
        <f>IF(R$45=0,0,R$45/FBT_fec!R$45)</f>
        <v>1.943157094651184</v>
      </c>
      <c r="S122" s="348">
        <f>IF(S$45=0,0,S$45/FBT_fec!S$45)</f>
        <v>1.9946589317701957</v>
      </c>
      <c r="T122" s="348">
        <f>IF(T$45=0,0,T$45/FBT_fec!T$45)</f>
        <v>1.8915811113484118</v>
      </c>
      <c r="U122" s="348">
        <f>IF(U$45=0,0,U$45/FBT_fec!U$45)</f>
        <v>1.796388170269037</v>
      </c>
      <c r="V122" s="348">
        <f>IF(V$45=0,0,V$45/FBT_fec!V$45)</f>
        <v>1.7177251270200393</v>
      </c>
      <c r="W122" s="348">
        <f>IF(W$45=0,0,W$45/FBT_fec!W$45)</f>
        <v>1.6840068870756375</v>
      </c>
      <c r="X122" s="348">
        <f>IF(X$45=0,0,X$45/FBT_fec!X$45)</f>
        <v>1.5090823873170325</v>
      </c>
      <c r="Y122" s="348">
        <f>IF(Y$45=0,0,Y$45/FBT_fec!Y$45)</f>
        <v>1.390641375838962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0.73765545586603587</v>
      </c>
      <c r="C123" s="348">
        <f>IF(C$66=0,0,C$66/FBT_fec!C$66)</f>
        <v>0.75387838865661971</v>
      </c>
      <c r="D123" s="348">
        <f>IF(D$66=0,0,D$66/FBT_fec!D$66)</f>
        <v>0.72146770367336832</v>
      </c>
      <c r="E123" s="348">
        <f>IF(E$66=0,0,E$66/FBT_fec!E$66)</f>
        <v>0.68889791306187687</v>
      </c>
      <c r="F123" s="348">
        <f>IF(F$66=0,0,F$66/FBT_fec!F$66)</f>
        <v>0.67999805898422583</v>
      </c>
      <c r="G123" s="348">
        <f>IF(G$66=0,0,G$66/FBT_fec!G$66)</f>
        <v>0.66748084689234932</v>
      </c>
      <c r="H123" s="348">
        <f>IF(H$66=0,0,H$66/FBT_fec!H$66)</f>
        <v>0.69942290945292374</v>
      </c>
      <c r="I123" s="348">
        <f>IF(I$66=0,0,I$66/FBT_fec!I$66)</f>
        <v>0.66638813740421621</v>
      </c>
      <c r="J123" s="348">
        <f>IF(J$66=0,0,J$66/FBT_fec!J$66)</f>
        <v>0.68777636320473956</v>
      </c>
      <c r="K123" s="348">
        <f>IF(K$66=0,0,K$66/FBT_fec!K$66)</f>
        <v>0.65819900931876452</v>
      </c>
      <c r="L123" s="348">
        <f>IF(L$66=0,0,L$66/FBT_fec!L$66)</f>
        <v>0.68708248700905794</v>
      </c>
      <c r="M123" s="348">
        <f>IF(M$66=0,0,M$66/FBT_fec!M$66)</f>
        <v>0.64491624412933313</v>
      </c>
      <c r="N123" s="348">
        <f>IF(N$66=0,0,N$66/FBT_fec!N$66)</f>
        <v>0.61151877958490009</v>
      </c>
      <c r="O123" s="348">
        <f>IF(O$66=0,0,O$66/FBT_fec!O$66)</f>
        <v>0.59657590576753139</v>
      </c>
      <c r="P123" s="348">
        <f>IF(P$66=0,0,P$66/FBT_fec!P$66)</f>
        <v>0.5926789276020944</v>
      </c>
      <c r="Q123" s="348">
        <f>IF(Q$66=0,0,Q$66/FBT_fec!Q$66)</f>
        <v>0.56644929619843987</v>
      </c>
      <c r="R123" s="348">
        <f>IF(R$66=0,0,R$66/FBT_fec!R$66)</f>
        <v>0.55687253870184805</v>
      </c>
      <c r="S123" s="348">
        <f>IF(S$66=0,0,S$66/FBT_fec!S$66)</f>
        <v>0.57728465573428989</v>
      </c>
      <c r="T123" s="348">
        <f>IF(T$66=0,0,T$66/FBT_fec!T$66)</f>
        <v>0.54210116957127263</v>
      </c>
      <c r="U123" s="348">
        <f>IF(U$66=0,0,U$66/FBT_fec!U$66)</f>
        <v>0.50881144283405266</v>
      </c>
      <c r="V123" s="348">
        <f>IF(V$66=0,0,V$66/FBT_fec!V$66)</f>
        <v>0.46612440382578346</v>
      </c>
      <c r="W123" s="348">
        <f>IF(W$66=0,0,W$66/FBT_fec!W$66)</f>
        <v>0.45168256015129538</v>
      </c>
      <c r="X123" s="348">
        <f>IF(X$66=0,0,X$66/FBT_fec!X$66)</f>
        <v>0.36543435213276942</v>
      </c>
      <c r="Y123" s="348">
        <f>IF(Y$66=0,0,Y$66/FBT_fec!Y$66)</f>
        <v>0.34534005761390785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DK: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1108.3207190944131</v>
      </c>
      <c r="C3" s="203">
        <v>1091.0936508356949</v>
      </c>
      <c r="D3" s="203">
        <v>1035.64271774485</v>
      </c>
      <c r="E3" s="203">
        <v>1037.752640603567</v>
      </c>
      <c r="F3" s="203">
        <v>857.85594324867805</v>
      </c>
      <c r="G3" s="203">
        <v>932.43737378629021</v>
      </c>
      <c r="H3" s="203">
        <v>950.89009922142043</v>
      </c>
      <c r="I3" s="203">
        <v>825.01032476975274</v>
      </c>
      <c r="J3" s="203">
        <v>911.27353968166551</v>
      </c>
      <c r="K3" s="203">
        <v>600.37005740528127</v>
      </c>
      <c r="L3" s="203">
        <v>709.83441638875661</v>
      </c>
      <c r="M3" s="203">
        <v>798.09509216687059</v>
      </c>
      <c r="N3" s="203">
        <v>633.93243951840918</v>
      </c>
      <c r="O3" s="203">
        <v>552.37487615436362</v>
      </c>
      <c r="P3" s="203">
        <v>546.64619767850866</v>
      </c>
      <c r="Q3" s="203">
        <v>653.18154300000003</v>
      </c>
      <c r="R3" s="203">
        <v>723.36319599606759</v>
      </c>
      <c r="S3" s="203">
        <v>727.33162725026477</v>
      </c>
      <c r="T3" s="203">
        <v>660.13094285100658</v>
      </c>
      <c r="U3" s="203">
        <v>678.6620375195414</v>
      </c>
      <c r="V3" s="203">
        <v>584.64985210827354</v>
      </c>
      <c r="W3" s="203">
        <v>673.08509928988315</v>
      </c>
      <c r="X3" s="203">
        <v>578.5289583112077</v>
      </c>
      <c r="Y3" s="203">
        <v>762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1031.3028395570759</v>
      </c>
      <c r="C5" s="203">
        <v>1131.1068222348949</v>
      </c>
      <c r="D5" s="203">
        <v>1121.5636382555331</v>
      </c>
      <c r="E5" s="203">
        <v>1027.349227468728</v>
      </c>
      <c r="F5" s="203">
        <v>1013.792617426177</v>
      </c>
      <c r="G5" s="203">
        <v>1177.1979523450379</v>
      </c>
      <c r="H5" s="203">
        <v>1392.15898453102</v>
      </c>
      <c r="I5" s="203">
        <v>1617.468453357217</v>
      </c>
      <c r="J5" s="203">
        <v>1343.9423219272089</v>
      </c>
      <c r="K5" s="203">
        <v>1164.156421065933</v>
      </c>
      <c r="L5" s="203">
        <v>1362.5342237928669</v>
      </c>
      <c r="M5" s="203">
        <v>1188.0262524072109</v>
      </c>
      <c r="N5" s="203">
        <v>717.11474076783895</v>
      </c>
      <c r="O5" s="203">
        <v>836.63491453496431</v>
      </c>
      <c r="P5" s="203">
        <v>794.19732083163024</v>
      </c>
      <c r="Q5" s="203">
        <v>762.20712421370627</v>
      </c>
      <c r="R5" s="203">
        <v>680.14136845786209</v>
      </c>
      <c r="S5" s="203">
        <v>725.22839704603803</v>
      </c>
      <c r="T5" s="203">
        <v>775.39469069925258</v>
      </c>
      <c r="U5" s="203">
        <v>703.59963727829859</v>
      </c>
      <c r="V5" s="203">
        <v>613.08636818580931</v>
      </c>
      <c r="W5" s="203">
        <v>738.96178477942726</v>
      </c>
      <c r="X5" s="203">
        <v>822.75434347507405</v>
      </c>
      <c r="Y5" s="203">
        <v>812.8327631774273</v>
      </c>
      <c r="DA5" s="112" t="s">
        <v>2373</v>
      </c>
    </row>
    <row r="6" spans="1:105" ht="12" customHeight="1" x14ac:dyDescent="0.25">
      <c r="A6" s="154" t="s">
        <v>2112</v>
      </c>
      <c r="B6" s="338">
        <v>1289.128549446345</v>
      </c>
      <c r="C6" s="338">
        <v>1224.672121974028</v>
      </c>
      <c r="D6" s="338">
        <v>1224.672121974028</v>
      </c>
      <c r="E6" s="338">
        <v>1224.672121974028</v>
      </c>
      <c r="F6" s="338">
        <v>1160.21569450171</v>
      </c>
      <c r="G6" s="338">
        <v>1289.128549446345</v>
      </c>
      <c r="H6" s="338">
        <v>1482.4978318632971</v>
      </c>
      <c r="I6" s="338">
        <v>1740.3235417525659</v>
      </c>
      <c r="J6" s="338">
        <v>1740.3235417525659</v>
      </c>
      <c r="K6" s="338">
        <v>1675.867114280248</v>
      </c>
      <c r="L6" s="338">
        <v>1611.4106868079309</v>
      </c>
      <c r="M6" s="338">
        <v>1611.4106868079309</v>
      </c>
      <c r="N6" s="338">
        <v>1546.9542593356141</v>
      </c>
      <c r="O6" s="338">
        <v>1482.4978318632971</v>
      </c>
      <c r="P6" s="338">
        <v>1482.4978318632971</v>
      </c>
      <c r="Q6" s="338">
        <v>1418.0414043909791</v>
      </c>
      <c r="R6" s="338">
        <v>1353.5849769186621</v>
      </c>
      <c r="S6" s="338">
        <v>1353.5849769186621</v>
      </c>
      <c r="T6" s="338">
        <v>1289.128549446345</v>
      </c>
      <c r="U6" s="338">
        <v>1224.672121974028</v>
      </c>
      <c r="V6" s="338">
        <v>1224.672121974028</v>
      </c>
      <c r="W6" s="338">
        <v>1160.21569450171</v>
      </c>
      <c r="X6" s="338">
        <v>1095.759267029393</v>
      </c>
      <c r="Y6" s="338">
        <v>1095.759267029393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64.456427472317245</v>
      </c>
      <c r="E7" s="340">
        <v>0</v>
      </c>
      <c r="F7" s="340">
        <v>0</v>
      </c>
      <c r="G7" s="340">
        <v>128.91285494463449</v>
      </c>
      <c r="H7" s="340">
        <v>257.82570988926898</v>
      </c>
      <c r="I7" s="340">
        <v>322.28213736158631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64.456427472317046</v>
      </c>
      <c r="D8" s="342">
        <f t="shared" si="0"/>
        <v>64.456427472317273</v>
      </c>
      <c r="E8" s="342">
        <f t="shared" si="0"/>
        <v>0</v>
      </c>
      <c r="F8" s="342">
        <f t="shared" si="0"/>
        <v>64.456427472317955</v>
      </c>
      <c r="G8" s="342">
        <f t="shared" si="0"/>
        <v>0</v>
      </c>
      <c r="H8" s="342">
        <f t="shared" si="0"/>
        <v>64.456427472317046</v>
      </c>
      <c r="I8" s="342">
        <f t="shared" si="0"/>
        <v>64.4564274723175</v>
      </c>
      <c r="J8" s="342">
        <f t="shared" si="0"/>
        <v>0</v>
      </c>
      <c r="K8" s="342">
        <f t="shared" si="0"/>
        <v>64.456427472317955</v>
      </c>
      <c r="L8" s="342">
        <f t="shared" si="0"/>
        <v>64.456427472317046</v>
      </c>
      <c r="M8" s="342">
        <f t="shared" si="0"/>
        <v>0</v>
      </c>
      <c r="N8" s="342">
        <f t="shared" si="0"/>
        <v>64.456427472316818</v>
      </c>
      <c r="O8" s="342">
        <f t="shared" si="0"/>
        <v>64.456427472317046</v>
      </c>
      <c r="P8" s="342">
        <f t="shared" si="0"/>
        <v>0</v>
      </c>
      <c r="Q8" s="342">
        <f t="shared" si="0"/>
        <v>64.456427472317955</v>
      </c>
      <c r="R8" s="342">
        <f t="shared" si="0"/>
        <v>64.456427472317046</v>
      </c>
      <c r="S8" s="342">
        <f t="shared" si="0"/>
        <v>0</v>
      </c>
      <c r="T8" s="342">
        <f t="shared" si="0"/>
        <v>64.456427472317046</v>
      </c>
      <c r="U8" s="342">
        <f t="shared" si="0"/>
        <v>64.456427472317046</v>
      </c>
      <c r="V8" s="342">
        <f t="shared" si="0"/>
        <v>0</v>
      </c>
      <c r="W8" s="342">
        <f t="shared" si="0"/>
        <v>64.456427472317955</v>
      </c>
      <c r="X8" s="342">
        <f t="shared" si="0"/>
        <v>64.456427472317046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257.82570988926909</v>
      </c>
      <c r="C9" s="343">
        <f t="shared" si="1"/>
        <v>93.565299739133025</v>
      </c>
      <c r="D9" s="343">
        <f t="shared" si="1"/>
        <v>103.10848371849488</v>
      </c>
      <c r="E9" s="343">
        <f t="shared" si="1"/>
        <v>197.32289450529993</v>
      </c>
      <c r="F9" s="343">
        <f t="shared" si="1"/>
        <v>146.423077075533</v>
      </c>
      <c r="G9" s="343">
        <f t="shared" si="1"/>
        <v>111.93059710130706</v>
      </c>
      <c r="H9" s="343">
        <f t="shared" si="1"/>
        <v>90.338847332277055</v>
      </c>
      <c r="I9" s="343">
        <f t="shared" si="1"/>
        <v>122.85508839534896</v>
      </c>
      <c r="J9" s="343">
        <f t="shared" si="1"/>
        <v>396.38121982535699</v>
      </c>
      <c r="K9" s="343">
        <f t="shared" si="1"/>
        <v>511.71069321431492</v>
      </c>
      <c r="L9" s="343">
        <f t="shared" si="1"/>
        <v>248.87646301506402</v>
      </c>
      <c r="M9" s="343">
        <f t="shared" si="1"/>
        <v>423.38443440072001</v>
      </c>
      <c r="N9" s="343">
        <f t="shared" si="1"/>
        <v>829.83951856777514</v>
      </c>
      <c r="O9" s="343">
        <f t="shared" si="1"/>
        <v>645.86291732833274</v>
      </c>
      <c r="P9" s="343">
        <f t="shared" si="1"/>
        <v>688.30051103166682</v>
      </c>
      <c r="Q9" s="343">
        <f t="shared" si="1"/>
        <v>655.83428017727283</v>
      </c>
      <c r="R9" s="343">
        <f t="shared" si="1"/>
        <v>673.44360846079996</v>
      </c>
      <c r="S9" s="343">
        <f t="shared" si="1"/>
        <v>628.35657987262402</v>
      </c>
      <c r="T9" s="343">
        <f t="shared" si="1"/>
        <v>513.73385874709243</v>
      </c>
      <c r="U9" s="343">
        <f t="shared" si="1"/>
        <v>521.07248469572937</v>
      </c>
      <c r="V9" s="343">
        <f t="shared" si="1"/>
        <v>611.58575378821865</v>
      </c>
      <c r="W9" s="343">
        <f t="shared" si="1"/>
        <v>421.25390972228274</v>
      </c>
      <c r="X9" s="343">
        <f t="shared" si="1"/>
        <v>273.00492355431891</v>
      </c>
      <c r="Y9" s="343">
        <f t="shared" si="1"/>
        <v>282.92650385196566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35.729928974033953</v>
      </c>
      <c r="C12" s="210">
        <v>38.298689686141273</v>
      </c>
      <c r="D12" s="210">
        <v>36.514392889349622</v>
      </c>
      <c r="E12" s="210">
        <v>35.351709490505847</v>
      </c>
      <c r="F12" s="210">
        <v>35.488567234671933</v>
      </c>
      <c r="G12" s="210">
        <v>39.169386690595552</v>
      </c>
      <c r="H12" s="210">
        <v>42.154678893216882</v>
      </c>
      <c r="I12" s="210">
        <v>47.26747331321814</v>
      </c>
      <c r="J12" s="210">
        <v>39.695243523630829</v>
      </c>
      <c r="K12" s="210">
        <v>36.485264028814392</v>
      </c>
      <c r="L12" s="210">
        <v>37.745039469723991</v>
      </c>
      <c r="M12" s="210">
        <v>29.610951321913539</v>
      </c>
      <c r="N12" s="210">
        <v>18.399781949869851</v>
      </c>
      <c r="O12" s="210">
        <v>21.47090757512861</v>
      </c>
      <c r="P12" s="210">
        <v>17.819809642556489</v>
      </c>
      <c r="Q12" s="210">
        <v>16.272796595497159</v>
      </c>
      <c r="R12" s="210">
        <v>14.441473155901591</v>
      </c>
      <c r="S12" s="210">
        <v>15.130049232423451</v>
      </c>
      <c r="T12" s="210">
        <v>16.403953125633169</v>
      </c>
      <c r="U12" s="210">
        <v>14.782241201849571</v>
      </c>
      <c r="V12" s="210">
        <v>14.180135943819209</v>
      </c>
      <c r="W12" s="210">
        <v>16.079695229857229</v>
      </c>
      <c r="X12" s="210">
        <v>16.40612269102154</v>
      </c>
      <c r="Y12" s="210">
        <v>15.626052791927339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4.0794496990541704</v>
      </c>
      <c r="C14" s="204">
        <f t="shared" si="2"/>
        <v>6.1192605331040406</v>
      </c>
      <c r="D14" s="204">
        <f t="shared" si="2"/>
        <v>5.0993981083404982</v>
      </c>
      <c r="E14" s="204">
        <f t="shared" si="2"/>
        <v>6.1192605331040406</v>
      </c>
      <c r="F14" s="204">
        <f t="shared" si="2"/>
        <v>6.1192605331040406</v>
      </c>
      <c r="G14" s="204">
        <f t="shared" si="2"/>
        <v>8.1589853826311263</v>
      </c>
      <c r="H14" s="204">
        <f t="shared" si="2"/>
        <v>7.1391229578675839</v>
      </c>
      <c r="I14" s="204">
        <f t="shared" si="2"/>
        <v>7.1391229578675839</v>
      </c>
      <c r="J14" s="204">
        <f t="shared" si="2"/>
        <v>2.0397248495270852</v>
      </c>
      <c r="K14" s="204">
        <f t="shared" si="2"/>
        <v>2.0397248495270852</v>
      </c>
      <c r="L14" s="204">
        <f t="shared" si="2"/>
        <v>2.0397248495270852</v>
      </c>
      <c r="M14" s="204">
        <f t="shared" si="2"/>
        <v>1.0198624247635431</v>
      </c>
      <c r="N14" s="204">
        <f t="shared" si="2"/>
        <v>0</v>
      </c>
      <c r="O14" s="204">
        <f t="shared" si="2"/>
        <v>0</v>
      </c>
      <c r="P14" s="204">
        <f t="shared" si="2"/>
        <v>1.0198624247635431</v>
      </c>
      <c r="Q14" s="204">
        <f t="shared" si="2"/>
        <v>0.6837489251934652</v>
      </c>
      <c r="R14" s="204">
        <f t="shared" si="2"/>
        <v>0.85193465176268268</v>
      </c>
      <c r="S14" s="204">
        <f t="shared" si="2"/>
        <v>0.87102321582115216</v>
      </c>
      <c r="T14" s="204">
        <f t="shared" si="2"/>
        <v>1.2840068787618228</v>
      </c>
      <c r="U14" s="204">
        <f t="shared" si="2"/>
        <v>1.271195184866724</v>
      </c>
      <c r="V14" s="204">
        <f t="shared" si="2"/>
        <v>1.2809974204643164</v>
      </c>
      <c r="W14" s="204">
        <f t="shared" si="2"/>
        <v>2.1183147033533962</v>
      </c>
      <c r="X14" s="204">
        <f t="shared" si="2"/>
        <v>2.9274290627687019</v>
      </c>
      <c r="Y14" s="204">
        <f t="shared" si="2"/>
        <v>2.3271711092003442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3.6285468615649179E-2</v>
      </c>
      <c r="R16" s="204">
        <v>7.3602751504729141E-2</v>
      </c>
      <c r="S16" s="204">
        <v>7.9105760963026656E-2</v>
      </c>
      <c r="T16" s="204">
        <v>0.2208082545141874</v>
      </c>
      <c r="U16" s="204">
        <v>0.22742906276870159</v>
      </c>
      <c r="V16" s="204">
        <v>0.2285468615649183</v>
      </c>
      <c r="W16" s="204">
        <v>0.2637145313843508</v>
      </c>
      <c r="X16" s="204">
        <v>0.39552880481513319</v>
      </c>
      <c r="Y16" s="204">
        <v>0.4417024935511607</v>
      </c>
      <c r="DA16" s="71" t="s">
        <v>2379</v>
      </c>
    </row>
    <row r="17" spans="1:105" ht="12" customHeight="1" x14ac:dyDescent="0.25">
      <c r="A17" s="18" t="s">
        <v>71</v>
      </c>
      <c r="B17" s="204">
        <v>4.0794496990541704</v>
      </c>
      <c r="C17" s="204">
        <v>6.1192605331040406</v>
      </c>
      <c r="D17" s="204">
        <v>5.0993981083404982</v>
      </c>
      <c r="E17" s="204">
        <v>6.1192605331040406</v>
      </c>
      <c r="F17" s="204">
        <v>6.1192605331040406</v>
      </c>
      <c r="G17" s="204">
        <v>8.1589853826311263</v>
      </c>
      <c r="H17" s="204">
        <v>7.1391229578675839</v>
      </c>
      <c r="I17" s="204">
        <v>7.1391229578675839</v>
      </c>
      <c r="J17" s="204">
        <v>2.0397248495270852</v>
      </c>
      <c r="K17" s="204">
        <v>2.0397248495270852</v>
      </c>
      <c r="L17" s="204">
        <v>2.0397248495270852</v>
      </c>
      <c r="M17" s="204">
        <v>1.0198624247635431</v>
      </c>
      <c r="N17" s="204">
        <v>0</v>
      </c>
      <c r="O17" s="204">
        <v>0</v>
      </c>
      <c r="P17" s="204">
        <v>1.0198624247635431</v>
      </c>
      <c r="Q17" s="204">
        <v>0.57214101461736888</v>
      </c>
      <c r="R17" s="204">
        <v>0.65580395528804813</v>
      </c>
      <c r="S17" s="204">
        <v>0.58030954428202919</v>
      </c>
      <c r="T17" s="204">
        <v>0.85975924333619946</v>
      </c>
      <c r="U17" s="204">
        <v>0.87712811693895099</v>
      </c>
      <c r="V17" s="204">
        <v>0.92398968185726571</v>
      </c>
      <c r="W17" s="204">
        <v>1.842906276870163</v>
      </c>
      <c r="X17" s="204">
        <v>2.523129836629407</v>
      </c>
      <c r="Y17" s="204">
        <v>1.8806534823731731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4.9183147033533957E-2</v>
      </c>
      <c r="R18" s="204">
        <v>0.12252794496990541</v>
      </c>
      <c r="S18" s="204">
        <v>0.13207222699914009</v>
      </c>
      <c r="T18" s="204">
        <v>6.1134995700773853E-2</v>
      </c>
      <c r="U18" s="204">
        <v>5.0472914875322433E-2</v>
      </c>
      <c r="V18" s="204">
        <v>1.6509028374892518E-2</v>
      </c>
      <c r="W18" s="204">
        <v>1.16938950988822E-2</v>
      </c>
      <c r="X18" s="204">
        <v>8.7704213241616494E-3</v>
      </c>
      <c r="Y18" s="204">
        <v>4.815133276010318E-3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2.6139294926913151E-2</v>
      </c>
      <c r="R19" s="204">
        <v>0</v>
      </c>
      <c r="S19" s="204">
        <v>7.9535683576956145E-2</v>
      </c>
      <c r="T19" s="204">
        <v>0.1423043852106621</v>
      </c>
      <c r="U19" s="204">
        <v>0.1161650902837489</v>
      </c>
      <c r="V19" s="204">
        <v>0.11195184866723989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11.156491831470341</v>
      </c>
      <c r="C20" s="204">
        <f t="shared" si="3"/>
        <v>11.67239896818573</v>
      </c>
      <c r="D20" s="204">
        <f t="shared" si="3"/>
        <v>10.640756663800509</v>
      </c>
      <c r="E20" s="204">
        <f t="shared" si="3"/>
        <v>11.88727429062769</v>
      </c>
      <c r="F20" s="204">
        <f t="shared" si="3"/>
        <v>11.54342218400688</v>
      </c>
      <c r="G20" s="204">
        <f t="shared" si="3"/>
        <v>10.55468615649183</v>
      </c>
      <c r="H20" s="204">
        <f t="shared" si="3"/>
        <v>11.392863284608771</v>
      </c>
      <c r="I20" s="204">
        <f t="shared" si="3"/>
        <v>13.155631986242479</v>
      </c>
      <c r="J20" s="204">
        <f t="shared" si="3"/>
        <v>13.800687876182289</v>
      </c>
      <c r="K20" s="204">
        <f t="shared" si="3"/>
        <v>12.68280309544282</v>
      </c>
      <c r="L20" s="204">
        <f t="shared" si="3"/>
        <v>13.92957867583835</v>
      </c>
      <c r="M20" s="204">
        <f t="shared" si="3"/>
        <v>10.08185726569217</v>
      </c>
      <c r="N20" s="204">
        <f t="shared" si="3"/>
        <v>5.6320722269991403</v>
      </c>
      <c r="O20" s="204">
        <f t="shared" si="3"/>
        <v>5.5674118658641438</v>
      </c>
      <c r="P20" s="204">
        <f t="shared" si="3"/>
        <v>5.5913938885108809</v>
      </c>
      <c r="Q20" s="204">
        <f t="shared" si="3"/>
        <v>5.3507479440689973</v>
      </c>
      <c r="R20" s="204">
        <f t="shared" si="3"/>
        <v>3.7964744497554301</v>
      </c>
      <c r="S20" s="204">
        <f t="shared" si="3"/>
        <v>4.0446826731533623</v>
      </c>
      <c r="T20" s="204">
        <f t="shared" si="3"/>
        <v>3.525731354090532</v>
      </c>
      <c r="U20" s="204">
        <f t="shared" si="3"/>
        <v>2.7729629959544542</v>
      </c>
      <c r="V20" s="204">
        <f t="shared" si="3"/>
        <v>2.057440321605668</v>
      </c>
      <c r="W20" s="204">
        <f t="shared" si="3"/>
        <v>2.3446369612323621</v>
      </c>
      <c r="X20" s="204">
        <f t="shared" si="3"/>
        <v>1.765482153562947</v>
      </c>
      <c r="Y20" s="204">
        <f t="shared" si="3"/>
        <v>1.7303594327447811</v>
      </c>
      <c r="DA20" s="71"/>
    </row>
    <row r="21" spans="1:105" ht="12" customHeight="1" x14ac:dyDescent="0.25">
      <c r="A21" s="18" t="s">
        <v>73</v>
      </c>
      <c r="B21" s="204">
        <v>11.156491831470341</v>
      </c>
      <c r="C21" s="204">
        <v>11.67239896818573</v>
      </c>
      <c r="D21" s="204">
        <v>10.640756663800509</v>
      </c>
      <c r="E21" s="204">
        <v>11.88727429062769</v>
      </c>
      <c r="F21" s="204">
        <v>11.54342218400688</v>
      </c>
      <c r="G21" s="204">
        <v>10.55468615649183</v>
      </c>
      <c r="H21" s="204">
        <v>11.392863284608771</v>
      </c>
      <c r="I21" s="204">
        <v>13.155631986242479</v>
      </c>
      <c r="J21" s="204">
        <v>13.800687876182289</v>
      </c>
      <c r="K21" s="204">
        <v>12.68280309544282</v>
      </c>
      <c r="L21" s="204">
        <v>13.92957867583835</v>
      </c>
      <c r="M21" s="204">
        <v>10.08185726569217</v>
      </c>
      <c r="N21" s="204">
        <v>5.6320722269991403</v>
      </c>
      <c r="O21" s="204">
        <v>5.5674118658641438</v>
      </c>
      <c r="P21" s="204">
        <v>5.5913938885108809</v>
      </c>
      <c r="Q21" s="204">
        <v>5.3507479440689973</v>
      </c>
      <c r="R21" s="204">
        <v>3.7964744497554301</v>
      </c>
      <c r="S21" s="204">
        <v>4.0446826731533623</v>
      </c>
      <c r="T21" s="204">
        <v>3.525731354090532</v>
      </c>
      <c r="U21" s="204">
        <v>2.7729629959544542</v>
      </c>
      <c r="V21" s="204">
        <v>2.057440321605668</v>
      </c>
      <c r="W21" s="204">
        <v>2.3446369612323621</v>
      </c>
      <c r="X21" s="204">
        <v>1.765482153562947</v>
      </c>
      <c r="Y21" s="204">
        <v>1.7303594327447811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0.76053946414573548</v>
      </c>
      <c r="C23" s="204">
        <f t="shared" si="4"/>
        <v>1.0171763585402362</v>
      </c>
      <c r="D23" s="204">
        <f t="shared" si="4"/>
        <v>0.95480561505900874</v>
      </c>
      <c r="E23" s="204">
        <f t="shared" si="4"/>
        <v>0.82660200985237042</v>
      </c>
      <c r="F23" s="204">
        <f t="shared" si="4"/>
        <v>0.82485270328757676</v>
      </c>
      <c r="G23" s="204">
        <f t="shared" si="4"/>
        <v>1.3576068109738864</v>
      </c>
      <c r="H23" s="204">
        <f t="shared" si="4"/>
        <v>1.6584622122194563</v>
      </c>
      <c r="I23" s="204">
        <f t="shared" si="4"/>
        <v>1.5691070191510741</v>
      </c>
      <c r="J23" s="204">
        <f t="shared" si="4"/>
        <v>1.3985109354966876</v>
      </c>
      <c r="K23" s="204">
        <f t="shared" si="4"/>
        <v>1.4034927476450076</v>
      </c>
      <c r="L23" s="204">
        <f t="shared" si="4"/>
        <v>1.440396305493556</v>
      </c>
      <c r="M23" s="204">
        <f t="shared" si="4"/>
        <v>1.3553193356710742</v>
      </c>
      <c r="N23" s="204">
        <f t="shared" si="4"/>
        <v>1.1549840134983977</v>
      </c>
      <c r="O23" s="204">
        <f t="shared" si="4"/>
        <v>1.3864707737528628</v>
      </c>
      <c r="P23" s="204">
        <f t="shared" si="4"/>
        <v>1.7980632175021825</v>
      </c>
      <c r="Q23" s="204">
        <f t="shared" si="4"/>
        <v>1.1417391071461331</v>
      </c>
      <c r="R23" s="204">
        <f t="shared" si="4"/>
        <v>0.4610778119071231</v>
      </c>
      <c r="S23" s="204">
        <f t="shared" si="4"/>
        <v>0.6088403339906403</v>
      </c>
      <c r="T23" s="204">
        <f t="shared" si="4"/>
        <v>0.99799821178338943</v>
      </c>
      <c r="U23" s="204">
        <f t="shared" si="4"/>
        <v>1.2065267011659651</v>
      </c>
      <c r="V23" s="204">
        <f t="shared" si="4"/>
        <v>1.7889896892814647</v>
      </c>
      <c r="W23" s="204">
        <f t="shared" si="4"/>
        <v>2.0636051301897842</v>
      </c>
      <c r="X23" s="204">
        <f t="shared" si="4"/>
        <v>2.2942088951542141</v>
      </c>
      <c r="Y23" s="204">
        <f t="shared" si="4"/>
        <v>2.4328386730260645</v>
      </c>
      <c r="DA23" s="71"/>
    </row>
    <row r="24" spans="1:105" ht="12" customHeight="1" x14ac:dyDescent="0.25">
      <c r="A24" s="18" t="s">
        <v>38</v>
      </c>
      <c r="B24" s="204">
        <v>0.50154772141014614</v>
      </c>
      <c r="C24" s="204">
        <v>0.74041272570937233</v>
      </c>
      <c r="D24" s="204">
        <v>0.66878761822871879</v>
      </c>
      <c r="E24" s="204">
        <v>0.5493551160791057</v>
      </c>
      <c r="F24" s="204">
        <v>0.5493551160791057</v>
      </c>
      <c r="G24" s="204">
        <v>1.026999140154772</v>
      </c>
      <c r="H24" s="204">
        <v>1.265864144453998</v>
      </c>
      <c r="I24" s="204">
        <v>1.098710232158211</v>
      </c>
      <c r="J24" s="204">
        <v>0.95537403267411869</v>
      </c>
      <c r="K24" s="204">
        <v>0.90765262252794487</v>
      </c>
      <c r="L24" s="204">
        <v>0.91246775580395523</v>
      </c>
      <c r="M24" s="204">
        <v>0.91814273430782456</v>
      </c>
      <c r="N24" s="204">
        <v>0.85236457437661217</v>
      </c>
      <c r="O24" s="204">
        <v>0.99466895958727419</v>
      </c>
      <c r="P24" s="204">
        <v>1.433619948409286</v>
      </c>
      <c r="Q24" s="204">
        <v>0.75331040412725703</v>
      </c>
      <c r="R24" s="204">
        <v>3.8865004299226139E-2</v>
      </c>
      <c r="S24" s="204">
        <v>8.2803095442820288E-2</v>
      </c>
      <c r="T24" s="204">
        <v>0.37386070507308677</v>
      </c>
      <c r="U24" s="204">
        <v>0.54204643164230437</v>
      </c>
      <c r="V24" s="204">
        <v>0.99355116079105754</v>
      </c>
      <c r="W24" s="204">
        <v>0.98529664660361127</v>
      </c>
      <c r="X24" s="204">
        <v>0.9319862424763542</v>
      </c>
      <c r="Y24" s="204">
        <v>0.8736027515047291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1.9526145882927091E-2</v>
      </c>
      <c r="Q25" s="204">
        <v>5.5786879662730791E-2</v>
      </c>
      <c r="R25" s="204">
        <v>0.1185728417321022</v>
      </c>
      <c r="S25" s="204">
        <v>0.2184299665714865</v>
      </c>
      <c r="T25" s="204">
        <v>0.27065729595246002</v>
      </c>
      <c r="U25" s="204">
        <v>0.31319349587701723</v>
      </c>
      <c r="V25" s="204">
        <v>0.42527678931436558</v>
      </c>
      <c r="W25" s="204">
        <v>0.64968806026376869</v>
      </c>
      <c r="X25" s="204">
        <v>0.85781965211203126</v>
      </c>
      <c r="Y25" s="204">
        <v>0.99827341334292319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0.25899174273558928</v>
      </c>
      <c r="C29" s="204">
        <v>0.27676363283086403</v>
      </c>
      <c r="D29" s="204">
        <v>0.28601799683029</v>
      </c>
      <c r="E29" s="204">
        <v>0.27724689377326472</v>
      </c>
      <c r="F29" s="204">
        <v>0.27549758720847101</v>
      </c>
      <c r="G29" s="204">
        <v>0.3306076708191143</v>
      </c>
      <c r="H29" s="204">
        <v>0.3925980677654583</v>
      </c>
      <c r="I29" s="204">
        <v>0.47039678699286319</v>
      </c>
      <c r="J29" s="204">
        <v>0.44313690282256879</v>
      </c>
      <c r="K29" s="204">
        <v>0.49584012511706282</v>
      </c>
      <c r="L29" s="204">
        <v>0.52792854968960068</v>
      </c>
      <c r="M29" s="204">
        <v>0.4371766013632496</v>
      </c>
      <c r="N29" s="204">
        <v>0.30261943912178552</v>
      </c>
      <c r="O29" s="204">
        <v>0.39180181416558868</v>
      </c>
      <c r="P29" s="204">
        <v>0.34491712320996942</v>
      </c>
      <c r="Q29" s="204">
        <v>0.33264182335614539</v>
      </c>
      <c r="R29" s="204">
        <v>0.30363996587579478</v>
      </c>
      <c r="S29" s="204">
        <v>0.30760727197633358</v>
      </c>
      <c r="T29" s="204">
        <v>0.35348021075784269</v>
      </c>
      <c r="U29" s="204">
        <v>0.35128677364664351</v>
      </c>
      <c r="V29" s="204">
        <v>0.37016173917604173</v>
      </c>
      <c r="W29" s="204">
        <v>0.42862042332240408</v>
      </c>
      <c r="X29" s="204">
        <v>0.50440300056582876</v>
      </c>
      <c r="Y29" s="204">
        <v>0.56096250817841242</v>
      </c>
      <c r="DA29" s="71" t="s">
        <v>2390</v>
      </c>
    </row>
    <row r="30" spans="1:105" ht="12" customHeight="1" x14ac:dyDescent="0.25">
      <c r="A30" s="14" t="s">
        <v>39</v>
      </c>
      <c r="B30" s="204">
        <v>2.7944969905417021</v>
      </c>
      <c r="C30" s="204">
        <v>3.5827171109200342</v>
      </c>
      <c r="D30" s="204">
        <v>3.654342218400688</v>
      </c>
      <c r="E30" s="204">
        <v>2.2451418744625968</v>
      </c>
      <c r="F30" s="204">
        <v>2.1257093723129841</v>
      </c>
      <c r="G30" s="204">
        <v>2.6750644883920889</v>
      </c>
      <c r="H30" s="204">
        <v>2.9616509028374889</v>
      </c>
      <c r="I30" s="204">
        <v>3.3915735167669818</v>
      </c>
      <c r="J30" s="204">
        <v>2.937833190025795</v>
      </c>
      <c r="K30" s="204">
        <v>2.8184006878761818</v>
      </c>
      <c r="L30" s="204">
        <v>2.7944969905417021</v>
      </c>
      <c r="M30" s="204">
        <v>2.7944969905417021</v>
      </c>
      <c r="N30" s="204">
        <v>3.272226999140154</v>
      </c>
      <c r="O30" s="204">
        <v>2.6511607910576092</v>
      </c>
      <c r="P30" s="204">
        <v>1.671883061049011</v>
      </c>
      <c r="Q30" s="204">
        <v>1.3907136715391231</v>
      </c>
      <c r="R30" s="204">
        <v>1.593121238177128</v>
      </c>
      <c r="S30" s="204">
        <v>1.7493551160791061</v>
      </c>
      <c r="T30" s="204">
        <v>1.89432502149613</v>
      </c>
      <c r="U30" s="204">
        <v>1.648667239896819</v>
      </c>
      <c r="V30" s="204">
        <v>1.603439380911436</v>
      </c>
      <c r="W30" s="204">
        <v>1.691831470335339</v>
      </c>
      <c r="X30" s="204">
        <v>1.785468615649183</v>
      </c>
      <c r="Y30" s="204">
        <v>1.785468615649183</v>
      </c>
      <c r="DA30" s="71" t="s">
        <v>2391</v>
      </c>
    </row>
    <row r="31" spans="1:105" ht="12" customHeight="1" x14ac:dyDescent="0.25">
      <c r="A31" s="21" t="s">
        <v>40</v>
      </c>
      <c r="B31" s="207">
        <v>16.938950988822011</v>
      </c>
      <c r="C31" s="207">
        <v>15.90713671539123</v>
      </c>
      <c r="D31" s="207">
        <v>16.165090283748921</v>
      </c>
      <c r="E31" s="207">
        <v>14.27343078245916</v>
      </c>
      <c r="F31" s="207">
        <v>14.875322441960449</v>
      </c>
      <c r="G31" s="207">
        <v>16.42304385210662</v>
      </c>
      <c r="H31" s="207">
        <v>19.00257953568358</v>
      </c>
      <c r="I31" s="207">
        <v>22.012037833190021</v>
      </c>
      <c r="J31" s="207">
        <v>19.518486672398971</v>
      </c>
      <c r="K31" s="207">
        <v>17.540842648323299</v>
      </c>
      <c r="L31" s="207">
        <v>17.540842648323299</v>
      </c>
      <c r="M31" s="207">
        <v>14.359415305245051</v>
      </c>
      <c r="N31" s="207">
        <v>8.3404987102321577</v>
      </c>
      <c r="O31" s="207">
        <v>11.865864144453999</v>
      </c>
      <c r="P31" s="207">
        <v>7.7386070507308684</v>
      </c>
      <c r="Q31" s="207">
        <v>7.7058469475494409</v>
      </c>
      <c r="R31" s="207">
        <v>7.7388650042992264</v>
      </c>
      <c r="S31" s="207">
        <v>7.8561478933791919</v>
      </c>
      <c r="T31" s="207">
        <v>8.701891659501289</v>
      </c>
      <c r="U31" s="207">
        <v>7.8828890799656053</v>
      </c>
      <c r="V31" s="207">
        <v>7.4492691315563198</v>
      </c>
      <c r="W31" s="207">
        <v>7.8613069647463458</v>
      </c>
      <c r="X31" s="207">
        <v>7.6335339638865003</v>
      </c>
      <c r="Y31" s="207">
        <v>7.3502149613069649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38.860471439491349</v>
      </c>
      <c r="C33" s="203">
        <f>TRE_emi!C5</f>
        <v>46.400578919448627</v>
      </c>
      <c r="D33" s="203">
        <f>TRE_emi!D5</f>
        <v>40.813422479551058</v>
      </c>
      <c r="E33" s="203">
        <f>TRE_emi!E5</f>
        <v>46.905276958844517</v>
      </c>
      <c r="F33" s="203">
        <f>TRE_emi!F5</f>
        <v>46.097638919208627</v>
      </c>
      <c r="G33" s="203">
        <f>TRE_emi!G5</f>
        <v>50.103381598818437</v>
      </c>
      <c r="H33" s="203">
        <f>TRE_emi!H5</f>
        <v>48.908047319062973</v>
      </c>
      <c r="I33" s="203">
        <f>TRE_emi!I5</f>
        <v>53.048429279203077</v>
      </c>
      <c r="J33" s="203">
        <f>TRE_emi!J5</f>
        <v>38.74306463938477</v>
      </c>
      <c r="K33" s="203">
        <f>TRE_emi!K5</f>
        <v>36.11738267932283</v>
      </c>
      <c r="L33" s="203">
        <f>TRE_emi!L5</f>
        <v>39.045802679326911</v>
      </c>
      <c r="M33" s="203">
        <f>TRE_emi!M5</f>
        <v>26.844254279602389</v>
      </c>
      <c r="N33" s="203">
        <f>TRE_emi!N5</f>
        <v>13.228581960208359</v>
      </c>
      <c r="O33" s="203">
        <f>TRE_emi!O5</f>
        <v>13.07670803989862</v>
      </c>
      <c r="P33" s="203">
        <f>TRE_emi!P5</f>
        <v>16.29707724989402</v>
      </c>
      <c r="Q33" s="203">
        <f>TRE_emi!Q5</f>
        <v>14.67391550684585</v>
      </c>
      <c r="R33" s="203">
        <f>TRE_emi!R5</f>
        <v>11.543228925459021</v>
      </c>
      <c r="S33" s="203">
        <f>TRE_emi!S5</f>
        <v>12.16824010957453</v>
      </c>
      <c r="T33" s="203">
        <f>TRE_emi!T5</f>
        <v>12.142902030401251</v>
      </c>
      <c r="U33" s="203">
        <f>TRE_emi!U5</f>
        <v>10.335787185130281</v>
      </c>
      <c r="V33" s="203">
        <f>TRE_emi!V5</f>
        <v>8.6812212085935823</v>
      </c>
      <c r="W33" s="203">
        <f>TRE_emi!W5</f>
        <v>11.95913294219562</v>
      </c>
      <c r="X33" s="203">
        <f>TRE_emi!X5</f>
        <v>13.04791802157246</v>
      </c>
      <c r="Y33" s="203">
        <f>TRE_emi!Y5</f>
        <v>11.08135871756849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32.237896809533765</v>
      </c>
      <c r="C35" s="284">
        <f t="shared" si="5"/>
        <v>35.101193794691582</v>
      </c>
      <c r="D35" s="284">
        <f t="shared" si="5"/>
        <v>35.257712204901175</v>
      </c>
      <c r="E35" s="284">
        <f t="shared" si="5"/>
        <v>34.065641567478885</v>
      </c>
      <c r="F35" s="284">
        <f t="shared" si="5"/>
        <v>41.368912244493707</v>
      </c>
      <c r="G35" s="284">
        <f t="shared" si="5"/>
        <v>42.00752542934103</v>
      </c>
      <c r="H35" s="284">
        <f t="shared" si="5"/>
        <v>44.331809667313522</v>
      </c>
      <c r="I35" s="284">
        <f t="shared" si="5"/>
        <v>57.293190029360836</v>
      </c>
      <c r="J35" s="284">
        <f t="shared" si="5"/>
        <v>43.560184505628833</v>
      </c>
      <c r="K35" s="284">
        <f t="shared" si="5"/>
        <v>60.771291937007653</v>
      </c>
      <c r="L35" s="284">
        <f t="shared" si="5"/>
        <v>53.174428568496012</v>
      </c>
      <c r="M35" s="284">
        <f t="shared" si="5"/>
        <v>37.102034096611511</v>
      </c>
      <c r="N35" s="284">
        <f t="shared" si="5"/>
        <v>29.024831043270073</v>
      </c>
      <c r="O35" s="284">
        <f t="shared" si="5"/>
        <v>38.870174046671288</v>
      </c>
      <c r="P35" s="284">
        <f t="shared" si="5"/>
        <v>32.598433352748941</v>
      </c>
      <c r="Q35" s="284">
        <f t="shared" si="5"/>
        <v>24.913129848644786</v>
      </c>
      <c r="R35" s="284">
        <f t="shared" si="5"/>
        <v>19.96434603783754</v>
      </c>
      <c r="S35" s="284">
        <f t="shared" si="5"/>
        <v>20.802132982479822</v>
      </c>
      <c r="T35" s="284">
        <f t="shared" si="5"/>
        <v>24.849544326443713</v>
      </c>
      <c r="U35" s="284">
        <f t="shared" si="5"/>
        <v>21.78144700103979</v>
      </c>
      <c r="V35" s="284">
        <f t="shared" si="5"/>
        <v>24.254065732993869</v>
      </c>
      <c r="W35" s="284">
        <f t="shared" si="5"/>
        <v>23.889542714318882</v>
      </c>
      <c r="X35" s="284">
        <f t="shared" si="5"/>
        <v>28.358343096450852</v>
      </c>
      <c r="Y35" s="284">
        <f t="shared" si="5"/>
        <v>20.506630960534565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33.859480761038014</v>
      </c>
      <c r="D36" s="344">
        <f t="shared" si="6"/>
        <v>32.556683940060395</v>
      </c>
      <c r="E36" s="344">
        <f t="shared" si="6"/>
        <v>34.410605999683725</v>
      </c>
      <c r="F36" s="344">
        <f t="shared" si="6"/>
        <v>35.005746367309847</v>
      </c>
      <c r="G36" s="344">
        <f t="shared" si="6"/>
        <v>33.273407087200709</v>
      </c>
      <c r="H36" s="344">
        <f t="shared" si="6"/>
        <v>30.280075308652791</v>
      </c>
      <c r="I36" s="344">
        <f t="shared" si="6"/>
        <v>29.223119137260319</v>
      </c>
      <c r="J36" s="344">
        <f t="shared" si="6"/>
        <v>29.536418993568102</v>
      </c>
      <c r="K36" s="344">
        <f t="shared" si="6"/>
        <v>31.340516934491927</v>
      </c>
      <c r="L36" s="344">
        <f t="shared" si="6"/>
        <v>27.70208543067173</v>
      </c>
      <c r="M36" s="344">
        <f t="shared" si="6"/>
        <v>24.92449241918268</v>
      </c>
      <c r="N36" s="344">
        <f t="shared" si="6"/>
        <v>25.658072416930914</v>
      </c>
      <c r="O36" s="344">
        <f t="shared" si="6"/>
        <v>25.663413278733429</v>
      </c>
      <c r="P36" s="344">
        <f t="shared" si="6"/>
        <v>22.437509136768149</v>
      </c>
      <c r="Q36" s="344">
        <f t="shared" si="6"/>
        <v>21.349572942242165</v>
      </c>
      <c r="R36" s="344">
        <f t="shared" si="6"/>
        <v>21.233046283665814</v>
      </c>
      <c r="S36" s="344">
        <f t="shared" si="6"/>
        <v>20.862461114388747</v>
      </c>
      <c r="T36" s="344">
        <f t="shared" si="6"/>
        <v>21.155617032714073</v>
      </c>
      <c r="U36" s="344">
        <f t="shared" si="6"/>
        <v>21.009449719205399</v>
      </c>
      <c r="V36" s="344">
        <f t="shared" si="6"/>
        <v>23.129100041450616</v>
      </c>
      <c r="W36" s="344">
        <f t="shared" si="6"/>
        <v>21.759846802709642</v>
      </c>
      <c r="X36" s="344">
        <f t="shared" si="6"/>
        <v>19.940487487099574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19.039860951959518</v>
      </c>
      <c r="C37" s="344">
        <f>IF(TRE_ued!C$5=0,"",TRE_ued!C$5/C$5*1000)</f>
        <v>18.473711180268655</v>
      </c>
      <c r="D37" s="344">
        <f>IF(TRE_ued!D$5=0,"",TRE_ued!D$5/D$5*1000)</f>
        <v>17.897555750428015</v>
      </c>
      <c r="E37" s="344">
        <f>IF(TRE_ued!E$5=0,"",TRE_ued!E$5/E$5*1000)</f>
        <v>18.579648557327253</v>
      </c>
      <c r="F37" s="344">
        <f>IF(TRE_ued!F$5=0,"",TRE_ued!F$5/F$5*1000)</f>
        <v>18.924813678603847</v>
      </c>
      <c r="G37" s="344">
        <f>IF(TRE_ued!G$5=0,"",TRE_ued!G$5/G$5*1000)</f>
        <v>17.99318881526365</v>
      </c>
      <c r="H37" s="344">
        <f>IF(TRE_ued!H$5=0,"",TRE_ued!H$5/H$5*1000)</f>
        <v>16.509919009188668</v>
      </c>
      <c r="I37" s="344">
        <f>IF(TRE_ued!I$5=0,"",TRE_ued!I$5/I$5*1000)</f>
        <v>16.000884405974428</v>
      </c>
      <c r="J37" s="344">
        <f>IF(TRE_ued!J$5=0,"",TRE_ued!J$5/J$5*1000)</f>
        <v>16.36071999225879</v>
      </c>
      <c r="K37" s="344">
        <f>IF(TRE_ued!K$5=0,"",TRE_ued!K$5/K$5*1000)</f>
        <v>17.37009854782427</v>
      </c>
      <c r="L37" s="344">
        <f>IF(TRE_ued!L$5=0,"",TRE_ued!L$5/L$5*1000)</f>
        <v>15.310461723803639</v>
      </c>
      <c r="M37" s="344">
        <f>IF(TRE_ued!M$5=0,"",TRE_ued!M$5/M$5*1000)</f>
        <v>13.919980574738741</v>
      </c>
      <c r="N37" s="344">
        <f>IF(TRE_ued!N$5=0,"",TRE_ued!N$5/N$5*1000)</f>
        <v>14.712196337886839</v>
      </c>
      <c r="O37" s="344">
        <f>IF(TRE_ued!O$5=0,"",TRE_ued!O$5/O$5*1000)</f>
        <v>14.670210451865962</v>
      </c>
      <c r="P37" s="344">
        <f>IF(TRE_ued!P$5=0,"",TRE_ued!P$5/P$5*1000)</f>
        <v>12.477165190673343</v>
      </c>
      <c r="Q37" s="344">
        <f>IF(TRE_ued!Q$5=0,"",TRE_ued!Q$5/Q$5*1000)</f>
        <v>11.915319461307298</v>
      </c>
      <c r="R37" s="344">
        <f>IF(TRE_ued!R$5=0,"",TRE_ued!R$5/R$5*1000)</f>
        <v>12.019589534446101</v>
      </c>
      <c r="S37" s="344">
        <f>IF(TRE_ued!S$5=0,"",TRE_ued!S$5/S$5*1000)</f>
        <v>11.802945173270267</v>
      </c>
      <c r="T37" s="344">
        <f>IF(TRE_ued!T$5=0,"",TRE_ued!T$5/T$5*1000)</f>
        <v>11.99926044632088</v>
      </c>
      <c r="U37" s="344">
        <f>IF(TRE_ued!U$5=0,"",TRE_ued!U$5/U$5*1000)</f>
        <v>11.924493449481187</v>
      </c>
      <c r="V37" s="344">
        <f>IF(TRE_ued!V$5=0,"",TRE_ued!V$5/V$5*1000)</f>
        <v>13.163619905659676</v>
      </c>
      <c r="W37" s="344">
        <f>IF(TRE_ued!W$5=0,"",TRE_ued!W$5/W$5*1000)</f>
        <v>12.241612822385576</v>
      </c>
      <c r="X37" s="344">
        <f>IF(TRE_ued!X$5=0,"",TRE_ued!X$5/X$5*1000)</f>
        <v>11.194332990358268</v>
      </c>
      <c r="Y37" s="344">
        <f>IF(TRE_ued!Y$5=0,"",TRE_ued!Y$5/Y$5*1000)</f>
        <v>10.877657521313504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1.0876168118815031</v>
      </c>
      <c r="C38" s="345">
        <f t="shared" si="7"/>
        <v>1.21154481523265</v>
      </c>
      <c r="D38" s="345">
        <f t="shared" si="7"/>
        <v>1.1177352065863146</v>
      </c>
      <c r="E38" s="345">
        <f t="shared" si="7"/>
        <v>1.326817787169289</v>
      </c>
      <c r="F38" s="345">
        <f t="shared" si="7"/>
        <v>1.298943364334296</v>
      </c>
      <c r="G38" s="345">
        <f t="shared" si="7"/>
        <v>1.2791464414439786</v>
      </c>
      <c r="H38" s="345">
        <f t="shared" si="7"/>
        <v>1.1602044803366485</v>
      </c>
      <c r="I38" s="345">
        <f t="shared" si="7"/>
        <v>1.1223030460646246</v>
      </c>
      <c r="J38" s="345">
        <f t="shared" si="7"/>
        <v>0.97601277131152453</v>
      </c>
      <c r="K38" s="345">
        <f t="shared" si="7"/>
        <v>0.98991698815168161</v>
      </c>
      <c r="L38" s="345">
        <f t="shared" si="7"/>
        <v>1.0344618320149404</v>
      </c>
      <c r="M38" s="345">
        <f t="shared" si="7"/>
        <v>0.90656507410946774</v>
      </c>
      <c r="N38" s="345">
        <f t="shared" si="7"/>
        <v>0.71895319174159722</v>
      </c>
      <c r="O38" s="345">
        <f t="shared" si="7"/>
        <v>0.6090430967644036</v>
      </c>
      <c r="P38" s="345">
        <f t="shared" si="7"/>
        <v>0.91454833563283711</v>
      </c>
      <c r="Q38" s="345">
        <f t="shared" si="7"/>
        <v>0.90174515614029527</v>
      </c>
      <c r="R38" s="345">
        <f t="shared" si="7"/>
        <v>0.79931103986727381</v>
      </c>
      <c r="S38" s="345">
        <f t="shared" si="7"/>
        <v>0.80424325940051722</v>
      </c>
      <c r="T38" s="345">
        <f t="shared" si="7"/>
        <v>0.74024242433529586</v>
      </c>
      <c r="U38" s="345">
        <f t="shared" si="7"/>
        <v>0.69920298579873363</v>
      </c>
      <c r="V38" s="345">
        <f t="shared" si="7"/>
        <v>0.61221001286504051</v>
      </c>
      <c r="W38" s="345">
        <f t="shared" si="7"/>
        <v>0.74374126942341334</v>
      </c>
      <c r="X38" s="345">
        <f t="shared" si="7"/>
        <v>0.79530784130446008</v>
      </c>
      <c r="Y38" s="345">
        <f t="shared" si="7"/>
        <v>0.70915917571283849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DK: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35.729928974033953</v>
      </c>
      <c r="C5" s="223">
        <v>38.29868968614128</v>
      </c>
      <c r="D5" s="223">
        <v>36.514392889349622</v>
      </c>
      <c r="E5" s="223">
        <v>35.351709490505861</v>
      </c>
      <c r="F5" s="223">
        <v>35.488567234671919</v>
      </c>
      <c r="G5" s="223">
        <v>39.169386690595552</v>
      </c>
      <c r="H5" s="223">
        <v>42.154678893216889</v>
      </c>
      <c r="I5" s="223">
        <v>47.26747331321814</v>
      </c>
      <c r="J5" s="223">
        <v>39.695243523630829</v>
      </c>
      <c r="K5" s="223">
        <v>36.485264028814413</v>
      </c>
      <c r="L5" s="223">
        <v>37.745039469723999</v>
      </c>
      <c r="M5" s="223">
        <v>29.61095132191355</v>
      </c>
      <c r="N5" s="223">
        <v>18.399781949869851</v>
      </c>
      <c r="O5" s="223">
        <v>21.470907575128621</v>
      </c>
      <c r="P5" s="223">
        <v>17.819809642556478</v>
      </c>
      <c r="Q5" s="223">
        <v>16.272796595497159</v>
      </c>
      <c r="R5" s="223">
        <v>14.441473155901591</v>
      </c>
      <c r="S5" s="223">
        <v>15.13004923242346</v>
      </c>
      <c r="T5" s="223">
        <v>16.403953125633159</v>
      </c>
      <c r="U5" s="223">
        <v>14.782241201849571</v>
      </c>
      <c r="V5" s="223">
        <v>14.180135943819209</v>
      </c>
      <c r="W5" s="223">
        <v>16.079695229857229</v>
      </c>
      <c r="X5" s="223">
        <v>16.40612269102154</v>
      </c>
      <c r="Y5" s="223">
        <v>15.626052791927339</v>
      </c>
      <c r="DA5" s="89" t="s">
        <v>2376</v>
      </c>
    </row>
    <row r="6" spans="1:105" ht="12" customHeight="1" x14ac:dyDescent="0.25">
      <c r="A6" s="55" t="s">
        <v>91</v>
      </c>
      <c r="B6" s="259">
        <v>0.75849517096781438</v>
      </c>
      <c r="C6" s="259">
        <v>0.75933238253590718</v>
      </c>
      <c r="D6" s="259">
        <v>0.74323800237363558</v>
      </c>
      <c r="E6" s="259">
        <v>0.70133493060592755</v>
      </c>
      <c r="F6" s="259">
        <v>0.71800776535624711</v>
      </c>
      <c r="G6" s="259">
        <v>0.78649029632431611</v>
      </c>
      <c r="H6" s="259">
        <v>0.87227207659014017</v>
      </c>
      <c r="I6" s="259">
        <v>0.99420927053335717</v>
      </c>
      <c r="J6" s="259">
        <v>0.85219756019833826</v>
      </c>
      <c r="K6" s="259">
        <v>0.77398460625090404</v>
      </c>
      <c r="L6" s="259">
        <v>0.79061009908638114</v>
      </c>
      <c r="M6" s="259">
        <v>0.62276195750558638</v>
      </c>
      <c r="N6" s="259">
        <v>0.35460442502130668</v>
      </c>
      <c r="O6" s="259">
        <v>0.46220723374989442</v>
      </c>
      <c r="P6" s="259">
        <v>0.34793633619164033</v>
      </c>
      <c r="Q6" s="259">
        <v>0.33686092094885628</v>
      </c>
      <c r="R6" s="259">
        <v>0.31751630641163769</v>
      </c>
      <c r="S6" s="259">
        <v>0.32628317959853798</v>
      </c>
      <c r="T6" s="259">
        <v>0.35248205507695779</v>
      </c>
      <c r="U6" s="259">
        <v>0.31633088235350892</v>
      </c>
      <c r="V6" s="259">
        <v>0.29488103640235658</v>
      </c>
      <c r="W6" s="259">
        <v>0.33054927520761751</v>
      </c>
      <c r="X6" s="259">
        <v>0.33049245635767138</v>
      </c>
      <c r="Y6" s="259">
        <v>0.31436443169445499</v>
      </c>
      <c r="DA6" s="67" t="s">
        <v>2393</v>
      </c>
    </row>
    <row r="7" spans="1:105" ht="12" customHeight="1" x14ac:dyDescent="0.25">
      <c r="A7" s="173" t="s">
        <v>92</v>
      </c>
      <c r="B7" s="224">
        <v>1.0315534325162281</v>
      </c>
      <c r="C7" s="224">
        <v>1.032692040248834</v>
      </c>
      <c r="D7" s="224">
        <v>1.010803683228144</v>
      </c>
      <c r="E7" s="224">
        <v>0.95381550562406159</v>
      </c>
      <c r="F7" s="224">
        <v>0.97649056088449626</v>
      </c>
      <c r="G7" s="224">
        <v>1.06962680300107</v>
      </c>
      <c r="H7" s="224">
        <v>1.18629002416259</v>
      </c>
      <c r="I7" s="224">
        <v>1.3521246079253659</v>
      </c>
      <c r="J7" s="224">
        <v>1.1589886818697399</v>
      </c>
      <c r="K7" s="224">
        <v>1.052619064501229</v>
      </c>
      <c r="L7" s="224">
        <v>1.0752297347574791</v>
      </c>
      <c r="M7" s="224">
        <v>0.84695626220759768</v>
      </c>
      <c r="N7" s="224">
        <v>0.48226201802897728</v>
      </c>
      <c r="O7" s="224">
        <v>0.62860183789985624</v>
      </c>
      <c r="P7" s="224">
        <v>0.47319341722063057</v>
      </c>
      <c r="Q7" s="224">
        <v>0.45813085249044438</v>
      </c>
      <c r="R7" s="224">
        <v>0.4318221767198272</v>
      </c>
      <c r="S7" s="224">
        <v>0.44374512425401158</v>
      </c>
      <c r="T7" s="224">
        <v>0.47937559490466258</v>
      </c>
      <c r="U7" s="224">
        <v>0.43021000000077209</v>
      </c>
      <c r="V7" s="224">
        <v>0.40103820950720481</v>
      </c>
      <c r="W7" s="224">
        <v>0.44954701428235949</v>
      </c>
      <c r="X7" s="224">
        <v>0.44946974064643308</v>
      </c>
      <c r="Y7" s="224">
        <v>0.42753562710445892</v>
      </c>
      <c r="DA7" s="177" t="s">
        <v>2394</v>
      </c>
    </row>
    <row r="8" spans="1:105" ht="12" customHeight="1" x14ac:dyDescent="0.25">
      <c r="A8" s="173" t="s">
        <v>93</v>
      </c>
      <c r="B8" s="224">
        <v>1.274271887225928</v>
      </c>
      <c r="C8" s="224">
        <v>1.2756784026603241</v>
      </c>
      <c r="D8" s="224">
        <v>1.248639843987708</v>
      </c>
      <c r="E8" s="224">
        <v>1.178242683417958</v>
      </c>
      <c r="F8" s="224">
        <v>1.206253045798495</v>
      </c>
      <c r="G8" s="224">
        <v>1.3213036978248509</v>
      </c>
      <c r="H8" s="224">
        <v>1.4654170886714351</v>
      </c>
      <c r="I8" s="224">
        <v>1.670271574496041</v>
      </c>
      <c r="J8" s="224">
        <v>1.4316919011332081</v>
      </c>
      <c r="K8" s="224">
        <v>1.300294138501519</v>
      </c>
      <c r="L8" s="224">
        <v>1.3282249664651209</v>
      </c>
      <c r="M8" s="224">
        <v>1.046240088609385</v>
      </c>
      <c r="N8" s="224">
        <v>0.59573543403579532</v>
      </c>
      <c r="O8" s="224">
        <v>0.77650815269982254</v>
      </c>
      <c r="P8" s="224">
        <v>0.58453304480195545</v>
      </c>
      <c r="Q8" s="224">
        <v>0.56592634719407864</v>
      </c>
      <c r="R8" s="224">
        <v>0.53342739477155143</v>
      </c>
      <c r="S8" s="224">
        <v>0.54815574172554371</v>
      </c>
      <c r="T8" s="224">
        <v>0.59216985252928911</v>
      </c>
      <c r="U8" s="224">
        <v>0.53143588235389483</v>
      </c>
      <c r="V8" s="224">
        <v>0.49540014115595887</v>
      </c>
      <c r="W8" s="224">
        <v>0.55532278234879706</v>
      </c>
      <c r="X8" s="224">
        <v>0.55522732668088792</v>
      </c>
      <c r="Y8" s="224">
        <v>0.52813224524668456</v>
      </c>
      <c r="DA8" s="177" t="s">
        <v>2395</v>
      </c>
    </row>
    <row r="9" spans="1:105" ht="12" customHeight="1" x14ac:dyDescent="0.25">
      <c r="A9" s="173" t="s">
        <v>94</v>
      </c>
      <c r="B9" s="224">
        <v>0.78883497780652689</v>
      </c>
      <c r="C9" s="224">
        <v>0.78970567783734358</v>
      </c>
      <c r="D9" s="224">
        <v>0.77296752246858091</v>
      </c>
      <c r="E9" s="224">
        <v>0.7293883278301645</v>
      </c>
      <c r="F9" s="224">
        <v>0.74672807597049706</v>
      </c>
      <c r="G9" s="224">
        <v>0.81794990817728874</v>
      </c>
      <c r="H9" s="224">
        <v>0.90716295965374572</v>
      </c>
      <c r="I9" s="224">
        <v>1.0339776413546919</v>
      </c>
      <c r="J9" s="224">
        <v>0.88628546260627195</v>
      </c>
      <c r="K9" s="224">
        <v>0.80494399050094023</v>
      </c>
      <c r="L9" s="224">
        <v>0.82223450304983625</v>
      </c>
      <c r="M9" s="224">
        <v>0.6476724358058098</v>
      </c>
      <c r="N9" s="224">
        <v>0.36878860202215902</v>
      </c>
      <c r="O9" s="224">
        <v>0.48069552309989011</v>
      </c>
      <c r="P9" s="224">
        <v>0.36185378963930581</v>
      </c>
      <c r="Q9" s="224">
        <v>0.35033535778681052</v>
      </c>
      <c r="R9" s="224">
        <v>0.33021695866810319</v>
      </c>
      <c r="S9" s="224">
        <v>0.33933450678247951</v>
      </c>
      <c r="T9" s="224">
        <v>0.36658133728003611</v>
      </c>
      <c r="U9" s="224">
        <v>0.32898411764764912</v>
      </c>
      <c r="V9" s="224">
        <v>0.30667627785845081</v>
      </c>
      <c r="W9" s="224">
        <v>0.34377124621592198</v>
      </c>
      <c r="X9" s="224">
        <v>0.34371215461197818</v>
      </c>
      <c r="Y9" s="224">
        <v>0.32693900896223321</v>
      </c>
      <c r="DA9" s="177" t="s">
        <v>2396</v>
      </c>
    </row>
    <row r="10" spans="1:105" ht="12" customHeight="1" x14ac:dyDescent="0.25">
      <c r="A10" s="56" t="s">
        <v>95</v>
      </c>
      <c r="B10" s="260">
        <v>1.080070913728403</v>
      </c>
      <c r="C10" s="260">
        <v>1.1650457128140099</v>
      </c>
      <c r="D10" s="260">
        <v>1.1087581947437739</v>
      </c>
      <c r="E10" s="260">
        <v>1.1128514415995721</v>
      </c>
      <c r="F10" s="260">
        <v>1.1115175084372639</v>
      </c>
      <c r="G10" s="260">
        <v>1.23019897563415</v>
      </c>
      <c r="H10" s="260">
        <v>1.3259512375705711</v>
      </c>
      <c r="I10" s="260">
        <v>1.5012358158421839</v>
      </c>
      <c r="J10" s="260">
        <v>1.2757056881761331</v>
      </c>
      <c r="K10" s="260">
        <v>1.224392287316713</v>
      </c>
      <c r="L10" s="260">
        <v>1.282270344916546</v>
      </c>
      <c r="M10" s="260">
        <v>1.0014775989743081</v>
      </c>
      <c r="N10" s="260">
        <v>0.6058074532156571</v>
      </c>
      <c r="O10" s="260">
        <v>0.74903647021146003</v>
      </c>
      <c r="P10" s="260">
        <v>0.64332667917450026</v>
      </c>
      <c r="Q10" s="260">
        <v>0.60678289778408789</v>
      </c>
      <c r="R10" s="260">
        <v>0.54430013870583505</v>
      </c>
      <c r="S10" s="260">
        <v>0.56068292669350328</v>
      </c>
      <c r="T10" s="260">
        <v>0.61453990608895248</v>
      </c>
      <c r="U10" s="260">
        <v>0.57350405638568369</v>
      </c>
      <c r="V10" s="260">
        <v>0.56458514092693735</v>
      </c>
      <c r="W10" s="260">
        <v>0.65678955202501688</v>
      </c>
      <c r="X10" s="260">
        <v>0.72080868634436268</v>
      </c>
      <c r="Y10" s="260">
        <v>0.74433056724907831</v>
      </c>
      <c r="DA10" s="68" t="s">
        <v>2397</v>
      </c>
    </row>
    <row r="11" spans="1:105" ht="12" customHeight="1" x14ac:dyDescent="0.25">
      <c r="A11" s="37" t="s">
        <v>159</v>
      </c>
      <c r="B11" s="226">
        <v>0.1563383185017834</v>
      </c>
      <c r="C11" s="226">
        <v>0.24686379186356791</v>
      </c>
      <c r="D11" s="226">
        <v>0.20167950908910981</v>
      </c>
      <c r="E11" s="226">
        <v>0.238172364259648</v>
      </c>
      <c r="F11" s="226">
        <v>0.23583415383754841</v>
      </c>
      <c r="G11" s="226">
        <v>0.31607807010013472</v>
      </c>
      <c r="H11" s="226">
        <v>0.26891565762676128</v>
      </c>
      <c r="I11" s="226">
        <v>0.26202934985226078</v>
      </c>
      <c r="J11" s="226">
        <v>7.211341604687313E-2</v>
      </c>
      <c r="K11" s="226">
        <v>6.9618053712097144E-2</v>
      </c>
      <c r="L11" s="226">
        <v>6.9560649862002957E-2</v>
      </c>
      <c r="M11" s="226">
        <v>3.4663704824142647E-2</v>
      </c>
      <c r="N11" s="226">
        <v>0</v>
      </c>
      <c r="O11" s="226">
        <v>0</v>
      </c>
      <c r="P11" s="226">
        <v>3.3774324329221207E-2</v>
      </c>
      <c r="Q11" s="226">
        <v>1.7798114096116108E-2</v>
      </c>
      <c r="R11" s="226">
        <v>1.9158838452002221E-2</v>
      </c>
      <c r="S11" s="226">
        <v>1.7642596153288271E-2</v>
      </c>
      <c r="T11" s="226">
        <v>2.5912665392149311E-2</v>
      </c>
      <c r="U11" s="226">
        <v>2.5526195464593959E-2</v>
      </c>
      <c r="V11" s="226">
        <v>2.6435964607273019E-2</v>
      </c>
      <c r="W11" s="226">
        <v>5.2560493591512887E-2</v>
      </c>
      <c r="X11" s="226">
        <v>6.836107765873127E-2</v>
      </c>
      <c r="Y11" s="226">
        <v>4.6533516889541111E-2</v>
      </c>
      <c r="DA11" s="69" t="s">
        <v>2398</v>
      </c>
    </row>
    <row r="12" spans="1:105" ht="12" customHeight="1" x14ac:dyDescent="0.25">
      <c r="A12" s="37" t="s">
        <v>35</v>
      </c>
      <c r="B12" s="226">
        <v>0.34026048185565022</v>
      </c>
      <c r="C12" s="226">
        <v>0.3711508162154793</v>
      </c>
      <c r="D12" s="226">
        <v>0.32924636832524279</v>
      </c>
      <c r="E12" s="226">
        <v>0.37141450128104742</v>
      </c>
      <c r="F12" s="226">
        <v>0.35493900585881782</v>
      </c>
      <c r="G12" s="226">
        <v>0.31194177354028729</v>
      </c>
      <c r="H12" s="226">
        <v>0.32909694927945732</v>
      </c>
      <c r="I12" s="226">
        <v>0.37362307633267727</v>
      </c>
      <c r="J12" s="226">
        <v>0.39844917162123722</v>
      </c>
      <c r="K12" s="226">
        <v>0.35336559949239921</v>
      </c>
      <c r="L12" s="226">
        <v>0.39177407974421657</v>
      </c>
      <c r="M12" s="226">
        <v>0.27919035479464432</v>
      </c>
      <c r="N12" s="226">
        <v>0.16173529141488571</v>
      </c>
      <c r="O12" s="226">
        <v>0.13577941628158649</v>
      </c>
      <c r="P12" s="226">
        <v>0.14919996421004689</v>
      </c>
      <c r="Q12" s="226">
        <v>0.13642737048655021</v>
      </c>
      <c r="R12" s="226">
        <v>8.8948889101702941E-2</v>
      </c>
      <c r="S12" s="226">
        <v>0.10166693559464331</v>
      </c>
      <c r="T12" s="226">
        <v>8.5489172632123397E-2</v>
      </c>
      <c r="U12" s="226">
        <v>6.5165515281615877E-2</v>
      </c>
      <c r="V12" s="226">
        <v>4.8782276558893438E-2</v>
      </c>
      <c r="W12" s="226">
        <v>5.9405535238819238E-2</v>
      </c>
      <c r="X12" s="226">
        <v>4.6481653629455562E-2</v>
      </c>
      <c r="Y12" s="226">
        <v>4.592110332911771E-2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0.25899174273569481</v>
      </c>
      <c r="C14" s="226">
        <v>0.27676363283064082</v>
      </c>
      <c r="D14" s="226">
        <v>0.28601799683102852</v>
      </c>
      <c r="E14" s="226">
        <v>0.27724689377004319</v>
      </c>
      <c r="F14" s="226">
        <v>0.27549758720646661</v>
      </c>
      <c r="G14" s="226">
        <v>0.33060767081701581</v>
      </c>
      <c r="H14" s="226">
        <v>0.39259806776545869</v>
      </c>
      <c r="I14" s="226">
        <v>0.47039678699304283</v>
      </c>
      <c r="J14" s="226">
        <v>0.44313690282431722</v>
      </c>
      <c r="K14" s="226">
        <v>0.49584012511971498</v>
      </c>
      <c r="L14" s="226">
        <v>0.52792854969051461</v>
      </c>
      <c r="M14" s="226">
        <v>0.43717660136918779</v>
      </c>
      <c r="N14" s="226">
        <v>0.30261943914111678</v>
      </c>
      <c r="O14" s="226">
        <v>0.39180181417800369</v>
      </c>
      <c r="P14" s="226">
        <v>0.34491712323629792</v>
      </c>
      <c r="Q14" s="226">
        <v>0.33264182336609283</v>
      </c>
      <c r="R14" s="226">
        <v>0.3036399658911228</v>
      </c>
      <c r="S14" s="226">
        <v>0.3076072720048883</v>
      </c>
      <c r="T14" s="226">
        <v>0.35348021077580188</v>
      </c>
      <c r="U14" s="226">
        <v>0.35128677368149308</v>
      </c>
      <c r="V14" s="226">
        <v>0.37016173921152512</v>
      </c>
      <c r="W14" s="226">
        <v>0.42862042337474232</v>
      </c>
      <c r="X14" s="226">
        <v>0.50440300061834531</v>
      </c>
      <c r="Y14" s="226">
        <v>0.56096250823357119</v>
      </c>
      <c r="DA14" s="69" t="s">
        <v>2401</v>
      </c>
    </row>
    <row r="15" spans="1:105" ht="12" customHeight="1" x14ac:dyDescent="0.25">
      <c r="A15" s="37" t="s">
        <v>40</v>
      </c>
      <c r="B15" s="226">
        <v>0.32448037063527491</v>
      </c>
      <c r="C15" s="226">
        <v>0.27026747190432182</v>
      </c>
      <c r="D15" s="226">
        <v>0.29181432049839312</v>
      </c>
      <c r="E15" s="226">
        <v>0.22601768228883409</v>
      </c>
      <c r="F15" s="226">
        <v>0.24524676153443159</v>
      </c>
      <c r="G15" s="226">
        <v>0.27157146117671271</v>
      </c>
      <c r="H15" s="226">
        <v>0.33534056289889358</v>
      </c>
      <c r="I15" s="226">
        <v>0.39518660266420291</v>
      </c>
      <c r="J15" s="226">
        <v>0.36200619768370551</v>
      </c>
      <c r="K15" s="226">
        <v>0.30556850899250149</v>
      </c>
      <c r="L15" s="226">
        <v>0.29300706561981132</v>
      </c>
      <c r="M15" s="226">
        <v>0.25044693798633338</v>
      </c>
      <c r="N15" s="226">
        <v>0.14145272265965461</v>
      </c>
      <c r="O15" s="226">
        <v>0.2214552397518697</v>
      </c>
      <c r="P15" s="226">
        <v>0.1154352673989342</v>
      </c>
      <c r="Q15" s="226">
        <v>0.1199155898353288</v>
      </c>
      <c r="R15" s="226">
        <v>0.13255244526100701</v>
      </c>
      <c r="S15" s="226">
        <v>0.13376612294068341</v>
      </c>
      <c r="T15" s="226">
        <v>0.14965785728887779</v>
      </c>
      <c r="U15" s="226">
        <v>0.1315255719579807</v>
      </c>
      <c r="V15" s="226">
        <v>0.11920516054924581</v>
      </c>
      <c r="W15" s="226">
        <v>0.1162030998199424</v>
      </c>
      <c r="X15" s="226">
        <v>0.1015629544378306</v>
      </c>
      <c r="Y15" s="226">
        <v>9.0913438796848309E-2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6.1282132057650571</v>
      </c>
      <c r="C16" s="261">
        <f t="shared" si="0"/>
        <v>6.6205997789600772</v>
      </c>
      <c r="D16" s="261">
        <f t="shared" si="0"/>
        <v>6.2181619716562793</v>
      </c>
      <c r="E16" s="261">
        <f t="shared" si="0"/>
        <v>6.2769743476764432</v>
      </c>
      <c r="F16" s="261">
        <f t="shared" si="0"/>
        <v>6.2743911015125384</v>
      </c>
      <c r="G16" s="261">
        <f t="shared" si="0"/>
        <v>6.8504360197631771</v>
      </c>
      <c r="H16" s="261">
        <f t="shared" si="0"/>
        <v>7.2480394801076837</v>
      </c>
      <c r="I16" s="261">
        <f t="shared" si="0"/>
        <v>8.1076546635252438</v>
      </c>
      <c r="J16" s="261">
        <f t="shared" si="0"/>
        <v>6.7214672629354428</v>
      </c>
      <c r="K16" s="261">
        <f t="shared" si="0"/>
        <v>6.1684599494944425</v>
      </c>
      <c r="L16" s="261">
        <f t="shared" si="0"/>
        <v>6.4245468693227918</v>
      </c>
      <c r="M16" s="261">
        <f t="shared" si="0"/>
        <v>4.914135862853577</v>
      </c>
      <c r="N16" s="261">
        <f t="shared" si="0"/>
        <v>2.8076980319341631</v>
      </c>
      <c r="O16" s="261">
        <f t="shared" si="0"/>
        <v>3.3902269562473117</v>
      </c>
      <c r="P16" s="261">
        <f t="shared" si="0"/>
        <v>2.8737380030574329</v>
      </c>
      <c r="Q16" s="261">
        <f t="shared" si="0"/>
        <v>2.6804274993014037</v>
      </c>
      <c r="R16" s="261">
        <f t="shared" si="0"/>
        <v>2.3846010130282291</v>
      </c>
      <c r="S16" s="261">
        <f t="shared" si="0"/>
        <v>2.4824608972739219</v>
      </c>
      <c r="T16" s="261">
        <f t="shared" si="0"/>
        <v>2.646204446525763</v>
      </c>
      <c r="U16" s="261">
        <f t="shared" si="0"/>
        <v>2.363920437205151</v>
      </c>
      <c r="V16" s="261">
        <f t="shared" si="0"/>
        <v>2.1991865153657923</v>
      </c>
      <c r="W16" s="261">
        <f t="shared" si="0"/>
        <v>2.568187667386904</v>
      </c>
      <c r="X16" s="261">
        <f t="shared" si="0"/>
        <v>2.6355706337254743</v>
      </c>
      <c r="Y16" s="261">
        <f t="shared" si="0"/>
        <v>2.478737087463327</v>
      </c>
      <c r="DA16" s="70"/>
    </row>
    <row r="17" spans="1:105" ht="12" customHeight="1" x14ac:dyDescent="0.25">
      <c r="A17" s="60" t="s">
        <v>2404</v>
      </c>
      <c r="B17" s="329">
        <v>3.7064188617013829</v>
      </c>
      <c r="C17" s="329">
        <v>4.6062252856872279</v>
      </c>
      <c r="D17" s="329">
        <v>4.012667800943273</v>
      </c>
      <c r="E17" s="329">
        <v>4.5791530546576737</v>
      </c>
      <c r="F17" s="329">
        <v>4.4337960879618983</v>
      </c>
      <c r="G17" s="329">
        <v>4.7824047819970001</v>
      </c>
      <c r="H17" s="329">
        <v>4.6439216415405031</v>
      </c>
      <c r="I17" s="329">
        <v>4.9994715113698556</v>
      </c>
      <c r="J17" s="329">
        <v>3.7989305914668292</v>
      </c>
      <c r="K17" s="329">
        <v>3.581291580021797</v>
      </c>
      <c r="L17" s="329">
        <v>3.929076463161401</v>
      </c>
      <c r="M17" s="329">
        <v>2.7331539313601079</v>
      </c>
      <c r="N17" s="329">
        <v>1.4977632304693591</v>
      </c>
      <c r="O17" s="329">
        <v>1.2885732932312399</v>
      </c>
      <c r="P17" s="329">
        <v>1.762075496893883</v>
      </c>
      <c r="Q17" s="329">
        <v>1.519567121385075</v>
      </c>
      <c r="R17" s="329">
        <v>1.1026347819410569</v>
      </c>
      <c r="S17" s="329">
        <v>1.203782643682769</v>
      </c>
      <c r="T17" s="329">
        <v>1.1784731389805909</v>
      </c>
      <c r="U17" s="329">
        <v>1.015320336779546</v>
      </c>
      <c r="V17" s="329">
        <v>0.89908273121238835</v>
      </c>
      <c r="W17" s="329">
        <v>1.3050101478933429</v>
      </c>
      <c r="X17" s="329">
        <v>1.459822640367173</v>
      </c>
      <c r="Y17" s="329">
        <v>1.321292997601788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1.1278012540118461E-2</v>
      </c>
      <c r="R19" s="230">
        <v>2.142173559862378E-2</v>
      </c>
      <c r="S19" s="230">
        <v>2.3710152120156081E-2</v>
      </c>
      <c r="T19" s="230">
        <v>6.7295848929881691E-2</v>
      </c>
      <c r="U19" s="230">
        <v>6.9898588851319027E-2</v>
      </c>
      <c r="V19" s="230">
        <v>7.3416375354698388E-2</v>
      </c>
      <c r="W19" s="230">
        <v>8.4159520642304003E-2</v>
      </c>
      <c r="X19" s="230">
        <v>0.12751326032728441</v>
      </c>
      <c r="Y19" s="230">
        <v>0.1426723864554984</v>
      </c>
      <c r="DA19" s="71" t="s">
        <v>2407</v>
      </c>
    </row>
    <row r="20" spans="1:105" ht="12" customHeight="1" x14ac:dyDescent="0.25">
      <c r="A20" s="59" t="s">
        <v>159</v>
      </c>
      <c r="B20" s="230">
        <v>1.166847950668866</v>
      </c>
      <c r="C20" s="230">
        <v>1.8399407155391281</v>
      </c>
      <c r="D20" s="230">
        <v>1.5242671466177811</v>
      </c>
      <c r="E20" s="230">
        <v>1.789125998256597</v>
      </c>
      <c r="F20" s="230">
        <v>1.7699526993239569</v>
      </c>
      <c r="G20" s="230">
        <v>2.40695145103847</v>
      </c>
      <c r="H20" s="230">
        <v>2.088289156081045</v>
      </c>
      <c r="I20" s="230">
        <v>2.0608877049232039</v>
      </c>
      <c r="J20" s="230">
        <v>0.58218368704836776</v>
      </c>
      <c r="K20" s="230">
        <v>0.58943778958781823</v>
      </c>
      <c r="L20" s="230">
        <v>0.59243125348116521</v>
      </c>
      <c r="M20" s="230">
        <v>0.30186399765128508</v>
      </c>
      <c r="N20" s="230">
        <v>0</v>
      </c>
      <c r="O20" s="230">
        <v>0</v>
      </c>
      <c r="P20" s="230">
        <v>0.32525285273562121</v>
      </c>
      <c r="Q20" s="230">
        <v>0.17229724245352651</v>
      </c>
      <c r="R20" s="230">
        <v>0.1852925751309876</v>
      </c>
      <c r="S20" s="230">
        <v>0.16864661651369081</v>
      </c>
      <c r="T20" s="230">
        <v>0.25413186415322492</v>
      </c>
      <c r="U20" s="230">
        <v>0.26173335918305601</v>
      </c>
      <c r="V20" s="230">
        <v>0.28832222921643108</v>
      </c>
      <c r="W20" s="230">
        <v>0.5713551017241475</v>
      </c>
      <c r="X20" s="230">
        <v>0.79138501165072139</v>
      </c>
      <c r="Y20" s="230">
        <v>0.5924310510861307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1.5286784770018391E-2</v>
      </c>
      <c r="R21" s="230">
        <v>3.5661183677615518E-2</v>
      </c>
      <c r="S21" s="230">
        <v>3.9585645278869243E-2</v>
      </c>
      <c r="T21" s="230">
        <v>1.8632145089231261E-2</v>
      </c>
      <c r="U21" s="230">
        <v>1.5512465654338101E-2</v>
      </c>
      <c r="V21" s="230">
        <v>5.3032144725741496E-3</v>
      </c>
      <c r="W21" s="230">
        <v>3.7318861452081339E-3</v>
      </c>
      <c r="X21" s="230">
        <v>2.8274679463876099E-3</v>
      </c>
      <c r="Y21" s="230">
        <v>1.5553150947066211E-3</v>
      </c>
      <c r="DA21" s="71" t="s">
        <v>2409</v>
      </c>
    </row>
    <row r="22" spans="1:105" ht="12" customHeight="1" x14ac:dyDescent="0.25">
      <c r="A22" s="59" t="s">
        <v>35</v>
      </c>
      <c r="B22" s="230">
        <v>2.5395709110325182</v>
      </c>
      <c r="C22" s="230">
        <v>2.7662845701481</v>
      </c>
      <c r="D22" s="230">
        <v>2.488400654325492</v>
      </c>
      <c r="E22" s="230">
        <v>2.7900270564010761</v>
      </c>
      <c r="F22" s="230">
        <v>2.6638433886379418</v>
      </c>
      <c r="G22" s="230">
        <v>2.3754533309585288</v>
      </c>
      <c r="H22" s="230">
        <v>2.5556324854594581</v>
      </c>
      <c r="I22" s="230">
        <v>2.938583806446653</v>
      </c>
      <c r="J22" s="230">
        <v>3.2167469044184611</v>
      </c>
      <c r="K22" s="230">
        <v>2.991853790433979</v>
      </c>
      <c r="L22" s="230">
        <v>3.3366452096802361</v>
      </c>
      <c r="M22" s="230">
        <v>2.4312899337088232</v>
      </c>
      <c r="N22" s="230">
        <v>1.4977632304693591</v>
      </c>
      <c r="O22" s="230">
        <v>1.2885732932312399</v>
      </c>
      <c r="P22" s="230">
        <v>1.436822644158261</v>
      </c>
      <c r="Q22" s="230">
        <v>1.320705081621411</v>
      </c>
      <c r="R22" s="230">
        <v>0.86025928753383041</v>
      </c>
      <c r="S22" s="230">
        <v>0.97184022977005247</v>
      </c>
      <c r="T22" s="230">
        <v>0.83841328080825328</v>
      </c>
      <c r="U22" s="230">
        <v>0.66817592309083251</v>
      </c>
      <c r="V22" s="230">
        <v>0.53204091216868465</v>
      </c>
      <c r="W22" s="230">
        <v>0.64576363938168324</v>
      </c>
      <c r="X22" s="230">
        <v>0.53809690044278013</v>
      </c>
      <c r="Y22" s="230">
        <v>0.58463424496545269</v>
      </c>
      <c r="DA22" s="71" t="s">
        <v>2410</v>
      </c>
    </row>
    <row r="23" spans="1:105" ht="12" customHeight="1" x14ac:dyDescent="0.25">
      <c r="A23" s="60" t="s">
        <v>2411</v>
      </c>
      <c r="B23" s="329">
        <v>2.4217943440636742</v>
      </c>
      <c r="C23" s="329">
        <v>2.0143744932728498</v>
      </c>
      <c r="D23" s="329">
        <v>2.2054941707130058</v>
      </c>
      <c r="E23" s="329">
        <v>1.6978212930187699</v>
      </c>
      <c r="F23" s="329">
        <v>1.8405950135506399</v>
      </c>
      <c r="G23" s="329">
        <v>2.0680312377661769</v>
      </c>
      <c r="H23" s="329">
        <v>2.6041178385671802</v>
      </c>
      <c r="I23" s="329">
        <v>3.1081831521553882</v>
      </c>
      <c r="J23" s="329">
        <v>2.9225366714686141</v>
      </c>
      <c r="K23" s="329">
        <v>2.5871683694726459</v>
      </c>
      <c r="L23" s="329">
        <v>2.4954704061613908</v>
      </c>
      <c r="M23" s="329">
        <v>2.1809819314934691</v>
      </c>
      <c r="N23" s="329">
        <v>1.309934801464804</v>
      </c>
      <c r="O23" s="329">
        <v>2.101653663016072</v>
      </c>
      <c r="P23" s="329">
        <v>1.1116625061635499</v>
      </c>
      <c r="Q23" s="329">
        <v>1.1608603779163289</v>
      </c>
      <c r="R23" s="329">
        <v>1.281966231087172</v>
      </c>
      <c r="S23" s="329">
        <v>1.2786782535911529</v>
      </c>
      <c r="T23" s="329">
        <v>1.4677313075451719</v>
      </c>
      <c r="U23" s="329">
        <v>1.348600100425605</v>
      </c>
      <c r="V23" s="329">
        <v>1.300103784153404</v>
      </c>
      <c r="W23" s="329">
        <v>1.2631775194935611</v>
      </c>
      <c r="X23" s="329">
        <v>1.175747993358301</v>
      </c>
      <c r="Y23" s="329">
        <v>1.157444089861539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3.0514921382183409</v>
      </c>
      <c r="C24" s="261">
        <f t="shared" si="1"/>
        <v>3.2468302724114269</v>
      </c>
      <c r="D24" s="261">
        <f t="shared" si="1"/>
        <v>3.0739764700559169</v>
      </c>
      <c r="E24" s="261">
        <f t="shared" si="1"/>
        <v>3.06004223481085</v>
      </c>
      <c r="F24" s="261">
        <f t="shared" si="1"/>
        <v>3.0660797430283324</v>
      </c>
      <c r="G24" s="261">
        <f t="shared" si="1"/>
        <v>3.3046919125460956</v>
      </c>
      <c r="H24" s="261">
        <f t="shared" si="1"/>
        <v>3.5457760858821721</v>
      </c>
      <c r="I24" s="261">
        <f t="shared" si="1"/>
        <v>3.990174627137602</v>
      </c>
      <c r="J24" s="261">
        <f t="shared" si="1"/>
        <v>3.3998118257479679</v>
      </c>
      <c r="K24" s="261">
        <f t="shared" si="1"/>
        <v>3.119082324351556</v>
      </c>
      <c r="L24" s="261">
        <f t="shared" si="1"/>
        <v>3.2480213872274382</v>
      </c>
      <c r="M24" s="261">
        <f t="shared" si="1"/>
        <v>2.5028413427951932</v>
      </c>
      <c r="N24" s="261">
        <f t="shared" si="1"/>
        <v>1.4598922463804</v>
      </c>
      <c r="O24" s="261">
        <f t="shared" si="1"/>
        <v>1.7289591973445684</v>
      </c>
      <c r="P24" s="261">
        <f t="shared" si="1"/>
        <v>1.4605158708542003</v>
      </c>
      <c r="Q24" s="261">
        <f t="shared" si="1"/>
        <v>1.3645169505974255</v>
      </c>
      <c r="R24" s="261">
        <f t="shared" si="1"/>
        <v>1.194207772424855</v>
      </c>
      <c r="S24" s="261">
        <f t="shared" si="1"/>
        <v>1.2518392088409076</v>
      </c>
      <c r="T24" s="261">
        <f t="shared" si="1"/>
        <v>1.3194654596256545</v>
      </c>
      <c r="U24" s="261">
        <f t="shared" si="1"/>
        <v>1.1696042440102909</v>
      </c>
      <c r="V24" s="261">
        <f t="shared" si="1"/>
        <v>1.0784579202685796</v>
      </c>
      <c r="W24" s="261">
        <f t="shared" si="1"/>
        <v>1.2485742154929043</v>
      </c>
      <c r="X24" s="261">
        <f t="shared" si="1"/>
        <v>1.2448189983081723</v>
      </c>
      <c r="Y24" s="261">
        <f t="shared" si="1"/>
        <v>1.1933817964555722</v>
      </c>
      <c r="DA24" s="70"/>
    </row>
    <row r="25" spans="1:105" ht="12" customHeight="1" x14ac:dyDescent="0.25">
      <c r="A25" s="60" t="s">
        <v>2414</v>
      </c>
      <c r="B25" s="262">
        <v>2.27782706383117</v>
      </c>
      <c r="C25" s="262">
        <v>2.472311242224801</v>
      </c>
      <c r="D25" s="262">
        <v>2.3158737076348079</v>
      </c>
      <c r="E25" s="262">
        <v>2.3446806055928038</v>
      </c>
      <c r="F25" s="262">
        <v>2.3337118223649602</v>
      </c>
      <c r="G25" s="262">
        <v>2.502471810295293</v>
      </c>
      <c r="H25" s="262">
        <v>2.6560585677602289</v>
      </c>
      <c r="I25" s="262">
        <v>2.9760811711935768</v>
      </c>
      <c r="J25" s="262">
        <v>2.5305703143456628</v>
      </c>
      <c r="K25" s="262">
        <v>2.3296180259756341</v>
      </c>
      <c r="L25" s="262">
        <v>2.4415990861593291</v>
      </c>
      <c r="M25" s="262">
        <v>1.8676241461394949</v>
      </c>
      <c r="N25" s="262">
        <v>1.0981957328586669</v>
      </c>
      <c r="O25" s="262">
        <v>1.257507818919676</v>
      </c>
      <c r="P25" s="262">
        <v>1.1056208079387271</v>
      </c>
      <c r="Q25" s="262">
        <v>1.0209188112295919</v>
      </c>
      <c r="R25" s="262">
        <v>0.8703411398849844</v>
      </c>
      <c r="S25" s="262">
        <v>0.91903036565039886</v>
      </c>
      <c r="T25" s="262">
        <v>0.95993376344715753</v>
      </c>
      <c r="U25" s="262">
        <v>0.84694674400971193</v>
      </c>
      <c r="V25" s="262">
        <v>0.77767926313817581</v>
      </c>
      <c r="W25" s="262">
        <v>0.91141395478113463</v>
      </c>
      <c r="X25" s="262">
        <v>0.90771669282334733</v>
      </c>
      <c r="Y25" s="262">
        <v>0.87273007612722786</v>
      </c>
      <c r="DA25" s="72" t="s">
        <v>2415</v>
      </c>
    </row>
    <row r="26" spans="1:105" ht="12" customHeight="1" x14ac:dyDescent="0.25">
      <c r="A26" s="60" t="s">
        <v>2416</v>
      </c>
      <c r="B26" s="262">
        <v>0.77366507438717103</v>
      </c>
      <c r="C26" s="262">
        <v>0.77451903018662571</v>
      </c>
      <c r="D26" s="262">
        <v>0.75810276242110874</v>
      </c>
      <c r="E26" s="262">
        <v>0.71536162921804636</v>
      </c>
      <c r="F26" s="262">
        <v>0.73236792066337242</v>
      </c>
      <c r="G26" s="262">
        <v>0.80222010225080265</v>
      </c>
      <c r="H26" s="262">
        <v>0.88971751812194333</v>
      </c>
      <c r="I26" s="262">
        <v>1.0140934559440249</v>
      </c>
      <c r="J26" s="262">
        <v>0.86924151140230521</v>
      </c>
      <c r="K26" s="262">
        <v>0.78946429837592214</v>
      </c>
      <c r="L26" s="262">
        <v>0.8064223010681093</v>
      </c>
      <c r="M26" s="262">
        <v>0.63521719665569831</v>
      </c>
      <c r="N26" s="262">
        <v>0.36169651352173321</v>
      </c>
      <c r="O26" s="262">
        <v>0.47145137842489238</v>
      </c>
      <c r="P26" s="262">
        <v>0.35489506291547313</v>
      </c>
      <c r="Q26" s="262">
        <v>0.34359813936783351</v>
      </c>
      <c r="R26" s="262">
        <v>0.32386663253987052</v>
      </c>
      <c r="S26" s="262">
        <v>0.3328088431905088</v>
      </c>
      <c r="T26" s="262">
        <v>0.35953169617849701</v>
      </c>
      <c r="U26" s="262">
        <v>0.32265750000057908</v>
      </c>
      <c r="V26" s="262">
        <v>0.30077865713040369</v>
      </c>
      <c r="W26" s="262">
        <v>0.33716026071176969</v>
      </c>
      <c r="X26" s="262">
        <v>0.337102305484825</v>
      </c>
      <c r="Y26" s="262">
        <v>0.32065172032834433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8.7545902939500788</v>
      </c>
      <c r="C27" s="261">
        <f t="shared" si="2"/>
        <v>9.4579996842286818</v>
      </c>
      <c r="D27" s="261">
        <f t="shared" si="2"/>
        <v>8.8830885309375418</v>
      </c>
      <c r="E27" s="261">
        <f t="shared" si="2"/>
        <v>8.9671062109663495</v>
      </c>
      <c r="F27" s="261">
        <f t="shared" si="2"/>
        <v>8.9634158593036286</v>
      </c>
      <c r="G27" s="261">
        <f t="shared" si="2"/>
        <v>9.7863371710902562</v>
      </c>
      <c r="H27" s="261">
        <f t="shared" si="2"/>
        <v>10.35434211443955</v>
      </c>
      <c r="I27" s="261">
        <f t="shared" si="2"/>
        <v>11.582363805036064</v>
      </c>
      <c r="J27" s="261">
        <f t="shared" si="2"/>
        <v>9.6020960899077785</v>
      </c>
      <c r="K27" s="261">
        <f t="shared" si="2"/>
        <v>8.812085642134921</v>
      </c>
      <c r="L27" s="261">
        <f t="shared" si="2"/>
        <v>9.177924099032559</v>
      </c>
      <c r="M27" s="261">
        <f t="shared" si="2"/>
        <v>7.0201940897908255</v>
      </c>
      <c r="N27" s="261">
        <f t="shared" si="2"/>
        <v>4.0109971884773756</v>
      </c>
      <c r="O27" s="261">
        <f t="shared" si="2"/>
        <v>4.8431813660675873</v>
      </c>
      <c r="P27" s="261">
        <f t="shared" si="2"/>
        <v>4.1053400043677613</v>
      </c>
      <c r="Q27" s="261">
        <f t="shared" si="2"/>
        <v>3.829182141859147</v>
      </c>
      <c r="R27" s="261">
        <f t="shared" si="2"/>
        <v>3.406572875754613</v>
      </c>
      <c r="S27" s="261">
        <f t="shared" si="2"/>
        <v>3.5463727103913163</v>
      </c>
      <c r="T27" s="261">
        <f t="shared" si="2"/>
        <v>3.7802920664653739</v>
      </c>
      <c r="U27" s="261">
        <f t="shared" si="2"/>
        <v>3.3770291960073591</v>
      </c>
      <c r="V27" s="261">
        <f t="shared" si="2"/>
        <v>3.141695021951131</v>
      </c>
      <c r="W27" s="261">
        <f t="shared" si="2"/>
        <v>3.6688395248384342</v>
      </c>
      <c r="X27" s="261">
        <f t="shared" si="2"/>
        <v>3.7651009053221056</v>
      </c>
      <c r="Y27" s="261">
        <f t="shared" si="2"/>
        <v>3.5410529820904673</v>
      </c>
      <c r="DA27" s="70"/>
    </row>
    <row r="28" spans="1:105" ht="12" customHeight="1" x14ac:dyDescent="0.25">
      <c r="A28" s="60" t="s">
        <v>2419</v>
      </c>
      <c r="B28" s="329">
        <v>5.2948840881448316</v>
      </c>
      <c r="C28" s="329">
        <v>6.5803218366960383</v>
      </c>
      <c r="D28" s="329">
        <v>5.7323825727761051</v>
      </c>
      <c r="E28" s="329">
        <v>6.5416472209395344</v>
      </c>
      <c r="F28" s="329">
        <v>6.3339944113741424</v>
      </c>
      <c r="G28" s="329">
        <v>6.8320068314242874</v>
      </c>
      <c r="H28" s="329">
        <v>6.6341737736292927</v>
      </c>
      <c r="I28" s="329">
        <v>7.142102159099796</v>
      </c>
      <c r="J28" s="329">
        <v>5.4270437020954709</v>
      </c>
      <c r="K28" s="329">
        <v>5.116130828602568</v>
      </c>
      <c r="L28" s="329">
        <v>5.6129663759448576</v>
      </c>
      <c r="M28" s="329">
        <v>3.904505616228727</v>
      </c>
      <c r="N28" s="329">
        <v>2.1396617578133701</v>
      </c>
      <c r="O28" s="329">
        <v>1.840818990330342</v>
      </c>
      <c r="P28" s="329">
        <v>2.5172507098484038</v>
      </c>
      <c r="Q28" s="329">
        <v>2.1708101734072489</v>
      </c>
      <c r="R28" s="329">
        <v>1.5751925456300819</v>
      </c>
      <c r="S28" s="329">
        <v>1.719689490975383</v>
      </c>
      <c r="T28" s="329">
        <v>1.683533055686558</v>
      </c>
      <c r="U28" s="329">
        <v>1.45045762397078</v>
      </c>
      <c r="V28" s="329">
        <v>1.284403901731983</v>
      </c>
      <c r="W28" s="329">
        <v>1.8643002112762039</v>
      </c>
      <c r="X28" s="329">
        <v>2.0854609148102479</v>
      </c>
      <c r="Y28" s="329">
        <v>1.887561425145412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1.6111446485883519E-2</v>
      </c>
      <c r="R30" s="230">
        <v>3.0602479426605388E-2</v>
      </c>
      <c r="S30" s="230">
        <v>3.3871645885937253E-2</v>
      </c>
      <c r="T30" s="230">
        <v>9.6136927042688114E-2</v>
      </c>
      <c r="U30" s="230">
        <v>9.985512693045577E-2</v>
      </c>
      <c r="V30" s="230">
        <v>0.1048805362209977</v>
      </c>
      <c r="W30" s="230">
        <v>0.1202278866318629</v>
      </c>
      <c r="X30" s="230">
        <v>0.1821618004675491</v>
      </c>
      <c r="Y30" s="230">
        <v>0.20381769493642629</v>
      </c>
      <c r="DA30" s="71" t="s">
        <v>2422</v>
      </c>
    </row>
    <row r="31" spans="1:105" ht="12" customHeight="1" x14ac:dyDescent="0.25">
      <c r="A31" s="59" t="s">
        <v>159</v>
      </c>
      <c r="B31" s="230">
        <v>1.6669256438126649</v>
      </c>
      <c r="C31" s="230">
        <v>2.6284867364844668</v>
      </c>
      <c r="D31" s="230">
        <v>2.1775244951682602</v>
      </c>
      <c r="E31" s="230">
        <v>2.555894283223711</v>
      </c>
      <c r="F31" s="230">
        <v>2.5285038561770818</v>
      </c>
      <c r="G31" s="230">
        <v>3.438502072912101</v>
      </c>
      <c r="H31" s="230">
        <v>2.9832702229729229</v>
      </c>
      <c r="I31" s="230">
        <v>2.944125292747434</v>
      </c>
      <c r="J31" s="230">
        <v>0.83169098149766851</v>
      </c>
      <c r="K31" s="230">
        <v>0.84205398512545471</v>
      </c>
      <c r="L31" s="230">
        <v>0.84633036211595014</v>
      </c>
      <c r="M31" s="230">
        <v>0.43123428235897893</v>
      </c>
      <c r="N31" s="230">
        <v>0</v>
      </c>
      <c r="O31" s="230">
        <v>0</v>
      </c>
      <c r="P31" s="230">
        <v>0.46464693247945887</v>
      </c>
      <c r="Q31" s="230">
        <v>0.24613891779075209</v>
      </c>
      <c r="R31" s="230">
        <v>0.26470367875855377</v>
      </c>
      <c r="S31" s="230">
        <v>0.24092373787670099</v>
      </c>
      <c r="T31" s="230">
        <v>0.36304552021889269</v>
      </c>
      <c r="U31" s="230">
        <v>0.37390479883293709</v>
      </c>
      <c r="V31" s="230">
        <v>0.41188889888061581</v>
      </c>
      <c r="W31" s="230">
        <v>0.81622157389163952</v>
      </c>
      <c r="X31" s="230">
        <v>1.130550016643888</v>
      </c>
      <c r="Y31" s="230">
        <v>0.84633007298018659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2.1838263957169129E-2</v>
      </c>
      <c r="R32" s="230">
        <v>5.0944548110879319E-2</v>
      </c>
      <c r="S32" s="230">
        <v>5.6550921826956063E-2</v>
      </c>
      <c r="T32" s="230">
        <v>2.6617350127473221E-2</v>
      </c>
      <c r="U32" s="230">
        <v>2.2160665220482999E-2</v>
      </c>
      <c r="V32" s="230">
        <v>7.5760206751059288E-3</v>
      </c>
      <c r="W32" s="230">
        <v>5.3312659217259056E-3</v>
      </c>
      <c r="X32" s="230">
        <v>4.0392399234108721E-3</v>
      </c>
      <c r="Y32" s="230">
        <v>2.2218787067237438E-3</v>
      </c>
      <c r="DA32" s="71" t="s">
        <v>2424</v>
      </c>
    </row>
    <row r="33" spans="1:105" ht="12" customHeight="1" x14ac:dyDescent="0.25">
      <c r="A33" s="59" t="s">
        <v>35</v>
      </c>
      <c r="B33" s="230">
        <v>3.6279584443321671</v>
      </c>
      <c r="C33" s="230">
        <v>3.951835100211571</v>
      </c>
      <c r="D33" s="230">
        <v>3.5548580776078458</v>
      </c>
      <c r="E33" s="230">
        <v>3.985752937715823</v>
      </c>
      <c r="F33" s="230">
        <v>3.805490555197061</v>
      </c>
      <c r="G33" s="230">
        <v>3.393504758512186</v>
      </c>
      <c r="H33" s="230">
        <v>3.650903550656369</v>
      </c>
      <c r="I33" s="230">
        <v>4.1979768663523611</v>
      </c>
      <c r="J33" s="230">
        <v>4.5953527205978029</v>
      </c>
      <c r="K33" s="230">
        <v>4.274076843477113</v>
      </c>
      <c r="L33" s="230">
        <v>4.7666360138289079</v>
      </c>
      <c r="M33" s="230">
        <v>3.4732713338697478</v>
      </c>
      <c r="N33" s="230">
        <v>2.1396617578133701</v>
      </c>
      <c r="O33" s="230">
        <v>1.840818990330342</v>
      </c>
      <c r="P33" s="230">
        <v>2.0526037773689452</v>
      </c>
      <c r="Q33" s="230">
        <v>1.886721545173444</v>
      </c>
      <c r="R33" s="230">
        <v>1.2289418393340441</v>
      </c>
      <c r="S33" s="230">
        <v>1.388343185385789</v>
      </c>
      <c r="T33" s="230">
        <v>1.197733258297504</v>
      </c>
      <c r="U33" s="230">
        <v>0.95453703298690373</v>
      </c>
      <c r="V33" s="230">
        <v>0.76005844595526395</v>
      </c>
      <c r="W33" s="230">
        <v>0.92251948483097601</v>
      </c>
      <c r="X33" s="230">
        <v>0.76870985777540024</v>
      </c>
      <c r="Y33" s="230">
        <v>0.83519177852207538</v>
      </c>
      <c r="DA33" s="71" t="s">
        <v>2425</v>
      </c>
    </row>
    <row r="34" spans="1:105" ht="12" customHeight="1" x14ac:dyDescent="0.25">
      <c r="A34" s="60" t="s">
        <v>2426</v>
      </c>
      <c r="B34" s="329">
        <v>3.4597062058052468</v>
      </c>
      <c r="C34" s="329">
        <v>2.877677847532643</v>
      </c>
      <c r="D34" s="329">
        <v>3.1507059581614372</v>
      </c>
      <c r="E34" s="329">
        <v>2.4254589900268142</v>
      </c>
      <c r="F34" s="329">
        <v>2.6294214479294862</v>
      </c>
      <c r="G34" s="329">
        <v>2.9543303396659688</v>
      </c>
      <c r="H34" s="329">
        <v>3.7201683408102579</v>
      </c>
      <c r="I34" s="329">
        <v>4.4402616459362676</v>
      </c>
      <c r="J34" s="329">
        <v>4.1750523878123067</v>
      </c>
      <c r="K34" s="329">
        <v>3.695954813532353</v>
      </c>
      <c r="L34" s="329">
        <v>3.564957723087701</v>
      </c>
      <c r="M34" s="329">
        <v>3.1156884735620989</v>
      </c>
      <c r="N34" s="329">
        <v>1.871335430664006</v>
      </c>
      <c r="O34" s="329">
        <v>3.0023623757372451</v>
      </c>
      <c r="P34" s="329">
        <v>1.588089294519357</v>
      </c>
      <c r="Q34" s="329">
        <v>1.658371968451898</v>
      </c>
      <c r="R34" s="329">
        <v>1.8313803301245311</v>
      </c>
      <c r="S34" s="329">
        <v>1.826683219415933</v>
      </c>
      <c r="T34" s="329">
        <v>2.0967590107788161</v>
      </c>
      <c r="U34" s="329">
        <v>1.926571572036579</v>
      </c>
      <c r="V34" s="329">
        <v>1.857291120219148</v>
      </c>
      <c r="W34" s="329">
        <v>1.8045393135622301</v>
      </c>
      <c r="X34" s="329">
        <v>1.679639990511858</v>
      </c>
      <c r="Y34" s="329">
        <v>1.653491556945055</v>
      </c>
      <c r="DA34" s="72" t="s">
        <v>2427</v>
      </c>
    </row>
    <row r="35" spans="1:105" ht="12" customHeight="1" x14ac:dyDescent="0.25">
      <c r="A35" s="57" t="s">
        <v>2428</v>
      </c>
      <c r="B35" s="261">
        <v>6.7562574280924004</v>
      </c>
      <c r="C35" s="261">
        <v>7.8379163648233536</v>
      </c>
      <c r="D35" s="261">
        <v>7.471434649611659</v>
      </c>
      <c r="E35" s="261">
        <v>6.7259640669241527</v>
      </c>
      <c r="F35" s="261">
        <v>6.6454717236837979</v>
      </c>
      <c r="G35" s="261">
        <v>7.670831899600258</v>
      </c>
      <c r="H35" s="261">
        <v>8.2273346992819558</v>
      </c>
      <c r="I35" s="261">
        <v>9.0317314246440272</v>
      </c>
      <c r="J35" s="261">
        <v>7.5065127523469588</v>
      </c>
      <c r="K35" s="261">
        <v>6.9985571670181814</v>
      </c>
      <c r="L35" s="261">
        <v>7.2312916163303047</v>
      </c>
      <c r="M35" s="261">
        <v>5.9952216614891221</v>
      </c>
      <c r="N35" s="261">
        <v>4.8593077873244894</v>
      </c>
      <c r="O35" s="261">
        <v>4.6905620973324478</v>
      </c>
      <c r="P35" s="261">
        <v>4.1683641644979028</v>
      </c>
      <c r="Q35" s="261">
        <v>3.3687862336016821</v>
      </c>
      <c r="R35" s="261">
        <v>2.7426919902323812</v>
      </c>
      <c r="S35" s="261">
        <v>3.0044820340884399</v>
      </c>
      <c r="T35" s="261">
        <v>3.4152394587855621</v>
      </c>
      <c r="U35" s="261">
        <v>3.1446489320259352</v>
      </c>
      <c r="V35" s="261">
        <v>3.3243209352292888</v>
      </c>
      <c r="W35" s="261">
        <v>3.5970774981620579</v>
      </c>
      <c r="X35" s="261">
        <v>3.7003427466005552</v>
      </c>
      <c r="Y35" s="261">
        <v>3.540836202488284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8.8960095889461105E-3</v>
      </c>
      <c r="R38" s="229">
        <v>2.1578536476696102E-2</v>
      </c>
      <c r="S38" s="229">
        <v>2.152396295237442E-2</v>
      </c>
      <c r="T38" s="229">
        <v>5.7375478537345252E-2</v>
      </c>
      <c r="U38" s="229">
        <v>5.7675346980405551E-2</v>
      </c>
      <c r="V38" s="229">
        <v>5.0249949987759043E-2</v>
      </c>
      <c r="W38" s="229">
        <v>5.9327124104334127E-2</v>
      </c>
      <c r="X38" s="229">
        <v>8.585374401314351E-2</v>
      </c>
      <c r="Y38" s="229">
        <v>9.5212412150788031E-2</v>
      </c>
      <c r="DA38" s="73" t="s">
        <v>2432</v>
      </c>
    </row>
    <row r="39" spans="1:105" ht="12" customHeight="1" x14ac:dyDescent="0.25">
      <c r="A39" s="46" t="s">
        <v>159</v>
      </c>
      <c r="B39" s="229">
        <v>1.0893377860229729</v>
      </c>
      <c r="C39" s="229">
        <v>1.4039692891501849</v>
      </c>
      <c r="D39" s="229">
        <v>1.195926957414188</v>
      </c>
      <c r="E39" s="229">
        <v>1.5360678872258089</v>
      </c>
      <c r="F39" s="229">
        <v>1.5849698236697469</v>
      </c>
      <c r="G39" s="229">
        <v>1.9974537884051919</v>
      </c>
      <c r="H39" s="229">
        <v>1.798647921063333</v>
      </c>
      <c r="I39" s="229">
        <v>1.872080610248372</v>
      </c>
      <c r="J39" s="229">
        <v>0.55373676490518475</v>
      </c>
      <c r="K39" s="229">
        <v>0.5386150210673456</v>
      </c>
      <c r="L39" s="229">
        <v>0.53140258403629115</v>
      </c>
      <c r="M39" s="229">
        <v>0.25210043991542058</v>
      </c>
      <c r="N39" s="229">
        <v>0</v>
      </c>
      <c r="O39" s="229">
        <v>0</v>
      </c>
      <c r="P39" s="229">
        <v>0.1961883152079972</v>
      </c>
      <c r="Q39" s="229">
        <v>0.13590674026679569</v>
      </c>
      <c r="R39" s="229">
        <v>0.18664886292321889</v>
      </c>
      <c r="S39" s="229">
        <v>0.15309659370756001</v>
      </c>
      <c r="T39" s="229">
        <v>0.21666919355711481</v>
      </c>
      <c r="U39" s="229">
        <v>0.2159637634364775</v>
      </c>
      <c r="V39" s="229">
        <v>0.19734258914973349</v>
      </c>
      <c r="W39" s="229">
        <v>0.4027691076295673</v>
      </c>
      <c r="X39" s="229">
        <v>0.53283373063877026</v>
      </c>
      <c r="Y39" s="229">
        <v>0.39535884138681121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1.2058098305396151E-2</v>
      </c>
      <c r="R40" s="229">
        <v>3.5922213176742927E-2</v>
      </c>
      <c r="S40" s="229">
        <v>3.5935659885703367E-2</v>
      </c>
      <c r="T40" s="229">
        <v>1.5885500482886471E-2</v>
      </c>
      <c r="U40" s="229">
        <v>1.2799783999054079E-2</v>
      </c>
      <c r="V40" s="229">
        <v>3.6297932271067471E-3</v>
      </c>
      <c r="W40" s="229">
        <v>2.6307430316887641E-3</v>
      </c>
      <c r="X40" s="229">
        <v>1.903713454204487E-3</v>
      </c>
      <c r="Y40" s="229">
        <v>1.037939474487859E-3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2.6139294923701092E-2</v>
      </c>
      <c r="R41" s="229">
        <v>0</v>
      </c>
      <c r="S41" s="229">
        <v>7.9535683550995689E-2</v>
      </c>
      <c r="T41" s="229">
        <v>0.14230438518967201</v>
      </c>
      <c r="U41" s="229">
        <v>0.1161650902541406</v>
      </c>
      <c r="V41" s="229">
        <v>0.1119518486426728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2.3708749302655172</v>
      </c>
      <c r="C42" s="229">
        <v>2.1108172392391209</v>
      </c>
      <c r="D42" s="229">
        <v>1.9523778557835669</v>
      </c>
      <c r="E42" s="229">
        <v>2.3953991893276312</v>
      </c>
      <c r="F42" s="229">
        <v>2.3854374117375889</v>
      </c>
      <c r="G42" s="229">
        <v>1.971314482913934</v>
      </c>
      <c r="H42" s="229">
        <v>2.2011717312174648</v>
      </c>
      <c r="I42" s="229">
        <v>2.6693670657051309</v>
      </c>
      <c r="J42" s="229">
        <v>3.0595687649754808</v>
      </c>
      <c r="K42" s="229">
        <v>2.7338888358207831</v>
      </c>
      <c r="L42" s="229">
        <v>2.99292428618093</v>
      </c>
      <c r="M42" s="229">
        <v>2.0304814970282981</v>
      </c>
      <c r="N42" s="229">
        <v>0.73471621453156888</v>
      </c>
      <c r="O42" s="229">
        <v>1.0447323470581349</v>
      </c>
      <c r="P42" s="229">
        <v>0.86667284065065231</v>
      </c>
      <c r="Q42" s="229">
        <v>1.0417620151139251</v>
      </c>
      <c r="R42" s="229">
        <v>0.86655613547288557</v>
      </c>
      <c r="S42" s="229">
        <v>0.88223192306789655</v>
      </c>
      <c r="T42" s="229">
        <v>0.71481917478388701</v>
      </c>
      <c r="U42" s="229">
        <v>0.55133127637510693</v>
      </c>
      <c r="V42" s="229">
        <v>0.3641562130894162</v>
      </c>
      <c r="W42" s="229">
        <v>0.45522240720090129</v>
      </c>
      <c r="X42" s="229">
        <v>0.3622967009572679</v>
      </c>
      <c r="Y42" s="229">
        <v>0.39015564309270201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0.50154772138763482</v>
      </c>
      <c r="C44" s="229">
        <v>0.74041272567591365</v>
      </c>
      <c r="D44" s="229">
        <v>0.6687876181953808</v>
      </c>
      <c r="E44" s="229">
        <v>0.54935511604549181</v>
      </c>
      <c r="F44" s="229">
        <v>0.54935511605536036</v>
      </c>
      <c r="G44" s="229">
        <v>1.026999140081055</v>
      </c>
      <c r="H44" s="229">
        <v>1.265864144367064</v>
      </c>
      <c r="I44" s="229">
        <v>1.0987102321007911</v>
      </c>
      <c r="J44" s="229">
        <v>0.95537403261678966</v>
      </c>
      <c r="K44" s="229">
        <v>0.90765262246118072</v>
      </c>
      <c r="L44" s="229">
        <v>0.91246775574670758</v>
      </c>
      <c r="M44" s="229">
        <v>0.91814273423261428</v>
      </c>
      <c r="N44" s="229">
        <v>0.85236457422702627</v>
      </c>
      <c r="O44" s="229">
        <v>0.99466895948617384</v>
      </c>
      <c r="P44" s="229">
        <v>1.433619948031184</v>
      </c>
      <c r="Q44" s="229">
        <v>0.75331040403468863</v>
      </c>
      <c r="R44" s="229">
        <v>3.8865004292236181E-2</v>
      </c>
      <c r="S44" s="229">
        <v>8.2803095415793365E-2</v>
      </c>
      <c r="T44" s="229">
        <v>0.37386070501794177</v>
      </c>
      <c r="U44" s="229">
        <v>0.54204643150414666</v>
      </c>
      <c r="V44" s="229">
        <v>0.99355116057302939</v>
      </c>
      <c r="W44" s="229">
        <v>0.98529664633001435</v>
      </c>
      <c r="X44" s="229">
        <v>0.93198624227456583</v>
      </c>
      <c r="Y44" s="229">
        <v>0.87360275125161868</v>
      </c>
      <c r="DA44" s="73" t="s">
        <v>2438</v>
      </c>
    </row>
    <row r="45" spans="1:105" ht="12" customHeight="1" x14ac:dyDescent="0.25">
      <c r="A45" s="46" t="s">
        <v>39</v>
      </c>
      <c r="B45" s="229">
        <v>2.7944969904162749</v>
      </c>
      <c r="C45" s="229">
        <v>3.5827171107581339</v>
      </c>
      <c r="D45" s="229">
        <v>3.6543422182185239</v>
      </c>
      <c r="E45" s="229">
        <v>2.2451418743252209</v>
      </c>
      <c r="F45" s="229">
        <v>2.125709372221102</v>
      </c>
      <c r="G45" s="229">
        <v>2.6750644882000758</v>
      </c>
      <c r="H45" s="229">
        <v>2.9616509026340951</v>
      </c>
      <c r="I45" s="229">
        <v>3.3915735165897321</v>
      </c>
      <c r="J45" s="229">
        <v>2.937833189849504</v>
      </c>
      <c r="K45" s="229">
        <v>2.8184006876688699</v>
      </c>
      <c r="L45" s="229">
        <v>2.7944969903663761</v>
      </c>
      <c r="M45" s="229">
        <v>2.7944969903127892</v>
      </c>
      <c r="N45" s="229">
        <v>3.2722269985658938</v>
      </c>
      <c r="O45" s="229">
        <v>2.6511607907881389</v>
      </c>
      <c r="P45" s="229">
        <v>1.671883060608069</v>
      </c>
      <c r="Q45" s="229">
        <v>1.3907136713682291</v>
      </c>
      <c r="R45" s="229">
        <v>1.5931212378906019</v>
      </c>
      <c r="S45" s="229">
        <v>1.7493551155081171</v>
      </c>
      <c r="T45" s="229">
        <v>1.8943250212167151</v>
      </c>
      <c r="U45" s="229">
        <v>1.648667239476604</v>
      </c>
      <c r="V45" s="229">
        <v>1.6034393805595719</v>
      </c>
      <c r="W45" s="229">
        <v>1.6918314698655521</v>
      </c>
      <c r="X45" s="229">
        <v>1.7854686152626029</v>
      </c>
      <c r="Y45" s="229">
        <v>1.7854686151318759</v>
      </c>
      <c r="DA45" s="73" t="s">
        <v>2439</v>
      </c>
    </row>
    <row r="46" spans="1:105" ht="12" customHeight="1" x14ac:dyDescent="0.25">
      <c r="A46" s="57" t="s">
        <v>2440</v>
      </c>
      <c r="B46" s="261">
        <v>3.6407768206455091</v>
      </c>
      <c r="C46" s="261">
        <v>3.6447954361723549</v>
      </c>
      <c r="D46" s="261">
        <v>3.56754241139345</v>
      </c>
      <c r="E46" s="261">
        <v>3.3664076669084522</v>
      </c>
      <c r="F46" s="261">
        <v>3.4464372737099862</v>
      </c>
      <c r="G46" s="261">
        <v>3.7751534223567171</v>
      </c>
      <c r="H46" s="261">
        <v>4.1869059676326739</v>
      </c>
      <c r="I46" s="261">
        <v>4.7722044985601153</v>
      </c>
      <c r="J46" s="261">
        <v>4.090548288952025</v>
      </c>
      <c r="K46" s="261">
        <v>3.7151261100043391</v>
      </c>
      <c r="L46" s="261">
        <v>3.79492847561463</v>
      </c>
      <c r="M46" s="261">
        <v>2.9892573960268138</v>
      </c>
      <c r="N46" s="261">
        <v>1.7021012401022719</v>
      </c>
      <c r="O46" s="261">
        <v>2.218594721999493</v>
      </c>
      <c r="P46" s="261">
        <v>1.670094413719873</v>
      </c>
      <c r="Q46" s="261">
        <v>1.6169324205545099</v>
      </c>
      <c r="R46" s="261">
        <v>1.5240782707758611</v>
      </c>
      <c r="S46" s="261">
        <v>1.5661592620729821</v>
      </c>
      <c r="T46" s="261">
        <v>1.6919138643693981</v>
      </c>
      <c r="U46" s="261">
        <v>1.5183882352968421</v>
      </c>
      <c r="V46" s="261">
        <v>1.4154289747313109</v>
      </c>
      <c r="W46" s="261">
        <v>1.5866365209965629</v>
      </c>
      <c r="X46" s="261">
        <v>1.586363790516822</v>
      </c>
      <c r="Y46" s="261">
        <v>1.5089492721333839</v>
      </c>
      <c r="DA46" s="70" t="s">
        <v>2441</v>
      </c>
    </row>
    <row r="47" spans="1:105" ht="12" customHeight="1" x14ac:dyDescent="0.25">
      <c r="A47" s="41" t="s">
        <v>2442</v>
      </c>
      <c r="B47" s="350">
        <v>2.465372705117669</v>
      </c>
      <c r="C47" s="350">
        <v>2.4680939334489609</v>
      </c>
      <c r="D47" s="350">
        <v>2.415781608892928</v>
      </c>
      <c r="E47" s="350">
        <v>2.2795820741419308</v>
      </c>
      <c r="F47" s="350">
        <v>2.3337745769866451</v>
      </c>
      <c r="G47" s="350">
        <v>2.556366584277376</v>
      </c>
      <c r="H47" s="350">
        <v>2.83518715922437</v>
      </c>
      <c r="I47" s="350">
        <v>3.2315253841634499</v>
      </c>
      <c r="J47" s="350">
        <v>2.769938009756963</v>
      </c>
      <c r="K47" s="350">
        <v>2.5157187487396611</v>
      </c>
      <c r="L47" s="350">
        <v>2.5697573739209081</v>
      </c>
      <c r="M47" s="350">
        <v>2.0241926258553229</v>
      </c>
      <c r="N47" s="350">
        <v>1.1525875233272529</v>
      </c>
      <c r="O47" s="350">
        <v>1.502334018476283</v>
      </c>
      <c r="P47" s="350">
        <v>1.130913919031284</v>
      </c>
      <c r="Q47" s="350">
        <v>1.0949149733787189</v>
      </c>
      <c r="R47" s="350">
        <v>1.0320382584086969</v>
      </c>
      <c r="S47" s="350">
        <v>1.0605336407018151</v>
      </c>
      <c r="T47" s="350">
        <v>1.145689083981511</v>
      </c>
      <c r="U47" s="350">
        <v>1.028185218562482</v>
      </c>
      <c r="V47" s="350">
        <v>0.9584657704221935</v>
      </c>
      <c r="W47" s="350">
        <v>1.0743999329006519</v>
      </c>
      <c r="X47" s="350">
        <v>1.0742152519070809</v>
      </c>
      <c r="Y47" s="350">
        <v>1.0217935710393919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0.99999999999999989</v>
      </c>
      <c r="D51" s="232">
        <f t="shared" si="3"/>
        <v>0.99999999999999978</v>
      </c>
      <c r="E51" s="232">
        <f t="shared" si="3"/>
        <v>1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0.99999999999999978</v>
      </c>
      <c r="L51" s="232">
        <f t="shared" si="3"/>
        <v>0.99999999999999989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0.99999999999999967</v>
      </c>
      <c r="P51" s="232">
        <f t="shared" si="3"/>
        <v>1.0000000000000004</v>
      </c>
      <c r="Q51" s="232">
        <f t="shared" si="3"/>
        <v>1.0000000000000004</v>
      </c>
      <c r="R51" s="232">
        <f t="shared" si="3"/>
        <v>1</v>
      </c>
      <c r="S51" s="232">
        <f t="shared" si="3"/>
        <v>0.99999999999999978</v>
      </c>
      <c r="T51" s="232">
        <f t="shared" si="3"/>
        <v>1.0000000000000002</v>
      </c>
      <c r="U51" s="232">
        <f t="shared" si="3"/>
        <v>0.99999999999999989</v>
      </c>
      <c r="V51" s="232">
        <f t="shared" si="3"/>
        <v>0.99999999999999978</v>
      </c>
      <c r="W51" s="232">
        <f t="shared" si="3"/>
        <v>0.99999999999999989</v>
      </c>
      <c r="X51" s="232">
        <f t="shared" si="3"/>
        <v>1.0000000000000002</v>
      </c>
      <c r="Y51" s="232">
        <f t="shared" si="3"/>
        <v>0.99999999999999967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2.1228566435691387E-2</v>
      </c>
      <c r="C52" s="299">
        <f t="shared" si="4"/>
        <v>1.98265890754659E-2</v>
      </c>
      <c r="D52" s="299">
        <f t="shared" si="4"/>
        <v>2.0354658630800361E-2</v>
      </c>
      <c r="E52" s="299">
        <f t="shared" si="4"/>
        <v>1.9838784056377238E-2</v>
      </c>
      <c r="F52" s="299">
        <f t="shared" si="4"/>
        <v>2.0232086593080654E-2</v>
      </c>
      <c r="G52" s="299">
        <f t="shared" si="4"/>
        <v>2.0079208861167847E-2</v>
      </c>
      <c r="H52" s="299">
        <f t="shared" si="4"/>
        <v>2.0692176989408818E-2</v>
      </c>
      <c r="I52" s="299">
        <f t="shared" si="4"/>
        <v>2.1033687668160824E-2</v>
      </c>
      <c r="J52" s="299">
        <f t="shared" si="4"/>
        <v>2.1468505658392541E-2</v>
      </c>
      <c r="K52" s="299">
        <f t="shared" si="4"/>
        <v>2.1213622180166928E-2</v>
      </c>
      <c r="L52" s="299">
        <f t="shared" si="4"/>
        <v>2.0946066296222695E-2</v>
      </c>
      <c r="M52" s="299">
        <f t="shared" si="4"/>
        <v>2.1031474157492271E-2</v>
      </c>
      <c r="N52" s="299">
        <f t="shared" si="4"/>
        <v>1.9272208006998415E-2</v>
      </c>
      <c r="O52" s="299">
        <f t="shared" si="4"/>
        <v>2.1527140021100184E-2</v>
      </c>
      <c r="P52" s="299">
        <f t="shared" si="4"/>
        <v>1.9525255497719472E-2</v>
      </c>
      <c r="Q52" s="299">
        <f t="shared" si="4"/>
        <v>2.0700862262487137E-2</v>
      </c>
      <c r="R52" s="299">
        <f t="shared" si="4"/>
        <v>2.1986420843906968E-2</v>
      </c>
      <c r="S52" s="299">
        <f t="shared" si="4"/>
        <v>2.1565242424943218E-2</v>
      </c>
      <c r="T52" s="299">
        <f t="shared" si="4"/>
        <v>2.1487628767126992E-2</v>
      </c>
      <c r="U52" s="299">
        <f t="shared" si="4"/>
        <v>2.139938579232013E-2</v>
      </c>
      <c r="V52" s="299">
        <f t="shared" si="4"/>
        <v>2.0795360324517082E-2</v>
      </c>
      <c r="W52" s="299">
        <f t="shared" si="4"/>
        <v>2.0556936588813222E-2</v>
      </c>
      <c r="X52" s="299">
        <f t="shared" si="4"/>
        <v>2.0144458418474318E-2</v>
      </c>
      <c r="Y52" s="299">
        <f t="shared" si="4"/>
        <v>2.0117968106242449E-2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2.8870850352540302E-2</v>
      </c>
      <c r="C53" s="233">
        <f t="shared" si="5"/>
        <v>2.6964161142633628E-2</v>
      </c>
      <c r="D53" s="233">
        <f t="shared" si="5"/>
        <v>2.7682335737888478E-2</v>
      </c>
      <c r="E53" s="233">
        <f t="shared" si="5"/>
        <v>2.6980746316673045E-2</v>
      </c>
      <c r="F53" s="233">
        <f t="shared" si="5"/>
        <v>2.7515637766589694E-2</v>
      </c>
      <c r="G53" s="233">
        <f t="shared" si="5"/>
        <v>2.7307724051188274E-2</v>
      </c>
      <c r="H53" s="233">
        <f t="shared" si="5"/>
        <v>2.8141360705595978E-2</v>
      </c>
      <c r="I53" s="233">
        <f t="shared" si="5"/>
        <v>2.8605815228698723E-2</v>
      </c>
      <c r="J53" s="233">
        <f t="shared" si="5"/>
        <v>2.9197167695413851E-2</v>
      </c>
      <c r="K53" s="233">
        <f t="shared" si="5"/>
        <v>2.8850526165027011E-2</v>
      </c>
      <c r="L53" s="233">
        <f t="shared" si="5"/>
        <v>2.8486650162862882E-2</v>
      </c>
      <c r="M53" s="233">
        <f t="shared" si="5"/>
        <v>2.8602804854189492E-2</v>
      </c>
      <c r="N53" s="233">
        <f t="shared" si="5"/>
        <v>2.6210202889517857E-2</v>
      </c>
      <c r="O53" s="233">
        <f t="shared" si="5"/>
        <v>2.9276910428696241E-2</v>
      </c>
      <c r="P53" s="233">
        <f t="shared" si="5"/>
        <v>2.6554347476898464E-2</v>
      </c>
      <c r="Q53" s="233">
        <f t="shared" si="5"/>
        <v>2.8153172676982495E-2</v>
      </c>
      <c r="R53" s="233">
        <f t="shared" si="5"/>
        <v>2.9901532347713474E-2</v>
      </c>
      <c r="S53" s="233">
        <f t="shared" si="5"/>
        <v>2.9328729697922773E-2</v>
      </c>
      <c r="T53" s="233">
        <f t="shared" si="5"/>
        <v>2.9223175123292706E-2</v>
      </c>
      <c r="U53" s="233">
        <f t="shared" si="5"/>
        <v>2.910316467755537E-2</v>
      </c>
      <c r="V53" s="233">
        <f t="shared" si="5"/>
        <v>2.8281690041343222E-2</v>
      </c>
      <c r="W53" s="233">
        <f t="shared" si="5"/>
        <v>2.7957433760785962E-2</v>
      </c>
      <c r="X53" s="233">
        <f t="shared" si="5"/>
        <v>2.739646344912507E-2</v>
      </c>
      <c r="Y53" s="233">
        <f t="shared" si="5"/>
        <v>2.736043662448974E-2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3.5663991611961529E-2</v>
      </c>
      <c r="C54" s="233">
        <f t="shared" si="6"/>
        <v>3.330866964678271E-2</v>
      </c>
      <c r="D54" s="233">
        <f t="shared" si="6"/>
        <v>3.4195826499744612E-2</v>
      </c>
      <c r="E54" s="233">
        <f t="shared" si="6"/>
        <v>3.3329157214713752E-2</v>
      </c>
      <c r="F54" s="233">
        <f t="shared" si="6"/>
        <v>3.3989905476375495E-2</v>
      </c>
      <c r="G54" s="233">
        <f t="shared" si="6"/>
        <v>3.373307088676198E-2</v>
      </c>
      <c r="H54" s="233">
        <f t="shared" si="6"/>
        <v>3.4762857342206806E-2</v>
      </c>
      <c r="I54" s="233">
        <f t="shared" si="6"/>
        <v>3.5336595282510201E-2</v>
      </c>
      <c r="J54" s="233">
        <f t="shared" si="6"/>
        <v>3.6067089506099465E-2</v>
      </c>
      <c r="K54" s="233">
        <f t="shared" si="6"/>
        <v>3.5638885262680449E-2</v>
      </c>
      <c r="L54" s="233">
        <f t="shared" si="6"/>
        <v>3.5189391377654138E-2</v>
      </c>
      <c r="M54" s="233">
        <f t="shared" si="6"/>
        <v>3.533287658458701E-2</v>
      </c>
      <c r="N54" s="233">
        <f t="shared" si="6"/>
        <v>3.2377309451757347E-2</v>
      </c>
      <c r="O54" s="233">
        <f t="shared" si="6"/>
        <v>3.6165595235448302E-2</v>
      </c>
      <c r="P54" s="233">
        <f t="shared" si="6"/>
        <v>3.2802429236168697E-2</v>
      </c>
      <c r="Q54" s="233">
        <f t="shared" si="6"/>
        <v>3.4777448600978395E-2</v>
      </c>
      <c r="R54" s="233">
        <f t="shared" si="6"/>
        <v>3.6937187017763717E-2</v>
      </c>
      <c r="S54" s="233">
        <f t="shared" si="6"/>
        <v>3.6229607273904604E-2</v>
      </c>
      <c r="T54" s="233">
        <f t="shared" si="6"/>
        <v>3.6099216328773345E-2</v>
      </c>
      <c r="U54" s="233">
        <f t="shared" si="6"/>
        <v>3.5950968131097806E-2</v>
      </c>
      <c r="V54" s="233">
        <f t="shared" si="6"/>
        <v>3.4936205345188688E-2</v>
      </c>
      <c r="W54" s="233">
        <f t="shared" si="6"/>
        <v>3.4535653469206194E-2</v>
      </c>
      <c r="X54" s="233">
        <f t="shared" si="6"/>
        <v>3.3842690143036855E-2</v>
      </c>
      <c r="Y54" s="233">
        <f t="shared" si="6"/>
        <v>3.3798186418487329E-2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2.2077709093119041E-2</v>
      </c>
      <c r="C55" s="233">
        <f t="shared" si="7"/>
        <v>2.0619652638484538E-2</v>
      </c>
      <c r="D55" s="233">
        <f t="shared" si="7"/>
        <v>2.1168844976032372E-2</v>
      </c>
      <c r="E55" s="233">
        <f t="shared" si="7"/>
        <v>2.0632335418632321E-2</v>
      </c>
      <c r="F55" s="233">
        <f t="shared" si="7"/>
        <v>2.1041370056803881E-2</v>
      </c>
      <c r="G55" s="233">
        <f t="shared" si="7"/>
        <v>2.0882377215614562E-2</v>
      </c>
      <c r="H55" s="233">
        <f t="shared" si="7"/>
        <v>2.1519864068985171E-2</v>
      </c>
      <c r="I55" s="233">
        <f t="shared" si="7"/>
        <v>2.1875035174887265E-2</v>
      </c>
      <c r="J55" s="233">
        <f t="shared" si="7"/>
        <v>2.2327245884728245E-2</v>
      </c>
      <c r="K55" s="233">
        <f t="shared" si="7"/>
        <v>2.2062167067373607E-2</v>
      </c>
      <c r="L55" s="233">
        <f t="shared" si="7"/>
        <v>2.1783908948071598E-2</v>
      </c>
      <c r="M55" s="233">
        <f t="shared" si="7"/>
        <v>2.1872733123791958E-2</v>
      </c>
      <c r="N55" s="233">
        <f t="shared" si="7"/>
        <v>2.0043096327278357E-2</v>
      </c>
      <c r="O55" s="233">
        <f t="shared" si="7"/>
        <v>2.2388225621944185E-2</v>
      </c>
      <c r="P55" s="233">
        <f t="shared" si="7"/>
        <v>2.0306265717628242E-2</v>
      </c>
      <c r="Q55" s="233">
        <f t="shared" si="7"/>
        <v>2.152889675298662E-2</v>
      </c>
      <c r="R55" s="233">
        <f t="shared" si="7"/>
        <v>2.2865877677663248E-2</v>
      </c>
      <c r="S55" s="233">
        <f t="shared" si="7"/>
        <v>2.2427852121940949E-2</v>
      </c>
      <c r="T55" s="233">
        <f t="shared" si="7"/>
        <v>2.2347133917812071E-2</v>
      </c>
      <c r="U55" s="233">
        <f t="shared" si="7"/>
        <v>2.2255361224012924E-2</v>
      </c>
      <c r="V55" s="233">
        <f t="shared" si="7"/>
        <v>2.1627174737497763E-2</v>
      </c>
      <c r="W55" s="233">
        <f t="shared" si="7"/>
        <v>2.1379214052365737E-2</v>
      </c>
      <c r="X55" s="233">
        <f t="shared" si="7"/>
        <v>2.0950236755213285E-2</v>
      </c>
      <c r="Y55" s="233">
        <f t="shared" si="7"/>
        <v>2.092268683049215E-2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3.022874505329479E-2</v>
      </c>
      <c r="C56" s="300">
        <f t="shared" si="8"/>
        <v>3.0419988839346428E-2</v>
      </c>
      <c r="D56" s="300">
        <f t="shared" si="8"/>
        <v>3.0364963155862089E-2</v>
      </c>
      <c r="E56" s="300">
        <f t="shared" si="8"/>
        <v>3.1479423700809778E-2</v>
      </c>
      <c r="F56" s="300">
        <f t="shared" si="8"/>
        <v>3.1320439089220942E-2</v>
      </c>
      <c r="G56" s="300">
        <f t="shared" si="8"/>
        <v>3.1407154402280112E-2</v>
      </c>
      <c r="H56" s="300">
        <f t="shared" si="8"/>
        <v>3.1454426231768307E-2</v>
      </c>
      <c r="I56" s="300">
        <f t="shared" si="8"/>
        <v>3.1760441390514732E-2</v>
      </c>
      <c r="J56" s="300">
        <f t="shared" si="8"/>
        <v>3.21374949473908E-2</v>
      </c>
      <c r="K56" s="300">
        <f t="shared" si="8"/>
        <v>3.3558542603658925E-2</v>
      </c>
      <c r="L56" s="300">
        <f t="shared" si="8"/>
        <v>3.397189042404046E-2</v>
      </c>
      <c r="M56" s="300">
        <f t="shared" si="8"/>
        <v>3.3821189602684792E-2</v>
      </c>
      <c r="N56" s="300">
        <f t="shared" si="8"/>
        <v>3.2924708285466515E-2</v>
      </c>
      <c r="O56" s="300">
        <f t="shared" si="8"/>
        <v>3.4886111245671127E-2</v>
      </c>
      <c r="P56" s="300">
        <f t="shared" si="8"/>
        <v>3.6101770562023065E-2</v>
      </c>
      <c r="Q56" s="300">
        <f t="shared" si="8"/>
        <v>3.7288175650889079E-2</v>
      </c>
      <c r="R56" s="300">
        <f t="shared" si="8"/>
        <v>3.7690070315534514E-2</v>
      </c>
      <c r="S56" s="300">
        <f t="shared" si="8"/>
        <v>3.7057574504910963E-2</v>
      </c>
      <c r="T56" s="300">
        <f t="shared" si="8"/>
        <v>3.7462915273066687E-2</v>
      </c>
      <c r="U56" s="300">
        <f t="shared" si="8"/>
        <v>3.8796827122123144E-2</v>
      </c>
      <c r="V56" s="300">
        <f t="shared" si="8"/>
        <v>3.9815213560983304E-2</v>
      </c>
      <c r="W56" s="300">
        <f t="shared" si="8"/>
        <v>4.0845895561843211E-2</v>
      </c>
      <c r="X56" s="300">
        <f t="shared" si="8"/>
        <v>4.3935346572705716E-2</v>
      </c>
      <c r="Y56" s="300">
        <f t="shared" si="8"/>
        <v>4.7633946791323462E-2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0.17151484432612837</v>
      </c>
      <c r="C57" s="301">
        <f t="shared" si="9"/>
        <v>0.17286752714560363</v>
      </c>
      <c r="D57" s="301">
        <f t="shared" si="9"/>
        <v>0.17029345087290138</v>
      </c>
      <c r="E57" s="301">
        <f t="shared" si="9"/>
        <v>0.1775578731026346</v>
      </c>
      <c r="F57" s="301">
        <f t="shared" si="9"/>
        <v>0.17680034981470119</v>
      </c>
      <c r="G57" s="301">
        <f t="shared" si="9"/>
        <v>0.17489260360075909</v>
      </c>
      <c r="H57" s="301">
        <f t="shared" si="9"/>
        <v>0.17193914579370609</v>
      </c>
      <c r="I57" s="301">
        <f t="shared" si="9"/>
        <v>0.17152714319633358</v>
      </c>
      <c r="J57" s="301">
        <f t="shared" si="9"/>
        <v>0.16932676729729876</v>
      </c>
      <c r="K57" s="301">
        <f t="shared" si="9"/>
        <v>0.16906715940503739</v>
      </c>
      <c r="L57" s="301">
        <f t="shared" si="9"/>
        <v>0.17020903831551271</v>
      </c>
      <c r="M57" s="301">
        <f t="shared" si="9"/>
        <v>0.16595670329635362</v>
      </c>
      <c r="N57" s="301">
        <f t="shared" si="9"/>
        <v>0.15259409266825702</v>
      </c>
      <c r="O57" s="301">
        <f t="shared" si="9"/>
        <v>0.15789863304029442</v>
      </c>
      <c r="P57" s="301">
        <f t="shared" si="9"/>
        <v>0.16126648155626194</v>
      </c>
      <c r="Q57" s="301">
        <f t="shared" si="9"/>
        <v>0.16471830662733805</v>
      </c>
      <c r="R57" s="301">
        <f t="shared" si="9"/>
        <v>0.16512172873816189</v>
      </c>
      <c r="S57" s="301">
        <f t="shared" si="9"/>
        <v>0.1640748724038549</v>
      </c>
      <c r="T57" s="301">
        <f t="shared" si="9"/>
        <v>0.16131504560268153</v>
      </c>
      <c r="U57" s="301">
        <f t="shared" si="9"/>
        <v>0.15991624036748733</v>
      </c>
      <c r="V57" s="301">
        <f t="shared" si="9"/>
        <v>0.1550892406165095</v>
      </c>
      <c r="W57" s="301">
        <f t="shared" si="9"/>
        <v>0.15971619055429739</v>
      </c>
      <c r="X57" s="301">
        <f t="shared" si="9"/>
        <v>0.16064555186874374</v>
      </c>
      <c r="Y57" s="301">
        <f t="shared" si="9"/>
        <v>0.15862848541916363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0.10373429133864084</v>
      </c>
      <c r="C58" s="302">
        <f t="shared" si="10"/>
        <v>0.12027109343518955</v>
      </c>
      <c r="D58" s="302">
        <f t="shared" si="10"/>
        <v>0.1098927705878323</v>
      </c>
      <c r="E58" s="302">
        <f t="shared" si="10"/>
        <v>0.12953130472763877</v>
      </c>
      <c r="F58" s="302">
        <f t="shared" si="10"/>
        <v>0.1249359000221945</v>
      </c>
      <c r="G58" s="302">
        <f t="shared" si="10"/>
        <v>0.12209547266527002</v>
      </c>
      <c r="H58" s="302">
        <f t="shared" si="10"/>
        <v>0.11016384808206324</v>
      </c>
      <c r="I58" s="302">
        <f t="shared" si="10"/>
        <v>0.10576980661184983</v>
      </c>
      <c r="J58" s="302">
        <f t="shared" si="10"/>
        <v>9.5702413041131792E-2</v>
      </c>
      <c r="K58" s="302">
        <f t="shared" si="10"/>
        <v>9.8157206076224496E-2</v>
      </c>
      <c r="L58" s="302">
        <f t="shared" si="10"/>
        <v>0.10409517431589882</v>
      </c>
      <c r="M58" s="302">
        <f t="shared" si="10"/>
        <v>9.2302131790593323E-2</v>
      </c>
      <c r="N58" s="302">
        <f t="shared" si="10"/>
        <v>8.1401140217314011E-2</v>
      </c>
      <c r="O58" s="302">
        <f t="shared" si="10"/>
        <v>6.0014849801872931E-2</v>
      </c>
      <c r="P58" s="302">
        <f t="shared" si="10"/>
        <v>9.8882958473684959E-2</v>
      </c>
      <c r="Q58" s="302">
        <f t="shared" si="10"/>
        <v>9.3380821942157993E-2</v>
      </c>
      <c r="R58" s="302">
        <f t="shared" si="10"/>
        <v>7.6351960083134524E-2</v>
      </c>
      <c r="S58" s="302">
        <f t="shared" si="10"/>
        <v>7.9562374529692975E-2</v>
      </c>
      <c r="T58" s="302">
        <f t="shared" si="10"/>
        <v>7.1840801418719263E-2</v>
      </c>
      <c r="U58" s="302">
        <f t="shared" si="10"/>
        <v>6.8685142050889283E-2</v>
      </c>
      <c r="V58" s="302">
        <f t="shared" si="10"/>
        <v>6.3404380238278144E-2</v>
      </c>
      <c r="W58" s="302">
        <f t="shared" si="10"/>
        <v>8.1158885739958761E-2</v>
      </c>
      <c r="X58" s="302">
        <f t="shared" si="10"/>
        <v>8.8980356167035105E-2</v>
      </c>
      <c r="Y58" s="302">
        <f t="shared" si="10"/>
        <v>8.4557054503514056E-2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6.778055298748753E-2</v>
      </c>
      <c r="C59" s="302">
        <f t="shared" si="11"/>
        <v>5.2596433710414094E-2</v>
      </c>
      <c r="D59" s="302">
        <f t="shared" si="11"/>
        <v>6.0400680285069064E-2</v>
      </c>
      <c r="E59" s="302">
        <f t="shared" si="11"/>
        <v>4.8026568374995866E-2</v>
      </c>
      <c r="F59" s="302">
        <f t="shared" si="11"/>
        <v>5.1864449792506692E-2</v>
      </c>
      <c r="G59" s="302">
        <f t="shared" si="11"/>
        <v>5.2797130935489087E-2</v>
      </c>
      <c r="H59" s="302">
        <f t="shared" si="11"/>
        <v>6.1775297711642842E-2</v>
      </c>
      <c r="I59" s="302">
        <f t="shared" si="11"/>
        <v>6.5757336584483739E-2</v>
      </c>
      <c r="J59" s="302">
        <f t="shared" si="11"/>
        <v>7.3624354256166979E-2</v>
      </c>
      <c r="K59" s="302">
        <f t="shared" si="11"/>
        <v>7.0909953328812891E-2</v>
      </c>
      <c r="L59" s="302">
        <f t="shared" si="11"/>
        <v>6.6113863999613887E-2</v>
      </c>
      <c r="M59" s="302">
        <f t="shared" si="11"/>
        <v>7.3654571505760297E-2</v>
      </c>
      <c r="N59" s="302">
        <f t="shared" si="11"/>
        <v>7.1192952450943023E-2</v>
      </c>
      <c r="O59" s="302">
        <f t="shared" si="11"/>
        <v>9.7883783238421493E-2</v>
      </c>
      <c r="P59" s="302">
        <f t="shared" si="11"/>
        <v>6.2383523082576976E-2</v>
      </c>
      <c r="Q59" s="302">
        <f t="shared" si="11"/>
        <v>7.1337484685180072E-2</v>
      </c>
      <c r="R59" s="302">
        <f t="shared" si="11"/>
        <v>8.8769768655027351E-2</v>
      </c>
      <c r="S59" s="302">
        <f t="shared" si="11"/>
        <v>8.4512497874161929E-2</v>
      </c>
      <c r="T59" s="302">
        <f t="shared" si="11"/>
        <v>8.9474244183962243E-2</v>
      </c>
      <c r="U59" s="302">
        <f t="shared" si="11"/>
        <v>9.1231098316598064E-2</v>
      </c>
      <c r="V59" s="302">
        <f t="shared" si="11"/>
        <v>9.1684860378231342E-2</v>
      </c>
      <c r="W59" s="302">
        <f t="shared" si="11"/>
        <v>7.8557304814338619E-2</v>
      </c>
      <c r="X59" s="302">
        <f t="shared" si="11"/>
        <v>7.1665195701708609E-2</v>
      </c>
      <c r="Y59" s="302">
        <f t="shared" si="11"/>
        <v>7.4071430915649578E-2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8.5404371792509148E-2</v>
      </c>
      <c r="C60" s="301">
        <f t="shared" si="12"/>
        <v>8.4776536717555667E-2</v>
      </c>
      <c r="D60" s="301">
        <f t="shared" si="12"/>
        <v>8.4185336981257117E-2</v>
      </c>
      <c r="E60" s="301">
        <f t="shared" si="12"/>
        <v>8.6559950817446676E-2</v>
      </c>
      <c r="F60" s="301">
        <f t="shared" si="12"/>
        <v>8.6396267359951581E-2</v>
      </c>
      <c r="G60" s="301">
        <f t="shared" si="12"/>
        <v>8.4369253433818556E-2</v>
      </c>
      <c r="H60" s="301">
        <f t="shared" si="12"/>
        <v>8.4113464483125816E-2</v>
      </c>
      <c r="I60" s="301">
        <f t="shared" si="12"/>
        <v>8.4416922408707795E-2</v>
      </c>
      <c r="J60" s="301">
        <f t="shared" si="12"/>
        <v>8.564783898413518E-2</v>
      </c>
      <c r="K60" s="301">
        <f t="shared" si="12"/>
        <v>8.5488824252121232E-2</v>
      </c>
      <c r="L60" s="301">
        <f t="shared" si="12"/>
        <v>8.6051609240804655E-2</v>
      </c>
      <c r="M60" s="301">
        <f t="shared" si="12"/>
        <v>8.4524178760274016E-2</v>
      </c>
      <c r="N60" s="301">
        <f t="shared" si="12"/>
        <v>7.934291016914613E-2</v>
      </c>
      <c r="O60" s="301">
        <f t="shared" si="12"/>
        <v>8.0525669038199063E-2</v>
      </c>
      <c r="P60" s="301">
        <f t="shared" si="12"/>
        <v>8.1960239764080373E-2</v>
      </c>
      <c r="Q60" s="301">
        <f t="shared" si="12"/>
        <v>8.3852639746938185E-2</v>
      </c>
      <c r="R60" s="301">
        <f t="shared" si="12"/>
        <v>8.2692933022337489E-2</v>
      </c>
      <c r="S60" s="301">
        <f t="shared" si="12"/>
        <v>8.2738607760656571E-2</v>
      </c>
      <c r="T60" s="301">
        <f t="shared" si="12"/>
        <v>8.0435822360637593E-2</v>
      </c>
      <c r="U60" s="301">
        <f t="shared" si="12"/>
        <v>7.9122254064150216E-2</v>
      </c>
      <c r="V60" s="301">
        <f t="shared" si="12"/>
        <v>7.6054131253844165E-2</v>
      </c>
      <c r="W60" s="301">
        <f t="shared" si="12"/>
        <v>7.7649121929532383E-2</v>
      </c>
      <c r="X60" s="301">
        <f t="shared" si="12"/>
        <v>7.5875270577454315E-2</v>
      </c>
      <c r="Y60" s="301">
        <f t="shared" si="12"/>
        <v>7.6371289176246207E-2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6.3751234028103926E-2</v>
      </c>
      <c r="C61" s="302">
        <f t="shared" si="13"/>
        <v>6.4553415860580443E-2</v>
      </c>
      <c r="D61" s="302">
        <f t="shared" si="13"/>
        <v>6.3423585177840733E-2</v>
      </c>
      <c r="E61" s="302">
        <f t="shared" si="13"/>
        <v>6.6324391079941883E-2</v>
      </c>
      <c r="F61" s="302">
        <f t="shared" si="13"/>
        <v>6.5759539035009307E-2</v>
      </c>
      <c r="G61" s="302">
        <f t="shared" si="13"/>
        <v>6.3888460395427352E-2</v>
      </c>
      <c r="H61" s="302">
        <f t="shared" si="13"/>
        <v>6.3007443953928807E-2</v>
      </c>
      <c r="I61" s="302">
        <f t="shared" si="13"/>
        <v>6.2962560987183738E-2</v>
      </c>
      <c r="J61" s="302">
        <f t="shared" si="13"/>
        <v>6.3749963212574784E-2</v>
      </c>
      <c r="K61" s="302">
        <f t="shared" si="13"/>
        <v>6.3850929628350969E-2</v>
      </c>
      <c r="L61" s="302">
        <f t="shared" si="13"/>
        <v>6.46866216186575E-2</v>
      </c>
      <c r="M61" s="302">
        <f t="shared" si="13"/>
        <v>6.3072075119631893E-2</v>
      </c>
      <c r="N61" s="302">
        <f t="shared" si="13"/>
        <v>5.9685258002007725E-2</v>
      </c>
      <c r="O61" s="302">
        <f t="shared" si="13"/>
        <v>5.8567986216676866E-2</v>
      </c>
      <c r="P61" s="302">
        <f t="shared" si="13"/>
        <v>6.2044479156406505E-2</v>
      </c>
      <c r="Q61" s="302">
        <f t="shared" si="13"/>
        <v>6.2737760239201301E-2</v>
      </c>
      <c r="R61" s="302">
        <f t="shared" si="13"/>
        <v>6.0266783761552367E-2</v>
      </c>
      <c r="S61" s="302">
        <f t="shared" si="13"/>
        <v>6.0742060487214485E-2</v>
      </c>
      <c r="T61" s="302">
        <f t="shared" si="13"/>
        <v>5.8518441018168055E-2</v>
      </c>
      <c r="U61" s="302">
        <f t="shared" si="13"/>
        <v>5.7294880555983689E-2</v>
      </c>
      <c r="V61" s="302">
        <f t="shared" si="13"/>
        <v>5.484286372283674E-2</v>
      </c>
      <c r="W61" s="302">
        <f t="shared" si="13"/>
        <v>5.6681046608942909E-2</v>
      </c>
      <c r="X61" s="302">
        <f t="shared" si="13"/>
        <v>5.5327922990610505E-2</v>
      </c>
      <c r="Y61" s="302">
        <f t="shared" si="13"/>
        <v>5.5850961707878892E-2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2.1653137764405226E-2</v>
      </c>
      <c r="C62" s="302">
        <f t="shared" si="14"/>
        <v>2.0223120856975228E-2</v>
      </c>
      <c r="D62" s="302">
        <f t="shared" si="14"/>
        <v>2.076175180341638E-2</v>
      </c>
      <c r="E62" s="302">
        <f t="shared" si="14"/>
        <v>2.023555973750479E-2</v>
      </c>
      <c r="F62" s="302">
        <f t="shared" si="14"/>
        <v>2.0636728324942278E-2</v>
      </c>
      <c r="G62" s="302">
        <f t="shared" si="14"/>
        <v>2.0480793038391207E-2</v>
      </c>
      <c r="H62" s="302">
        <f t="shared" si="14"/>
        <v>2.1106020529197005E-2</v>
      </c>
      <c r="I62" s="302">
        <f t="shared" si="14"/>
        <v>2.145436142152405E-2</v>
      </c>
      <c r="J62" s="302">
        <f t="shared" si="14"/>
        <v>2.1897875771560396E-2</v>
      </c>
      <c r="K62" s="302">
        <f t="shared" si="14"/>
        <v>2.1637894623770269E-2</v>
      </c>
      <c r="L62" s="302">
        <f t="shared" si="14"/>
        <v>2.1364987622147162E-2</v>
      </c>
      <c r="M62" s="302">
        <f t="shared" si="14"/>
        <v>2.1452103640642123E-2</v>
      </c>
      <c r="N62" s="302">
        <f t="shared" si="14"/>
        <v>1.9657652167138405E-2</v>
      </c>
      <c r="O62" s="302">
        <f t="shared" si="14"/>
        <v>2.195768282152219E-2</v>
      </c>
      <c r="P62" s="302">
        <f t="shared" si="14"/>
        <v>1.991576060767386E-2</v>
      </c>
      <c r="Q62" s="302">
        <f t="shared" si="14"/>
        <v>2.1114879507736887E-2</v>
      </c>
      <c r="R62" s="302">
        <f t="shared" si="14"/>
        <v>2.2426149260785115E-2</v>
      </c>
      <c r="S62" s="302">
        <f t="shared" si="14"/>
        <v>2.1996547273442087E-2</v>
      </c>
      <c r="T62" s="302">
        <f t="shared" si="14"/>
        <v>2.1917381342469535E-2</v>
      </c>
      <c r="U62" s="302">
        <f t="shared" si="14"/>
        <v>2.182737350816653E-2</v>
      </c>
      <c r="V62" s="302">
        <f t="shared" si="14"/>
        <v>2.1211267531007424E-2</v>
      </c>
      <c r="W62" s="302">
        <f t="shared" si="14"/>
        <v>2.0968075320589474E-2</v>
      </c>
      <c r="X62" s="302">
        <f t="shared" si="14"/>
        <v>2.0547347586843814E-2</v>
      </c>
      <c r="Y62" s="302">
        <f t="shared" si="14"/>
        <v>2.0520327468367312E-2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0.2450212061801833</v>
      </c>
      <c r="C63" s="301">
        <f t="shared" si="15"/>
        <v>0.24695361020800519</v>
      </c>
      <c r="D63" s="301">
        <f t="shared" si="15"/>
        <v>0.24327635838985912</v>
      </c>
      <c r="E63" s="301">
        <f t="shared" si="15"/>
        <v>0.25365410443233521</v>
      </c>
      <c r="F63" s="301">
        <f t="shared" si="15"/>
        <v>0.25257192830671604</v>
      </c>
      <c r="G63" s="301">
        <f t="shared" si="15"/>
        <v>0.24984657657251308</v>
      </c>
      <c r="H63" s="301">
        <f t="shared" si="15"/>
        <v>0.24562735113386588</v>
      </c>
      <c r="I63" s="301">
        <f t="shared" si="15"/>
        <v>0.24503877599476226</v>
      </c>
      <c r="J63" s="301">
        <f t="shared" si="15"/>
        <v>0.24189538185328402</v>
      </c>
      <c r="K63" s="301">
        <f t="shared" si="15"/>
        <v>0.24152451343576775</v>
      </c>
      <c r="L63" s="301">
        <f t="shared" si="15"/>
        <v>0.24315576902216099</v>
      </c>
      <c r="M63" s="301">
        <f t="shared" si="15"/>
        <v>0.23708100470907664</v>
      </c>
      <c r="N63" s="301">
        <f t="shared" si="15"/>
        <v>0.21799156095465289</v>
      </c>
      <c r="O63" s="301">
        <f t="shared" si="15"/>
        <v>0.22556947577184913</v>
      </c>
      <c r="P63" s="301">
        <f t="shared" si="15"/>
        <v>0.23038068793751704</v>
      </c>
      <c r="Q63" s="301">
        <f t="shared" si="15"/>
        <v>0.23531186661048287</v>
      </c>
      <c r="R63" s="301">
        <f t="shared" si="15"/>
        <v>0.23588818391165983</v>
      </c>
      <c r="S63" s="301">
        <f t="shared" si="15"/>
        <v>0.23439267486264981</v>
      </c>
      <c r="T63" s="301">
        <f t="shared" si="15"/>
        <v>0.23045006514668778</v>
      </c>
      <c r="U63" s="301">
        <f t="shared" si="15"/>
        <v>0.22845177195355337</v>
      </c>
      <c r="V63" s="301">
        <f t="shared" si="15"/>
        <v>0.22155605802358494</v>
      </c>
      <c r="W63" s="301">
        <f t="shared" si="15"/>
        <v>0.22816598650613912</v>
      </c>
      <c r="X63" s="301">
        <f t="shared" si="15"/>
        <v>0.22949364552677673</v>
      </c>
      <c r="Y63" s="301">
        <f t="shared" si="15"/>
        <v>0.22661212202737663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0.14819184476948688</v>
      </c>
      <c r="C64" s="302">
        <f t="shared" si="16"/>
        <v>0.17181584776455644</v>
      </c>
      <c r="D64" s="302">
        <f t="shared" si="16"/>
        <v>0.15698967226833188</v>
      </c>
      <c r="E64" s="302">
        <f t="shared" si="16"/>
        <v>0.18504472103948394</v>
      </c>
      <c r="F64" s="302">
        <f t="shared" si="16"/>
        <v>0.17847985717456363</v>
      </c>
      <c r="G64" s="302">
        <f t="shared" si="16"/>
        <v>0.17442210380752862</v>
      </c>
      <c r="H64" s="302">
        <f t="shared" si="16"/>
        <v>0.15737692583151897</v>
      </c>
      <c r="I64" s="302">
        <f t="shared" si="16"/>
        <v>0.15109972373121411</v>
      </c>
      <c r="J64" s="302">
        <f t="shared" si="16"/>
        <v>0.13671773291590258</v>
      </c>
      <c r="K64" s="302">
        <f t="shared" si="16"/>
        <v>0.14022458010889216</v>
      </c>
      <c r="L64" s="302">
        <f t="shared" si="16"/>
        <v>0.14870739187985543</v>
      </c>
      <c r="M64" s="302">
        <f t="shared" si="16"/>
        <v>0.13186018827227622</v>
      </c>
      <c r="N64" s="302">
        <f t="shared" si="16"/>
        <v>0.11628734316759144</v>
      </c>
      <c r="O64" s="302">
        <f t="shared" si="16"/>
        <v>8.5735499716961303E-2</v>
      </c>
      <c r="P64" s="302">
        <f t="shared" si="16"/>
        <v>0.14126136924812133</v>
      </c>
      <c r="Q64" s="302">
        <f t="shared" si="16"/>
        <v>0.13340117420308278</v>
      </c>
      <c r="R64" s="302">
        <f t="shared" si="16"/>
        <v>0.10907422869019222</v>
      </c>
      <c r="S64" s="302">
        <f t="shared" si="16"/>
        <v>0.11366053504241845</v>
      </c>
      <c r="T64" s="302">
        <f t="shared" si="16"/>
        <v>0.10262971631245606</v>
      </c>
      <c r="U64" s="302">
        <f t="shared" si="16"/>
        <v>9.8121631501270401E-2</v>
      </c>
      <c r="V64" s="302">
        <f t="shared" si="16"/>
        <v>9.0577686054683054E-2</v>
      </c>
      <c r="W64" s="302">
        <f t="shared" si="16"/>
        <v>0.11594126534279822</v>
      </c>
      <c r="X64" s="302">
        <f t="shared" si="16"/>
        <v>0.12711479452433591</v>
      </c>
      <c r="Y64" s="302">
        <f t="shared" si="16"/>
        <v>0.12079579214787727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9.682936141069641E-2</v>
      </c>
      <c r="C65" s="302">
        <f t="shared" si="17"/>
        <v>7.5137762443448719E-2</v>
      </c>
      <c r="D65" s="302">
        <f t="shared" si="17"/>
        <v>8.6286686121527248E-2</v>
      </c>
      <c r="E65" s="302">
        <f t="shared" si="17"/>
        <v>6.8609383392851234E-2</v>
      </c>
      <c r="F65" s="302">
        <f t="shared" si="17"/>
        <v>7.4092071132152437E-2</v>
      </c>
      <c r="G65" s="302">
        <f t="shared" si="17"/>
        <v>7.5424472764984457E-2</v>
      </c>
      <c r="H65" s="302">
        <f t="shared" si="17"/>
        <v>8.8250425302346933E-2</v>
      </c>
      <c r="I65" s="302">
        <f t="shared" si="17"/>
        <v>9.3939052263548178E-2</v>
      </c>
      <c r="J65" s="302">
        <f t="shared" si="17"/>
        <v>0.10517764893738142</v>
      </c>
      <c r="K65" s="302">
        <f t="shared" si="17"/>
        <v>0.1012999333268756</v>
      </c>
      <c r="L65" s="302">
        <f t="shared" si="17"/>
        <v>9.4448377142305556E-2</v>
      </c>
      <c r="M65" s="302">
        <f t="shared" si="17"/>
        <v>0.10522081643680044</v>
      </c>
      <c r="N65" s="302">
        <f t="shared" si="17"/>
        <v>0.10170421778706147</v>
      </c>
      <c r="O65" s="302">
        <f t="shared" si="17"/>
        <v>0.13983397605488782</v>
      </c>
      <c r="P65" s="302">
        <f t="shared" si="17"/>
        <v>8.9119318689395682E-2</v>
      </c>
      <c r="Q65" s="302">
        <f t="shared" si="17"/>
        <v>0.10191069240740007</v>
      </c>
      <c r="R65" s="302">
        <f t="shared" si="17"/>
        <v>0.12681395522146763</v>
      </c>
      <c r="S65" s="302">
        <f t="shared" si="17"/>
        <v>0.12073213982023134</v>
      </c>
      <c r="T65" s="302">
        <f t="shared" si="17"/>
        <v>0.12782034883423171</v>
      </c>
      <c r="U65" s="302">
        <f t="shared" si="17"/>
        <v>0.130330140452283</v>
      </c>
      <c r="V65" s="302">
        <f t="shared" si="17"/>
        <v>0.13097837196890189</v>
      </c>
      <c r="W65" s="302">
        <f t="shared" si="17"/>
        <v>0.11222472116334088</v>
      </c>
      <c r="X65" s="302">
        <f t="shared" si="17"/>
        <v>0.10237885100244083</v>
      </c>
      <c r="Y65" s="302">
        <f t="shared" si="17"/>
        <v>0.10581632987949934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0.18909238339103282</v>
      </c>
      <c r="C66" s="301">
        <f t="shared" si="18"/>
        <v>0.20465233743126135</v>
      </c>
      <c r="D66" s="301">
        <f t="shared" si="18"/>
        <v>0.20461615429982674</v>
      </c>
      <c r="E66" s="301">
        <f t="shared" si="18"/>
        <v>0.19025852395427989</v>
      </c>
      <c r="F66" s="301">
        <f t="shared" si="18"/>
        <v>0.18725669254945995</v>
      </c>
      <c r="G66" s="301">
        <f t="shared" si="18"/>
        <v>0.19583742681990987</v>
      </c>
      <c r="H66" s="301">
        <f t="shared" si="18"/>
        <v>0.19517014280011077</v>
      </c>
      <c r="I66" s="301">
        <f t="shared" si="18"/>
        <v>0.19107709364524766</v>
      </c>
      <c r="J66" s="301">
        <f t="shared" si="18"/>
        <v>0.18910358234427468</v>
      </c>
      <c r="K66" s="301">
        <f t="shared" si="18"/>
        <v>0.1918187343112287</v>
      </c>
      <c r="L66" s="301">
        <f t="shared" si="18"/>
        <v>0.19158256867450513</v>
      </c>
      <c r="M66" s="301">
        <f t="shared" si="18"/>
        <v>0.20246636443093152</v>
      </c>
      <c r="N66" s="301">
        <f t="shared" si="18"/>
        <v>0.2640959442108422</v>
      </c>
      <c r="O66" s="301">
        <f t="shared" si="18"/>
        <v>0.21846128678630619</v>
      </c>
      <c r="P66" s="301">
        <f t="shared" si="18"/>
        <v>0.23391743504056298</v>
      </c>
      <c r="Q66" s="301">
        <f t="shared" si="18"/>
        <v>0.20701950115531206</v>
      </c>
      <c r="R66" s="301">
        <f t="shared" si="18"/>
        <v>0.18991774319862684</v>
      </c>
      <c r="S66" s="301">
        <f t="shared" si="18"/>
        <v>0.1985771485561251</v>
      </c>
      <c r="T66" s="301">
        <f t="shared" si="18"/>
        <v>0.20819612398482398</v>
      </c>
      <c r="U66" s="301">
        <f t="shared" si="18"/>
        <v>0.21273153976356934</v>
      </c>
      <c r="V66" s="301">
        <f t="shared" si="18"/>
        <v>0.23443505396563444</v>
      </c>
      <c r="W66" s="301">
        <f t="shared" si="18"/>
        <v>0.22370308931495814</v>
      </c>
      <c r="X66" s="301">
        <f t="shared" si="18"/>
        <v>0.22554645093722325</v>
      </c>
      <c r="Y66" s="301">
        <f t="shared" si="18"/>
        <v>0.22659824906757864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0.10189711889131867</v>
      </c>
      <c r="C67" s="301">
        <f t="shared" si="19"/>
        <v>9.5167627562236318E-2</v>
      </c>
      <c r="D67" s="301">
        <f t="shared" si="19"/>
        <v>9.7702361427841708E-2</v>
      </c>
      <c r="E67" s="301">
        <f t="shared" si="19"/>
        <v>9.5226163470610733E-2</v>
      </c>
      <c r="F67" s="301">
        <f t="shared" si="19"/>
        <v>9.7114015646787136E-2</v>
      </c>
      <c r="G67" s="301">
        <f t="shared" si="19"/>
        <v>9.6380202533605658E-2</v>
      </c>
      <c r="H67" s="301">
        <f t="shared" si="19"/>
        <v>9.9322449549162362E-2</v>
      </c>
      <c r="I67" s="301">
        <f t="shared" si="19"/>
        <v>0.10096170080717197</v>
      </c>
      <c r="J67" s="301">
        <f t="shared" si="19"/>
        <v>0.10304882716028423</v>
      </c>
      <c r="K67" s="301">
        <f t="shared" si="19"/>
        <v>0.10182538646480126</v>
      </c>
      <c r="L67" s="301">
        <f t="shared" si="19"/>
        <v>0.10054111822186894</v>
      </c>
      <c r="M67" s="301">
        <f t="shared" si="19"/>
        <v>0.10095107595596287</v>
      </c>
      <c r="N67" s="301">
        <f t="shared" si="19"/>
        <v>9.2506598433592394E-2</v>
      </c>
      <c r="O67" s="301">
        <f t="shared" si="19"/>
        <v>0.10333027210128087</v>
      </c>
      <c r="P67" s="301">
        <f t="shared" si="19"/>
        <v>9.3721226389053433E-2</v>
      </c>
      <c r="Q67" s="301">
        <f t="shared" si="19"/>
        <v>9.9364138859938236E-2</v>
      </c>
      <c r="R67" s="301">
        <f t="shared" si="19"/>
        <v>0.10553482005075347</v>
      </c>
      <c r="S67" s="301">
        <f t="shared" si="19"/>
        <v>0.10351316363972743</v>
      </c>
      <c r="T67" s="301">
        <f t="shared" si="19"/>
        <v>0.1031406180822096</v>
      </c>
      <c r="U67" s="301">
        <f t="shared" si="19"/>
        <v>0.10271705180313656</v>
      </c>
      <c r="V67" s="301">
        <f t="shared" si="19"/>
        <v>9.981772955768195E-2</v>
      </c>
      <c r="W67" s="301">
        <f t="shared" si="19"/>
        <v>9.8673295626303392E-2</v>
      </c>
      <c r="X67" s="301">
        <f t="shared" si="19"/>
        <v>9.6693400408676675E-2</v>
      </c>
      <c r="Y67" s="301">
        <f t="shared" si="19"/>
        <v>9.6566246909963752E-2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6.9000212872220704E-2</v>
      </c>
      <c r="C68" s="235">
        <f t="shared" si="20"/>
        <v>6.4443299592624514E-2</v>
      </c>
      <c r="D68" s="235">
        <f t="shared" si="20"/>
        <v>6.6159709027985888E-2</v>
      </c>
      <c r="E68" s="235">
        <f t="shared" si="20"/>
        <v>6.4482937515486796E-2</v>
      </c>
      <c r="F68" s="235">
        <f t="shared" si="20"/>
        <v>6.5761307340313657E-2</v>
      </c>
      <c r="G68" s="235">
        <f t="shared" si="20"/>
        <v>6.5264401622381077E-2</v>
      </c>
      <c r="H68" s="235">
        <f t="shared" si="20"/>
        <v>6.725676090206395E-2</v>
      </c>
      <c r="I68" s="235">
        <f t="shared" si="20"/>
        <v>6.8366789203005027E-2</v>
      </c>
      <c r="J68" s="235">
        <f t="shared" si="20"/>
        <v>6.9780098668698221E-2</v>
      </c>
      <c r="K68" s="235">
        <f t="shared" si="20"/>
        <v>6.8951638852136579E-2</v>
      </c>
      <c r="L68" s="235">
        <f t="shared" si="20"/>
        <v>6.808198931629568E-2</v>
      </c>
      <c r="M68" s="235">
        <f t="shared" si="20"/>
        <v>6.8359594524655523E-2</v>
      </c>
      <c r="N68" s="235">
        <f t="shared" si="20"/>
        <v>6.2641368602490727E-2</v>
      </c>
      <c r="O68" s="235">
        <f t="shared" si="20"/>
        <v>6.9970680709210004E-2</v>
      </c>
      <c r="P68" s="235">
        <f t="shared" si="20"/>
        <v>6.3463860822086757E-2</v>
      </c>
      <c r="Q68" s="235">
        <f t="shared" si="20"/>
        <v>6.7284991055667251E-2</v>
      </c>
      <c r="R68" s="235">
        <f t="shared" si="20"/>
        <v>7.1463502875878604E-2</v>
      </c>
      <c r="S68" s="235">
        <f t="shared" si="20"/>
        <v>7.009452675336364E-2</v>
      </c>
      <c r="T68" s="235">
        <f t="shared" si="20"/>
        <v>6.9842255412887855E-2</v>
      </c>
      <c r="U68" s="235">
        <f t="shared" si="20"/>
        <v>6.9555435100993643E-2</v>
      </c>
      <c r="V68" s="235">
        <f t="shared" si="20"/>
        <v>6.7592142573214636E-2</v>
      </c>
      <c r="W68" s="235">
        <f t="shared" si="20"/>
        <v>6.6817182635755187E-2</v>
      </c>
      <c r="X68" s="235">
        <f t="shared" si="20"/>
        <v>6.5476485342570237E-2</v>
      </c>
      <c r="Y68" s="235">
        <f t="shared" si="20"/>
        <v>6.5390382628635835E-2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33.859480761038022</v>
      </c>
      <c r="D72" s="320">
        <f t="shared" si="21"/>
        <v>32.556683940060395</v>
      </c>
      <c r="E72" s="320">
        <f t="shared" si="21"/>
        <v>34.410605999683732</v>
      </c>
      <c r="F72" s="320">
        <f t="shared" si="21"/>
        <v>35.00574636730984</v>
      </c>
      <c r="G72" s="320">
        <f t="shared" si="21"/>
        <v>33.273407087200709</v>
      </c>
      <c r="H72" s="320">
        <f t="shared" si="21"/>
        <v>30.280075308652794</v>
      </c>
      <c r="I72" s="320">
        <f t="shared" si="21"/>
        <v>29.223119137260319</v>
      </c>
      <c r="J72" s="320">
        <f t="shared" si="21"/>
        <v>29.536418993568102</v>
      </c>
      <c r="K72" s="320">
        <f t="shared" si="21"/>
        <v>31.340516934491941</v>
      </c>
      <c r="L72" s="320">
        <f t="shared" si="21"/>
        <v>27.70208543067173</v>
      </c>
      <c r="M72" s="320">
        <f t="shared" si="21"/>
        <v>24.924492419182684</v>
      </c>
      <c r="N72" s="320">
        <f t="shared" si="21"/>
        <v>25.658072416930906</v>
      </c>
      <c r="O72" s="320">
        <f t="shared" si="21"/>
        <v>25.663413278733433</v>
      </c>
      <c r="P72" s="320">
        <f t="shared" si="21"/>
        <v>22.437509136768146</v>
      </c>
      <c r="Q72" s="320">
        <f t="shared" si="21"/>
        <v>21.349572942242176</v>
      </c>
      <c r="R72" s="320">
        <f t="shared" si="21"/>
        <v>21.233046283665818</v>
      </c>
      <c r="S72" s="320">
        <f t="shared" si="21"/>
        <v>20.862461114388758</v>
      </c>
      <c r="T72" s="320">
        <f t="shared" si="21"/>
        <v>21.155617032714062</v>
      </c>
      <c r="U72" s="320">
        <f t="shared" si="21"/>
        <v>21.009449719205399</v>
      </c>
      <c r="V72" s="320">
        <f t="shared" si="21"/>
        <v>23.129100041450609</v>
      </c>
      <c r="W72" s="320">
        <f t="shared" si="21"/>
        <v>21.759846802709639</v>
      </c>
      <c r="X72" s="320">
        <f t="shared" si="21"/>
        <v>19.940487487099581</v>
      </c>
      <c r="Y72" s="320">
        <f t="shared" si="21"/>
        <v>19.224191617035547</v>
      </c>
      <c r="DA72" s="95"/>
    </row>
    <row r="73" spans="1:105" ht="12" customHeight="1" x14ac:dyDescent="0.25">
      <c r="A73" s="55" t="s">
        <v>91</v>
      </c>
      <c r="B73" s="330">
        <f>IF(B$6=0,0,B$6/TRE!B$5*1000)</f>
        <v>0.73547278439917119</v>
      </c>
      <c r="C73" s="330">
        <f>IF(C$6=0,0,C$6/TRE!C$5*1000)</f>
        <v>0.67131801135774427</v>
      </c>
      <c r="D73" s="330">
        <f>IF(D$6=0,0,D$6/TRE!D$5*1000)</f>
        <v>0.66268018775078985</v>
      </c>
      <c r="E73" s="330">
        <f>IF(E$6=0,0,E$6/TRE!E$5*1000)</f>
        <v>0.68266458167680455</v>
      </c>
      <c r="F73" s="330">
        <f>IF(F$6=0,0,F$6/TRE!F$5*1000)</f>
        <v>0.70823929175883105</v>
      </c>
      <c r="G73" s="330">
        <f>IF(G$6=0,0,G$6/TRE!G$5*1000)</f>
        <v>0.66810369042656559</v>
      </c>
      <c r="H73" s="330">
        <f>IF(H$6=0,0,H$6/TRE!H$5*1000)</f>
        <v>0.62656067753927158</v>
      </c>
      <c r="I73" s="330">
        <f>IF(I$6=0,0,I$6/TRE!I$5*1000)</f>
        <v>0.61466996062258694</v>
      </c>
      <c r="J73" s="330">
        <f>IF(J$6=0,0,J$6/TRE!J$5*1000)</f>
        <v>0.63410277829206962</v>
      </c>
      <c r="K73" s="330">
        <f>IF(K$6=0,0,K$6/TRE!K$5*1000)</f>
        <v>0.66484588517943566</v>
      </c>
      <c r="L73" s="330">
        <f>IF(L$6=0,0,L$6/TRE!L$5*1000)</f>
        <v>0.58024971797447489</v>
      </c>
      <c r="M73" s="330">
        <f>IF(M$6=0,0,M$6/TRE!M$5*1000)</f>
        <v>0.52419881820265279</v>
      </c>
      <c r="N73" s="330">
        <f>IF(N$6=0,0,N$6/TRE!N$5*1000)</f>
        <v>0.49448770867772118</v>
      </c>
      <c r="O73" s="330">
        <f>IF(O$6=0,0,O$6/TRE!O$5*1000)</f>
        <v>0.55245989107065652</v>
      </c>
      <c r="P73" s="330">
        <f>IF(P$6=0,0,P$6/TRE!P$5*1000)</f>
        <v>0.43809809862781296</v>
      </c>
      <c r="Q73" s="330">
        <f>IF(Q$6=0,0,Q$6/TRE!Q$5*1000)</f>
        <v>0.44195456884027734</v>
      </c>
      <c r="R73" s="330">
        <f>IF(R$6=0,0,R$6/TRE!R$5*1000)</f>
        <v>0.46683869139083151</v>
      </c>
      <c r="S73" s="330">
        <f>IF(S$6=0,0,S$6/TRE!S$5*1000)</f>
        <v>0.44990403151274466</v>
      </c>
      <c r="T73" s="330">
        <f>IF(T$6=0,0,T$6/TRE!T$5*1000)</f>
        <v>0.45458404513846845</v>
      </c>
      <c r="U73" s="330">
        <f>IF(U$6=0,0,U$6/TRE!U$5*1000)</f>
        <v>0.44958931982562811</v>
      </c>
      <c r="V73" s="330">
        <f>IF(V$6=0,0,V$6/TRE!V$5*1000)</f>
        <v>0.48097796934376857</v>
      </c>
      <c r="W73" s="330">
        <f>IF(W$6=0,0,W$6/TRE!W$5*1000)</f>
        <v>0.4473157909055922</v>
      </c>
      <c r="X73" s="330">
        <f>IF(X$6=0,0,X$6/TRE!X$5*1000)</f>
        <v>0.4016903210279848</v>
      </c>
      <c r="Y73" s="330">
        <f>IF(Y$6=0,0,Y$6/TRE!Y$5*1000)</f>
        <v>0.38675167381981462</v>
      </c>
      <c r="DA73" s="67"/>
    </row>
    <row r="74" spans="1:105" ht="12" customHeight="1" x14ac:dyDescent="0.25">
      <c r="A74" s="173" t="s">
        <v>92</v>
      </c>
      <c r="B74" s="331">
        <f>IF(B$7=0,0,B$7/TRE!B$5*1000)</f>
        <v>1.0002429867828735</v>
      </c>
      <c r="C74" s="331">
        <f>IF(C$7=0,0,C$7/TRE!C$5*1000)</f>
        <v>0.91299249544653238</v>
      </c>
      <c r="D74" s="331">
        <f>IF(D$7=0,0,D$7/TRE!D$5*1000)</f>
        <v>0.9012450553410738</v>
      </c>
      <c r="E74" s="331">
        <f>IF(E$7=0,0,E$7/TRE!E$5*1000)</f>
        <v>0.92842383108045434</v>
      </c>
      <c r="F74" s="331">
        <f>IF(F$7=0,0,F$7/TRE!F$5*1000)</f>
        <v>0.96320543679201032</v>
      </c>
      <c r="G74" s="331">
        <f>IF(G$7=0,0,G$7/TRE!G$5*1000)</f>
        <v>0.90862101898012926</v>
      </c>
      <c r="H74" s="331">
        <f>IF(H$7=0,0,H$7/TRE!H$5*1000)</f>
        <v>0.85212252145340883</v>
      </c>
      <c r="I74" s="331">
        <f>IF(I$7=0,0,I$7/TRE!I$5*1000)</f>
        <v>0.83595114644671842</v>
      </c>
      <c r="J74" s="331">
        <f>IF(J$7=0,0,J$7/TRE!J$5*1000)</f>
        <v>0.8623797784772147</v>
      </c>
      <c r="K74" s="331">
        <f>IF(K$7=0,0,K$7/TRE!K$5*1000)</f>
        <v>0.90419040384403204</v>
      </c>
      <c r="L74" s="331">
        <f>IF(L$7=0,0,L$7/TRE!L$5*1000)</f>
        <v>0.78913961644528641</v>
      </c>
      <c r="M74" s="331">
        <f>IF(M$7=0,0,M$7/TRE!M$5*1000)</f>
        <v>0.71291039275560786</v>
      </c>
      <c r="N74" s="331">
        <f>IF(N$7=0,0,N$7/TRE!N$5*1000)</f>
        <v>0.6725032838017011</v>
      </c>
      <c r="O74" s="331">
        <f>IF(O$7=0,0,O$7/TRE!O$5*1000)</f>
        <v>0.75134545185609258</v>
      </c>
      <c r="P74" s="331">
        <f>IF(P$7=0,0,P$7/TRE!P$5*1000)</f>
        <v>0.59581341413382527</v>
      </c>
      <c r="Q74" s="331">
        <f>IF(Q$7=0,0,Q$7/TRE!Q$5*1000)</f>
        <v>0.601058213622777</v>
      </c>
      <c r="R74" s="331">
        <f>IF(R$7=0,0,R$7/TRE!R$5*1000)</f>
        <v>0.63490062029153083</v>
      </c>
      <c r="S74" s="331">
        <f>IF(S$7=0,0,S$7/TRE!S$5*1000)</f>
        <v>0.61186948285733256</v>
      </c>
      <c r="T74" s="331">
        <f>IF(T$7=0,0,T$7/TRE!T$5*1000)</f>
        <v>0.61823430138831703</v>
      </c>
      <c r="U74" s="331">
        <f>IF(U$7=0,0,U$7/TRE!U$5*1000)</f>
        <v>0.61144147496285417</v>
      </c>
      <c r="V74" s="331">
        <f>IF(V$7=0,0,V$7/TRE!V$5*1000)</f>
        <v>0.65413003830752492</v>
      </c>
      <c r="W74" s="331">
        <f>IF(W$7=0,0,W$7/TRE!W$5*1000)</f>
        <v>0.60834947563160491</v>
      </c>
      <c r="X74" s="331">
        <f>IF(X$7=0,0,X$7/TRE!X$5*1000)</f>
        <v>0.54629883659805933</v>
      </c>
      <c r="Y74" s="331">
        <f>IF(Y$7=0,0,Y$7/TRE!Y$5*1000)</f>
        <v>0.5259822763949481</v>
      </c>
      <c r="DA74" s="177"/>
    </row>
    <row r="75" spans="1:105" ht="12" customHeight="1" x14ac:dyDescent="0.25">
      <c r="A75" s="173" t="s">
        <v>93</v>
      </c>
      <c r="B75" s="331">
        <f>IF(B$8=0,0,B$8/TRE!B$5*1000)</f>
        <v>1.2355942777906075</v>
      </c>
      <c r="C75" s="331">
        <f>IF(C$8=0,0,C$8/TRE!C$5*1000)</f>
        <v>1.1278142590810103</v>
      </c>
      <c r="D75" s="331">
        <f>IF(D$8=0,0,D$8/TRE!D$5*1000)</f>
        <v>1.1133027154213271</v>
      </c>
      <c r="E75" s="331">
        <f>IF(E$8=0,0,E$8/TRE!E$5*1000)</f>
        <v>1.1468764972170316</v>
      </c>
      <c r="F75" s="331">
        <f>IF(F$8=0,0,F$8/TRE!F$5*1000)</f>
        <v>1.1898420101548359</v>
      </c>
      <c r="G75" s="331">
        <f>IF(G$8=0,0,G$8/TRE!G$5*1000)</f>
        <v>1.1224141999166302</v>
      </c>
      <c r="H75" s="331">
        <f>IF(H$8=0,0,H$8/TRE!H$5*1000)</f>
        <v>1.0526219382659758</v>
      </c>
      <c r="I75" s="331">
        <f>IF(I$8=0,0,I$8/TRE!I$5*1000)</f>
        <v>1.0326455338459466</v>
      </c>
      <c r="J75" s="331">
        <f>IF(J$8=0,0,J$8/TRE!J$5*1000)</f>
        <v>1.0652926675306769</v>
      </c>
      <c r="K75" s="331">
        <f>IF(K$8=0,0,K$8/TRE!K$5*1000)</f>
        <v>1.116941087101452</v>
      </c>
      <c r="L75" s="331">
        <f>IF(L$8=0,0,L$8/TRE!L$5*1000)</f>
        <v>0.97481952619711831</v>
      </c>
      <c r="M75" s="331">
        <f>IF(M$8=0,0,M$8/TRE!M$5*1000)</f>
        <v>0.88065401458045645</v>
      </c>
      <c r="N75" s="331">
        <f>IF(N$8=0,0,N$8/TRE!N$5*1000)</f>
        <v>0.83073935057857162</v>
      </c>
      <c r="O75" s="331">
        <f>IF(O$8=0,0,O$8/TRE!O$5*1000)</f>
        <v>0.92813261699870286</v>
      </c>
      <c r="P75" s="331">
        <f>IF(P$8=0,0,P$8/TRE!P$5*1000)</f>
        <v>0.73600480569472526</v>
      </c>
      <c r="Q75" s="331">
        <f>IF(Q$8=0,0,Q$8/TRE!Q$5*1000)</f>
        <v>0.74248367565166606</v>
      </c>
      <c r="R75" s="331">
        <f>IF(R$8=0,0,R$8/TRE!R$5*1000)</f>
        <v>0.78428900153659709</v>
      </c>
      <c r="S75" s="331">
        <f>IF(S$8=0,0,S$8/TRE!S$5*1000)</f>
        <v>0.75583877294141089</v>
      </c>
      <c r="T75" s="331">
        <f>IF(T$8=0,0,T$8/TRE!T$5*1000)</f>
        <v>0.76370119583262697</v>
      </c>
      <c r="U75" s="331">
        <f>IF(U$8=0,0,U$8/TRE!U$5*1000)</f>
        <v>0.75531005730705492</v>
      </c>
      <c r="V75" s="331">
        <f>IF(V$8=0,0,V$8/TRE!V$5*1000)</f>
        <v>0.80804298849753087</v>
      </c>
      <c r="W75" s="331">
        <f>IF(W$8=0,0,W$8/TRE!W$5*1000)</f>
        <v>0.75149052872139444</v>
      </c>
      <c r="X75" s="331">
        <f>IF(X$8=0,0,X$8/TRE!X$5*1000)</f>
        <v>0.67483973932701458</v>
      </c>
      <c r="Y75" s="331">
        <f>IF(Y$8=0,0,Y$8/TRE!Y$5*1000)</f>
        <v>0.64974281201728878</v>
      </c>
      <c r="DA75" s="177"/>
    </row>
    <row r="76" spans="1:105" ht="12" customHeight="1" x14ac:dyDescent="0.25">
      <c r="A76" s="173" t="s">
        <v>94</v>
      </c>
      <c r="B76" s="331">
        <f>IF(B$9=0,0,B$9/TRE!B$5*1000)</f>
        <v>0.76489169577513794</v>
      </c>
      <c r="C76" s="331">
        <f>IF(C$9=0,0,C$9/TRE!C$5*1000)</f>
        <v>0.69817073181205414</v>
      </c>
      <c r="D76" s="331">
        <f>IF(D$9=0,0,D$9/TRE!D$5*1000)</f>
        <v>0.68918739526082129</v>
      </c>
      <c r="E76" s="331">
        <f>IF(E$9=0,0,E$9/TRE!E$5*1000)</f>
        <v>0.70997116494387658</v>
      </c>
      <c r="F76" s="331">
        <f>IF(F$9=0,0,F$9/TRE!F$5*1000)</f>
        <v>0.73656886342918437</v>
      </c>
      <c r="G76" s="331">
        <f>IF(G$9=0,0,G$9/TRE!G$5*1000)</f>
        <v>0.69482783804362813</v>
      </c>
      <c r="H76" s="331">
        <f>IF(H$9=0,0,H$9/TRE!H$5*1000)</f>
        <v>0.65162310464084239</v>
      </c>
      <c r="I76" s="331">
        <f>IF(I$9=0,0,I$9/TRE!I$5*1000)</f>
        <v>0.63925675904749069</v>
      </c>
      <c r="J76" s="331">
        <f>IF(J$9=0,0,J$9/TRE!J$5*1000)</f>
        <v>0.65946688942375253</v>
      </c>
      <c r="K76" s="331">
        <f>IF(K$9=0,0,K$9/TRE!K$5*1000)</f>
        <v>0.69143972058661318</v>
      </c>
      <c r="L76" s="331">
        <f>IF(L$9=0,0,L$9/TRE!L$5*1000)</f>
        <v>0.60345970669345383</v>
      </c>
      <c r="M76" s="331">
        <f>IF(M$9=0,0,M$9/TRE!M$5*1000)</f>
        <v>0.54516677093075883</v>
      </c>
      <c r="N76" s="331">
        <f>IF(N$9=0,0,N$9/TRE!N$5*1000)</f>
        <v>0.51426721702483003</v>
      </c>
      <c r="O76" s="331">
        <f>IF(O$9=0,0,O$9/TRE!O$5*1000)</f>
        <v>0.57455828671348264</v>
      </c>
      <c r="P76" s="331">
        <f>IF(P$9=0,0,P$9/TRE!P$5*1000)</f>
        <v>0.45562202257292528</v>
      </c>
      <c r="Q76" s="331">
        <f>IF(Q$9=0,0,Q$9/TRE!Q$5*1000)</f>
        <v>0.45963275159388844</v>
      </c>
      <c r="R76" s="331">
        <f>IF(R$9=0,0,R$9/TRE!R$5*1000)</f>
        <v>0.48551223904646479</v>
      </c>
      <c r="S76" s="331">
        <f>IF(S$9=0,0,S$9/TRE!S$5*1000)</f>
        <v>0.46790019277325445</v>
      </c>
      <c r="T76" s="331">
        <f>IF(T$9=0,0,T$9/TRE!T$5*1000)</f>
        <v>0.47276740694400715</v>
      </c>
      <c r="U76" s="331">
        <f>IF(U$9=0,0,U$9/TRE!U$5*1000)</f>
        <v>0.46757289261865304</v>
      </c>
      <c r="V76" s="331">
        <f>IF(V$9=0,0,V$9/TRE!V$5*1000)</f>
        <v>0.50021708811751919</v>
      </c>
      <c r="W76" s="331">
        <f>IF(W$9=0,0,W$9/TRE!W$5*1000)</f>
        <v>0.46520842254181555</v>
      </c>
      <c r="X76" s="331">
        <f>IF(X$9=0,0,X$9/TRE!X$5*1000)</f>
        <v>0.41775793386910415</v>
      </c>
      <c r="Y76" s="331">
        <f>IF(Y$9=0,0,Y$9/TRE!Y$5*1000)</f>
        <v>0.40222174077260725</v>
      </c>
      <c r="DA76" s="177"/>
    </row>
    <row r="77" spans="1:105" ht="12" customHeight="1" x14ac:dyDescent="0.25">
      <c r="A77" s="56" t="s">
        <v>95</v>
      </c>
      <c r="B77" s="332">
        <f>IF(B$10=0,0,B$10/TRE!B$5*1000)</f>
        <v>1.047287830791072</v>
      </c>
      <c r="C77" s="332">
        <f>IF(C$10=0,0,C$10/TRE!C$5*1000)</f>
        <v>1.0300050268568417</v>
      </c>
      <c r="D77" s="332">
        <f>IF(D$10=0,0,D$10/TRE!D$5*1000)</f>
        <v>0.98858250831698091</v>
      </c>
      <c r="E77" s="332">
        <f>IF(E$10=0,0,E$10/TRE!E$5*1000)</f>
        <v>1.0832260460656711</v>
      </c>
      <c r="F77" s="332">
        <f>IF(F$10=0,0,F$10/TRE!F$5*1000)</f>
        <v>1.0963953468700449</v>
      </c>
      <c r="G77" s="332">
        <f>IF(G$10=0,0,G$10/TRE!G$5*1000)</f>
        <v>1.0450230338776341</v>
      </c>
      <c r="H77" s="332">
        <f>IF(H$10=0,0,H$10/TRE!H$5*1000)</f>
        <v>0.95244239508840833</v>
      </c>
      <c r="I77" s="332">
        <f>IF(I$10=0,0,I$10/TRE!I$5*1000)</f>
        <v>0.92813916260698581</v>
      </c>
      <c r="J77" s="332">
        <f>IF(J$10=0,0,J$10/TRE!J$5*1000)</f>
        <v>0.94922651616981246</v>
      </c>
      <c r="K77" s="332">
        <f>IF(K$10=0,0,K$10/TRE!K$5*1000)</f>
        <v>1.0517420727668421</v>
      </c>
      <c r="L77" s="332">
        <f>IF(L$10=0,0,L$10/TRE!L$5*1000)</f>
        <v>0.94109221076818783</v>
      </c>
      <c r="M77" s="332">
        <f>IF(M$10=0,0,M$10/TRE!M$5*1000)</f>
        <v>0.8429759838598575</v>
      </c>
      <c r="N77" s="332">
        <f>IF(N$10=0,0,N$10/TRE!N$5*1000)</f>
        <v>0.84478454949482507</v>
      </c>
      <c r="O77" s="332">
        <f>IF(O$10=0,0,O$10/TRE!O$5*1000)</f>
        <v>0.89529669058552852</v>
      </c>
      <c r="P77" s="332">
        <f>IF(P$10=0,0,P$10/TRE!P$5*1000)</f>
        <v>0.81003380683889947</v>
      </c>
      <c r="Q77" s="332">
        <f>IF(Q$10=0,0,Q$10/TRE!Q$5*1000)</f>
        <v>0.7960866259417948</v>
      </c>
      <c r="R77" s="332">
        <f>IF(R$10=0,0,R$10/TRE!R$5*1000)</f>
        <v>0.80027500744436331</v>
      </c>
      <c r="S77" s="332">
        <f>IF(S$10=0,0,S$10/TRE!S$5*1000)</f>
        <v>0.77311220710226924</v>
      </c>
      <c r="T77" s="332">
        <f>IF(T$10=0,0,T$10/TRE!T$5*1000)</f>
        <v>0.79255108844601341</v>
      </c>
      <c r="U77" s="332">
        <f>IF(U$10=0,0,U$10/TRE!U$5*1000)</f>
        <v>0.81509998868695055</v>
      </c>
      <c r="V77" s="332">
        <f>IF(V$10=0,0,V$10/TRE!V$5*1000)</f>
        <v>0.92089005762370402</v>
      </c>
      <c r="W77" s="332">
        <f>IF(W$10=0,0,W$10/TRE!W$5*1000)</f>
        <v>0.88880042994518593</v>
      </c>
      <c r="X77" s="332">
        <f>IF(X$10=0,0,X$10/TRE!X$5*1000)</f>
        <v>0.87609222857442148</v>
      </c>
      <c r="Y77" s="332">
        <f>IF(Y$10=0,0,Y$10/TRE!Y$5*1000)</f>
        <v>0.91572412059207786</v>
      </c>
      <c r="DA77" s="68"/>
    </row>
    <row r="78" spans="1:105" ht="12" customHeight="1" x14ac:dyDescent="0.25">
      <c r="A78" s="174" t="s">
        <v>2403</v>
      </c>
      <c r="B78" s="348">
        <f>IF(B$16=0,0,B$16/TRE!B$5*1000)</f>
        <v>5.9422053064422888</v>
      </c>
      <c r="C78" s="348">
        <f>IF(C$16=0,0,C$16/TRE!C$5*1000)</f>
        <v>5.8532047095947837</v>
      </c>
      <c r="D78" s="348">
        <f>IF(D$16=0,0,D$16/TRE!D$5*1000)</f>
        <v>5.5441900571312521</v>
      </c>
      <c r="E78" s="348">
        <f>IF(E$16=0,0,E$16/TRE!E$5*1000)</f>
        <v>6.1098740134766016</v>
      </c>
      <c r="F78" s="348">
        <f>IF(F$16=0,0,F$16/TRE!F$5*1000)</f>
        <v>6.1890282032650834</v>
      </c>
      <c r="G78" s="348">
        <f>IF(G$16=0,0,G$16/TRE!G$5*1000)</f>
        <v>5.8192727961484829</v>
      </c>
      <c r="H78" s="348">
        <f>IF(H$16=0,0,H$16/TRE!H$5*1000)</f>
        <v>5.2063302831388532</v>
      </c>
      <c r="I78" s="348">
        <f>IF(I$16=0,0,I$16/TRE!I$5*1000)</f>
        <v>5.0125581409003672</v>
      </c>
      <c r="J78" s="348">
        <f>IF(J$16=0,0,J$16/TRE!J$5*1000)</f>
        <v>5.0013063457194207</v>
      </c>
      <c r="K78" s="348">
        <f>IF(K$16=0,0,K$16/TRE!K$5*1000)</f>
        <v>5.2986521724000228</v>
      </c>
      <c r="L78" s="348">
        <f>IF(L$16=0,0,L$16/TRE!L$5*1000)</f>
        <v>4.7151453204888121</v>
      </c>
      <c r="M78" s="348">
        <f>IF(M$16=0,0,M$16/TRE!M$5*1000)</f>
        <v>4.1363865932225172</v>
      </c>
      <c r="N78" s="348">
        <f>IF(N$16=0,0,N$16/TRE!N$5*1000)</f>
        <v>3.9152702800780053</v>
      </c>
      <c r="O78" s="348">
        <f>IF(O$16=0,0,O$16/TRE!O$5*1000)</f>
        <v>4.0522178758601504</v>
      </c>
      <c r="P78" s="348">
        <f>IF(P$16=0,0,P$16/TRE!P$5*1000)</f>
        <v>3.618418153373077</v>
      </c>
      <c r="Q78" s="348">
        <f>IF(Q$16=0,0,Q$16/TRE!Q$5*1000)</f>
        <v>3.5166655022629651</v>
      </c>
      <c r="R78" s="348">
        <f>IF(R$16=0,0,R$16/TRE!R$5*1000)</f>
        <v>3.5060373087363033</v>
      </c>
      <c r="S78" s="348">
        <f>IF(S$16=0,0,S$16/TRE!S$5*1000)</f>
        <v>3.4230056453737201</v>
      </c>
      <c r="T78" s="348">
        <f>IF(T$16=0,0,T$16/TRE!T$5*1000)</f>
        <v>3.4127193263851345</v>
      </c>
      <c r="U78" s="348">
        <f>IF(U$16=0,0,U$16/TRE!U$5*1000)</f>
        <v>3.3597522112850902</v>
      </c>
      <c r="V78" s="348">
        <f>IF(V$16=0,0,V$16/TRE!V$5*1000)</f>
        <v>3.5870745615718542</v>
      </c>
      <c r="W78" s="348">
        <f>IF(W$16=0,0,W$16/TRE!W$5*1000)</f>
        <v>3.4753998383738915</v>
      </c>
      <c r="X78" s="348">
        <f>IF(X$16=0,0,X$16/TRE!X$5*1000)</f>
        <v>3.2033506168968899</v>
      </c>
      <c r="Y78" s="348">
        <f>IF(Y$16=0,0,Y$16/TRE!Y$5*1000)</f>
        <v>3.0495043996181312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2.9588710717880851</v>
      </c>
      <c r="C79" s="348">
        <f>IF(C$24=0,0,C$24/TRE!C$5*1000)</f>
        <v>2.8704895139755098</v>
      </c>
      <c r="D79" s="348">
        <f>IF(D$24=0,0,D$24/TRE!D$5*1000)</f>
        <v>2.7407954084862665</v>
      </c>
      <c r="E79" s="348">
        <f>IF(E$24=0,0,E$24/TRE!E$5*1000)</f>
        <v>2.9785803629311594</v>
      </c>
      <c r="F79" s="348">
        <f>IF(F$24=0,0,F$24/TRE!F$5*1000)</f>
        <v>3.0243658222847536</v>
      </c>
      <c r="G79" s="348">
        <f>IF(G$24=0,0,G$24/TRE!G$5*1000)</f>
        <v>2.8072525151466516</v>
      </c>
      <c r="H79" s="348">
        <f>IF(H$24=0,0,H$24/TRE!H$5*1000)</f>
        <v>2.5469620390207419</v>
      </c>
      <c r="I79" s="348">
        <f>IF(I$24=0,0,I$24/TRE!I$5*1000)</f>
        <v>2.4669257807505285</v>
      </c>
      <c r="J79" s="348">
        <f>IF(J$24=0,0,J$24/TRE!J$5*1000)</f>
        <v>2.5297304581290727</v>
      </c>
      <c r="K79" s="348">
        <f>IF(K$24=0,0,K$24/TRE!K$5*1000)</f>
        <v>2.6792639441834116</v>
      </c>
      <c r="L79" s="348">
        <f>IF(L$24=0,0,L$24/TRE!L$5*1000)</f>
        <v>2.3838090306355522</v>
      </c>
      <c r="M79" s="348">
        <f>IF(M$24=0,0,M$24/TRE!M$5*1000)</f>
        <v>2.1067222527480927</v>
      </c>
      <c r="N79" s="348">
        <f>IF(N$24=0,0,N$24/TRE!N$5*1000)</f>
        <v>2.0357861348899959</v>
      </c>
      <c r="O79" s="348">
        <f>IF(O$24=0,0,O$24/TRE!O$5*1000)</f>
        <v>2.0665635240738123</v>
      </c>
      <c r="P79" s="348">
        <f>IF(P$24=0,0,P$24/TRE!P$5*1000)</f>
        <v>1.8389836285582606</v>
      </c>
      <c r="Q79" s="348">
        <f>IF(Q$24=0,0,Q$24/TRE!Q$5*1000)</f>
        <v>1.7902180486768118</v>
      </c>
      <c r="R79" s="348">
        <f>IF(R$24=0,0,R$24/TRE!R$5*1000)</f>
        <v>1.755822874195369</v>
      </c>
      <c r="S79" s="348">
        <f>IF(S$24=0,0,S$24/TRE!S$5*1000)</f>
        <v>1.7261309870653616</v>
      </c>
      <c r="T79" s="348">
        <f>IF(T$24=0,0,T$24/TRE!T$5*1000)</f>
        <v>1.7016694535730672</v>
      </c>
      <c r="U79" s="348">
        <f>IF(U$24=0,0,U$24/TRE!U$5*1000)</f>
        <v>1.662315018430959</v>
      </c>
      <c r="V79" s="348">
        <f>IF(V$24=0,0,V$24/TRE!V$5*1000)</f>
        <v>1.7590636103357777</v>
      </c>
      <c r="W79" s="348">
        <f>IF(W$24=0,0,W$24/TRE!W$5*1000)</f>
        <v>1.6896329975515463</v>
      </c>
      <c r="X79" s="348">
        <f>IF(X$24=0,0,X$24/TRE!X$5*1000)</f>
        <v>1.5129898835300224</v>
      </c>
      <c r="Y79" s="348">
        <f>IF(Y$24=0,0,Y$24/TRE!Y$5*1000)</f>
        <v>1.4681762971641901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8.4888647234889802</v>
      </c>
      <c r="C80" s="348">
        <f>IF(C$27=0,0,C$27/TRE!C$5*1000)</f>
        <v>8.3617210137068358</v>
      </c>
      <c r="D80" s="348">
        <f>IF(D$27=0,0,D$27/TRE!D$5*1000)</f>
        <v>7.9202715101875025</v>
      </c>
      <c r="E80" s="348">
        <f>IF(E$27=0,0,E$27/TRE!E$5*1000)</f>
        <v>8.7283914478237179</v>
      </c>
      <c r="F80" s="348">
        <f>IF(F$27=0,0,F$27/TRE!F$5*1000)</f>
        <v>8.8414688618072645</v>
      </c>
      <c r="G80" s="348">
        <f>IF(G$27=0,0,G$27/TRE!G$5*1000)</f>
        <v>8.3132468516406917</v>
      </c>
      <c r="H80" s="348">
        <f>IF(H$27=0,0,H$27/TRE!H$5*1000)</f>
        <v>7.4376146901983633</v>
      </c>
      <c r="I80" s="348">
        <f>IF(I$27=0,0,I$27/TRE!I$5*1000)</f>
        <v>7.1607973441433819</v>
      </c>
      <c r="J80" s="348">
        <f>IF(J$27=0,0,J$27/TRE!J$5*1000)</f>
        <v>7.1447233510277464</v>
      </c>
      <c r="K80" s="348">
        <f>IF(K$27=0,0,K$27/TRE!K$5*1000)</f>
        <v>7.569503103428608</v>
      </c>
      <c r="L80" s="348">
        <f>IF(L$27=0,0,L$27/TRE!L$5*1000)</f>
        <v>6.735921886412588</v>
      </c>
      <c r="M80" s="348">
        <f>IF(M$27=0,0,M$27/TRE!M$5*1000)</f>
        <v>5.909123704603596</v>
      </c>
      <c r="N80" s="348">
        <f>IF(N$27=0,0,N$27/TRE!N$5*1000)</f>
        <v>5.5932432572542927</v>
      </c>
      <c r="O80" s="348">
        <f>IF(O$27=0,0,O$27/TRE!O$5*1000)</f>
        <v>5.7888826798002135</v>
      </c>
      <c r="P80" s="348">
        <f>IF(P$27=0,0,P$27/TRE!P$5*1000)</f>
        <v>5.1691687905329671</v>
      </c>
      <c r="Q80" s="348">
        <f>IF(Q$27=0,0,Q$27/TRE!Q$5*1000)</f>
        <v>5.0238078603756628</v>
      </c>
      <c r="R80" s="348">
        <f>IF(R$27=0,0,R$27/TRE!R$5*1000)</f>
        <v>5.008624726766147</v>
      </c>
      <c r="S80" s="348">
        <f>IF(S$27=0,0,S$27/TRE!S$5*1000)</f>
        <v>4.8900080648195985</v>
      </c>
      <c r="T80" s="348">
        <f>IF(T$27=0,0,T$27/TRE!T$5*1000)</f>
        <v>4.8753133234073331</v>
      </c>
      <c r="U80" s="348">
        <f>IF(U$27=0,0,U$27/TRE!U$5*1000)</f>
        <v>4.7996460161215584</v>
      </c>
      <c r="V80" s="348">
        <f>IF(V$27=0,0,V$27/TRE!V$5*1000)</f>
        <v>5.1243922308169338</v>
      </c>
      <c r="W80" s="348">
        <f>IF(W$27=0,0,W$27/TRE!W$5*1000)</f>
        <v>4.9648569119627028</v>
      </c>
      <c r="X80" s="348">
        <f>IF(X$27=0,0,X$27/TRE!X$5*1000)</f>
        <v>4.5762151669955573</v>
      </c>
      <c r="Y80" s="348">
        <f>IF(Y$27=0,0,Y$27/TRE!Y$5*1000)</f>
        <v>4.356434856597331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6.5511866824628138</v>
      </c>
      <c r="C81" s="348">
        <f>IF(C$35=0,0,C$35/TRE!C$5*1000)</f>
        <v>6.9294218819552551</v>
      </c>
      <c r="D81" s="348">
        <f>IF(D$35=0,0,D$35/TRE!D$5*1000)</f>
        <v>6.6616234645700905</v>
      </c>
      <c r="E81" s="348">
        <f>IF(E$35=0,0,E$35/TRE!E$5*1000)</f>
        <v>6.5469111058721143</v>
      </c>
      <c r="F81" s="348">
        <f>IF(F$35=0,0,F$35/TRE!F$5*1000)</f>
        <v>6.5550602849677118</v>
      </c>
      <c r="G81" s="348">
        <f>IF(G$35=0,0,G$35/TRE!G$5*1000)</f>
        <v>6.5161784254887394</v>
      </c>
      <c r="H81" s="348">
        <f>IF(H$35=0,0,H$35/TRE!H$5*1000)</f>
        <v>5.9097666219878748</v>
      </c>
      <c r="I81" s="348">
        <f>IF(I$35=0,0,I$35/TRE!I$5*1000)</f>
        <v>5.5838686719965196</v>
      </c>
      <c r="J81" s="348">
        <f>IF(J$35=0,0,J$35/TRE!J$5*1000)</f>
        <v>5.5854426413052041</v>
      </c>
      <c r="K81" s="348">
        <f>IF(K$35=0,0,K$35/TRE!K$5*1000)</f>
        <v>6.0116982910338743</v>
      </c>
      <c r="L81" s="348">
        <f>IF(L$35=0,0,L$35/TRE!L$5*1000)</f>
        <v>5.307236684448676</v>
      </c>
      <c r="M81" s="348">
        <f>IF(M$35=0,0,M$35/TRE!M$5*1000)</f>
        <v>5.0463713653982323</v>
      </c>
      <c r="N81" s="348">
        <f>IF(N$35=0,0,N$35/TRE!N$5*1000)</f>
        <v>6.7761928615795357</v>
      </c>
      <c r="O81" s="348">
        <f>IF(O$35=0,0,O$35/TRE!O$5*1000)</f>
        <v>5.606462288200885</v>
      </c>
      <c r="P81" s="348">
        <f>IF(P$35=0,0,P$35/TRE!P$5*1000)</f>
        <v>5.2485245859719987</v>
      </c>
      <c r="Q81" s="348">
        <f>IF(Q$35=0,0,Q$35/TRE!Q$5*1000)</f>
        <v>4.4197779403819215</v>
      </c>
      <c r="R81" s="348">
        <f>IF(R$35=0,0,R$35/TRE!R$5*1000)</f>
        <v>4.0325322314258019</v>
      </c>
      <c r="S81" s="348">
        <f>IF(S$35=0,0,S$35/TRE!S$5*1000)</f>
        <v>4.1428080399583598</v>
      </c>
      <c r="T81" s="348">
        <f>IF(T$35=0,0,T$35/TRE!T$5*1000)</f>
        <v>4.4045174667183904</v>
      </c>
      <c r="U81" s="348">
        <f>IF(U$35=0,0,U$35/TRE!U$5*1000)</f>
        <v>4.4693725883518542</v>
      </c>
      <c r="V81" s="348">
        <f>IF(V$35=0,0,V$35/TRE!V$5*1000)</f>
        <v>5.4222718163940327</v>
      </c>
      <c r="W81" s="348">
        <f>IF(W$35=0,0,W$35/TRE!W$5*1000)</f>
        <v>4.8677449527863601</v>
      </c>
      <c r="X81" s="348">
        <f>IF(X$35=0,0,X$35/TRE!X$5*1000)</f>
        <v>4.4975061826734191</v>
      </c>
      <c r="Y81" s="348">
        <f>IF(Y$35=0,0,Y$35/TRE!Y$5*1000)</f>
        <v>4.3561681601598785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3.530269365116022</v>
      </c>
      <c r="C82" s="348">
        <f>IF(C$46=0,0,C$46/TRE!C$5*1000)</f>
        <v>3.2223264545171726</v>
      </c>
      <c r="D82" s="348">
        <f>IF(D$46=0,0,D$46/TRE!D$5*1000)</f>
        <v>3.1808649012037904</v>
      </c>
      <c r="E82" s="348">
        <f>IF(E$46=0,0,E$46/TRE!E$5*1000)</f>
        <v>3.2767899920486618</v>
      </c>
      <c r="F82" s="348">
        <f>IF(F$46=0,0,F$46/TRE!F$5*1000)</f>
        <v>3.3995486004423889</v>
      </c>
      <c r="G82" s="348">
        <f>IF(G$46=0,0,G$46/TRE!G$5*1000)</f>
        <v>3.2068977140475146</v>
      </c>
      <c r="H82" s="348">
        <f>IF(H$46=0,0,H$46/TRE!H$5*1000)</f>
        <v>3.0074912521885042</v>
      </c>
      <c r="I82" s="348">
        <f>IF(I$46=0,0,I$46/TRE!I$5*1000)</f>
        <v>2.9504158109884178</v>
      </c>
      <c r="J82" s="348">
        <f>IF(J$46=0,0,J$46/TRE!J$5*1000)</f>
        <v>3.0436933358019354</v>
      </c>
      <c r="K82" s="348">
        <f>IF(K$46=0,0,K$46/TRE!K$5*1000)</f>
        <v>3.1912602488612909</v>
      </c>
      <c r="L82" s="348">
        <f>IF(L$46=0,0,L$46/TRE!L$5*1000)</f>
        <v>2.7851986462774798</v>
      </c>
      <c r="M82" s="348">
        <f>IF(M$46=0,0,M$46/TRE!M$5*1000)</f>
        <v>2.5161543273727323</v>
      </c>
      <c r="N82" s="348">
        <f>IF(N$46=0,0,N$46/TRE!N$5*1000)</f>
        <v>2.3735410016530611</v>
      </c>
      <c r="O82" s="348">
        <f>IF(O$46=0,0,O$46/TRE!O$5*1000)</f>
        <v>2.6518074771391511</v>
      </c>
      <c r="P82" s="348">
        <f>IF(P$46=0,0,P$46/TRE!P$5*1000)</f>
        <v>2.1028708734135013</v>
      </c>
      <c r="Q82" s="348">
        <f>IF(Q$46=0,0,Q$46/TRE!Q$5*1000)</f>
        <v>2.1213819304333308</v>
      </c>
      <c r="R82" s="348">
        <f>IF(R$46=0,0,R$46/TRE!R$5*1000)</f>
        <v>2.2408257186759917</v>
      </c>
      <c r="S82" s="348">
        <f>IF(S$46=0,0,S$46/TRE!S$5*1000)</f>
        <v>2.159539351261174</v>
      </c>
      <c r="T82" s="348">
        <f>IF(T$46=0,0,T$46/TRE!T$5*1000)</f>
        <v>2.1820034166646494</v>
      </c>
      <c r="U82" s="348">
        <f>IF(U$46=0,0,U$46/TRE!U$5*1000)</f>
        <v>2.1580287351630139</v>
      </c>
      <c r="V82" s="348">
        <f>IF(V$46=0,0,V$46/TRE!V$5*1000)</f>
        <v>2.3086942528500876</v>
      </c>
      <c r="W82" s="348">
        <f>IF(W$46=0,0,W$46/TRE!W$5*1000)</f>
        <v>2.1471157963468412</v>
      </c>
      <c r="X82" s="348">
        <f>IF(X$46=0,0,X$46/TRE!X$5*1000)</f>
        <v>1.9281135409343264</v>
      </c>
      <c r="Y82" s="348">
        <f>IF(Y$46=0,0,Y$46/TRE!Y$5*1000)</f>
        <v>1.8564080343351101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2.3905419538808772</v>
      </c>
      <c r="C83" s="333">
        <f>IF(C$47=0,0,C$47/TRE!C$5*1000)</f>
        <v>2.182016662734279</v>
      </c>
      <c r="D83" s="333">
        <f>IF(D$47=0,0,D$47/TRE!D$5*1000)</f>
        <v>2.1539407363904974</v>
      </c>
      <c r="E83" s="333">
        <f>IF(E$47=0,0,E$47/TRE!E$5*1000)</f>
        <v>2.2188969565476411</v>
      </c>
      <c r="F83" s="333">
        <f>IF(F$47=0,0,F$47/TRE!F$5*1000)</f>
        <v>2.3020236455377301</v>
      </c>
      <c r="G83" s="333">
        <f>IF(G$47=0,0,G$47/TRE!G$5*1000)</f>
        <v>2.171569003484048</v>
      </c>
      <c r="H83" s="333">
        <f>IF(H$47=0,0,H$47/TRE!H$5*1000)</f>
        <v>2.0365397851305511</v>
      </c>
      <c r="I83" s="333">
        <f>IF(I$47=0,0,I$47/TRE!I$5*1000)</f>
        <v>1.9978908259113783</v>
      </c>
      <c r="J83" s="333">
        <f>IF(J$47=0,0,J$47/TRE!J$5*1000)</f>
        <v>2.0610542316911942</v>
      </c>
      <c r="K83" s="333">
        <f>IF(K$47=0,0,K$47/TRE!K$5*1000)</f>
        <v>2.1609800051063592</v>
      </c>
      <c r="L83" s="333">
        <f>IF(L$47=0,0,L$47/TRE!L$5*1000)</f>
        <v>1.8860130843301033</v>
      </c>
      <c r="M83" s="333">
        <f>IF(M$47=0,0,M$47/TRE!M$5*1000)</f>
        <v>1.7038281955081791</v>
      </c>
      <c r="N83" s="333">
        <f>IF(N$47=0,0,N$47/TRE!N$5*1000)</f>
        <v>1.6072567718983695</v>
      </c>
      <c r="O83" s="333">
        <f>IF(O$47=0,0,O$47/TRE!O$5*1000)</f>
        <v>1.7956864964347579</v>
      </c>
      <c r="P83" s="333">
        <f>IF(P$47=0,0,P$47/TRE!P$5*1000)</f>
        <v>1.4239709570501533</v>
      </c>
      <c r="Q83" s="333">
        <f>IF(Q$47=0,0,Q$47/TRE!Q$5*1000)</f>
        <v>1.43650582446108</v>
      </c>
      <c r="R83" s="333">
        <f>IF(R$47=0,0,R$47/TRE!R$5*1000)</f>
        <v>1.5173878641564154</v>
      </c>
      <c r="S83" s="333">
        <f>IF(S$47=0,0,S$47/TRE!S$5*1000)</f>
        <v>1.4623443387235313</v>
      </c>
      <c r="T83" s="333">
        <f>IF(T$47=0,0,T$47/TRE!T$5*1000)</f>
        <v>1.4775560082160559</v>
      </c>
      <c r="U83" s="333">
        <f>IF(U$47=0,0,U$47/TRE!U$5*1000)</f>
        <v>1.4613214164517803</v>
      </c>
      <c r="V83" s="333">
        <f>IF(V$47=0,0,V$47/TRE!V$5*1000)</f>
        <v>1.5633454275918746</v>
      </c>
      <c r="W83" s="333">
        <f>IF(W$47=0,0,W$47/TRE!W$5*1000)</f>
        <v>1.4539316579427035</v>
      </c>
      <c r="X83" s="333">
        <f>IF(X$47=0,0,X$47/TRE!X$5*1000)</f>
        <v>1.3056330366727806</v>
      </c>
      <c r="Y83" s="333">
        <f>IF(Y$47=0,0,Y$47/TRE!Y$5*1000)</f>
        <v>1.2570772455641679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DK: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19.635862664527739</v>
      </c>
      <c r="C5" s="223">
        <v>20.895740747998929</v>
      </c>
      <c r="D5" s="223">
        <v>20.073247743331279</v>
      </c>
      <c r="E5" s="223">
        <v>19.087787592010621</v>
      </c>
      <c r="F5" s="223">
        <v>19.185836393534512</v>
      </c>
      <c r="G5" s="223">
        <v>21.18154502948601</v>
      </c>
      <c r="H5" s="223">
        <v>22.984432082521479</v>
      </c>
      <c r="I5" s="223">
        <v>25.880925752479069</v>
      </c>
      <c r="J5" s="223">
        <v>21.987864014797189</v>
      </c>
      <c r="K5" s="223">
        <v>20.221511758997661</v>
      </c>
      <c r="L5" s="223">
        <v>20.86102808075319</v>
      </c>
      <c r="M5" s="223">
        <v>16.537302355788039</v>
      </c>
      <c r="N5" s="223">
        <v>10.55033286296927</v>
      </c>
      <c r="O5" s="223">
        <v>12.27361026760682</v>
      </c>
      <c r="P5" s="223">
        <v>9.9093311660064458</v>
      </c>
      <c r="Q5" s="223">
        <v>9.0819413806906439</v>
      </c>
      <c r="R5" s="223">
        <v>8.1750200742599688</v>
      </c>
      <c r="S5" s="223">
        <v>8.5598310084330667</v>
      </c>
      <c r="T5" s="223">
        <v>9.3041628423947547</v>
      </c>
      <c r="U5" s="223">
        <v>8.3900692657824099</v>
      </c>
      <c r="V5" s="223">
        <v>8.0704359201393157</v>
      </c>
      <c r="W5" s="223">
        <v>9.0460840598087682</v>
      </c>
      <c r="X5" s="223">
        <v>9.2101860901235781</v>
      </c>
      <c r="Y5" s="223">
        <v>8.8417164199469802</v>
      </c>
      <c r="DA5" s="89" t="s">
        <v>2444</v>
      </c>
    </row>
    <row r="6" spans="1:105" ht="12" customHeight="1" x14ac:dyDescent="0.25">
      <c r="A6" s="55" t="s">
        <v>91</v>
      </c>
      <c r="B6" s="259">
        <v>0.35804147384048152</v>
      </c>
      <c r="C6" s="259">
        <v>0.35843667274909652</v>
      </c>
      <c r="D6" s="259">
        <v>0.35083945154794371</v>
      </c>
      <c r="E6" s="259">
        <v>0.33105944747090998</v>
      </c>
      <c r="F6" s="259">
        <v>0.33892972345366451</v>
      </c>
      <c r="G6" s="259">
        <v>0.37125634497829157</v>
      </c>
      <c r="H6" s="259">
        <v>0.41174893637586979</v>
      </c>
      <c r="I6" s="259">
        <v>0.46930839661566959</v>
      </c>
      <c r="J6" s="259">
        <v>0.40227292425256972</v>
      </c>
      <c r="K6" s="259">
        <v>0.36535313573364531</v>
      </c>
      <c r="L6" s="259">
        <v>0.37320106435070333</v>
      </c>
      <c r="M6" s="259">
        <v>0.29396971484020828</v>
      </c>
      <c r="N6" s="259">
        <v>0.16738813353680879</v>
      </c>
      <c r="O6" s="259">
        <v>0.21818116387001549</v>
      </c>
      <c r="P6" s="259">
        <v>0.164240516460715</v>
      </c>
      <c r="Q6" s="259">
        <v>0.15901245681221141</v>
      </c>
      <c r="R6" s="259">
        <v>0.1498809889204063</v>
      </c>
      <c r="S6" s="259">
        <v>0.15401932007524441</v>
      </c>
      <c r="T6" s="259">
        <v>0.1663862860735747</v>
      </c>
      <c r="U6" s="259">
        <v>0.14932141913915531</v>
      </c>
      <c r="V6" s="259">
        <v>0.13919619388794829</v>
      </c>
      <c r="W6" s="259">
        <v>0.15603309579575461</v>
      </c>
      <c r="X6" s="259">
        <v>0.15600627491995309</v>
      </c>
      <c r="Y6" s="259">
        <v>0.14839317210588299</v>
      </c>
      <c r="DA6" s="67" t="s">
        <v>2445</v>
      </c>
    </row>
    <row r="7" spans="1:105" ht="12" customHeight="1" x14ac:dyDescent="0.25">
      <c r="A7" s="173" t="s">
        <v>92</v>
      </c>
      <c r="B7" s="224">
        <v>0.12626349470551609</v>
      </c>
      <c r="C7" s="224">
        <v>0.12640286178712909</v>
      </c>
      <c r="D7" s="224">
        <v>0.1237236981455008</v>
      </c>
      <c r="E7" s="224">
        <v>0.11674827037377759</v>
      </c>
      <c r="F7" s="224">
        <v>0.119523726912989</v>
      </c>
      <c r="G7" s="224">
        <v>0.13092372524821119</v>
      </c>
      <c r="H7" s="224">
        <v>0.14520345671255719</v>
      </c>
      <c r="I7" s="224">
        <v>0.16550182752777259</v>
      </c>
      <c r="J7" s="224">
        <v>0.14186173656565379</v>
      </c>
      <c r="K7" s="224">
        <v>0.12884195572242979</v>
      </c>
      <c r="L7" s="224">
        <v>0.131609531452583</v>
      </c>
      <c r="M7" s="224">
        <v>0.1036685586593406</v>
      </c>
      <c r="N7" s="224">
        <v>5.9029504280298517E-2</v>
      </c>
      <c r="O7" s="224">
        <v>7.6941690395953027E-2</v>
      </c>
      <c r="P7" s="224">
        <v>5.7919495633089527E-2</v>
      </c>
      <c r="Q7" s="224">
        <v>5.607581793098327E-2</v>
      </c>
      <c r="R7" s="224">
        <v>5.2855601469903132E-2</v>
      </c>
      <c r="S7" s="224">
        <v>5.431498590448787E-2</v>
      </c>
      <c r="T7" s="224">
        <v>5.8676202299628652E-2</v>
      </c>
      <c r="U7" s="224">
        <v>5.2658268922490412E-2</v>
      </c>
      <c r="V7" s="224">
        <v>4.9087603459674438E-2</v>
      </c>
      <c r="W7" s="224">
        <v>5.5025144862603473E-2</v>
      </c>
      <c r="X7" s="224">
        <v>5.5015686468095619E-2</v>
      </c>
      <c r="Y7" s="224">
        <v>5.23309221681778E-2</v>
      </c>
      <c r="DA7" s="177" t="s">
        <v>2446</v>
      </c>
    </row>
    <row r="8" spans="1:105" ht="12" customHeight="1" x14ac:dyDescent="0.25">
      <c r="A8" s="173" t="s">
        <v>93</v>
      </c>
      <c r="B8" s="224">
        <v>0.84301181665711478</v>
      </c>
      <c r="C8" s="224">
        <v>0.84394231598256686</v>
      </c>
      <c r="D8" s="224">
        <v>0.82605459147503313</v>
      </c>
      <c r="E8" s="224">
        <v>0.77948239694235644</v>
      </c>
      <c r="F8" s="224">
        <v>0.79801303134805301</v>
      </c>
      <c r="G8" s="224">
        <v>0.87412634762270391</v>
      </c>
      <c r="H8" s="224">
        <v>0.96946651218262114</v>
      </c>
      <c r="I8" s="224">
        <v>1.104990770370027</v>
      </c>
      <c r="J8" s="224">
        <v>0.94715515783296478</v>
      </c>
      <c r="K8" s="224">
        <v>0.86022718924851682</v>
      </c>
      <c r="L8" s="224">
        <v>0.87870520658404239</v>
      </c>
      <c r="M8" s="224">
        <v>0.69215429344375168</v>
      </c>
      <c r="N8" s="224">
        <v>0.394116840784143</v>
      </c>
      <c r="O8" s="224">
        <v>0.51370947991452953</v>
      </c>
      <c r="P8" s="224">
        <v>0.38670574854112227</v>
      </c>
      <c r="Q8" s="224">
        <v>0.37439623586203991</v>
      </c>
      <c r="R8" s="224">
        <v>0.35289611395256992</v>
      </c>
      <c r="S8" s="224">
        <v>0.36263985125581621</v>
      </c>
      <c r="T8" s="224">
        <v>0.39175798207167267</v>
      </c>
      <c r="U8" s="224">
        <v>0.35157860195380902</v>
      </c>
      <c r="V8" s="224">
        <v>0.32773866955288999</v>
      </c>
      <c r="W8" s="224">
        <v>0.36738130399948238</v>
      </c>
      <c r="X8" s="224">
        <v>0.36731815401020551</v>
      </c>
      <c r="Y8" s="224">
        <v>0.34939303610460232</v>
      </c>
      <c r="DA8" s="177" t="s">
        <v>2447</v>
      </c>
    </row>
    <row r="9" spans="1:105" ht="12" customHeight="1" x14ac:dyDescent="0.25">
      <c r="A9" s="173" t="s">
        <v>94</v>
      </c>
      <c r="B9" s="224">
        <v>0.36896405815609812</v>
      </c>
      <c r="C9" s="224">
        <v>0.36937131319149208</v>
      </c>
      <c r="D9" s="224">
        <v>0.36154232752952442</v>
      </c>
      <c r="E9" s="224">
        <v>0.34115890519488717</v>
      </c>
      <c r="F9" s="224">
        <v>0.34926927557812198</v>
      </c>
      <c r="G9" s="224">
        <v>0.38258206846846932</v>
      </c>
      <c r="H9" s="224">
        <v>0.42430994621138002</v>
      </c>
      <c r="I9" s="224">
        <v>0.48362534285398528</v>
      </c>
      <c r="J9" s="224">
        <v>0.4145448543334852</v>
      </c>
      <c r="K9" s="224">
        <v>0.3764987731013531</v>
      </c>
      <c r="L9" s="224">
        <v>0.38458611437947321</v>
      </c>
      <c r="M9" s="224">
        <v>0.30293769545468452</v>
      </c>
      <c r="N9" s="224">
        <v>0.17249455593636601</v>
      </c>
      <c r="O9" s="224">
        <v>0.22483710272784549</v>
      </c>
      <c r="P9" s="224">
        <v>0.16925091614944429</v>
      </c>
      <c r="Q9" s="224">
        <v>0.16386336681471711</v>
      </c>
      <c r="R9" s="224">
        <v>0.15445332999930739</v>
      </c>
      <c r="S9" s="224">
        <v>0.15871790706214001</v>
      </c>
      <c r="T9" s="224">
        <v>0.17146214563561701</v>
      </c>
      <c r="U9" s="224">
        <v>0.15387668971488069</v>
      </c>
      <c r="V9" s="224">
        <v>0.14344257950312819</v>
      </c>
      <c r="W9" s="224">
        <v>0.16079311598720061</v>
      </c>
      <c r="X9" s="224">
        <v>0.16076547690094381</v>
      </c>
      <c r="Y9" s="224">
        <v>0.15292012513398509</v>
      </c>
      <c r="DA9" s="177" t="s">
        <v>2448</v>
      </c>
    </row>
    <row r="10" spans="1:105" ht="12" customHeight="1" x14ac:dyDescent="0.25">
      <c r="A10" s="56" t="s">
        <v>95</v>
      </c>
      <c r="B10" s="260">
        <v>0.82168636235193193</v>
      </c>
      <c r="C10" s="260">
        <v>0.86769081247076962</v>
      </c>
      <c r="D10" s="260">
        <v>0.83970746498432836</v>
      </c>
      <c r="E10" s="260">
        <v>0.82700984019692569</v>
      </c>
      <c r="F10" s="260">
        <v>0.8289094955151991</v>
      </c>
      <c r="G10" s="260">
        <v>0.92091959443060156</v>
      </c>
      <c r="H10" s="260">
        <v>1.0140603253076681</v>
      </c>
      <c r="I10" s="260">
        <v>1.1604630762234689</v>
      </c>
      <c r="J10" s="260">
        <v>1.0119918457311201</v>
      </c>
      <c r="K10" s="260">
        <v>0.98383639024302183</v>
      </c>
      <c r="L10" s="260">
        <v>1.0285731320770559</v>
      </c>
      <c r="M10" s="260">
        <v>0.81490670421177502</v>
      </c>
      <c r="N10" s="260">
        <v>0.50314599600827348</v>
      </c>
      <c r="O10" s="260">
        <v>0.63445051292539745</v>
      </c>
      <c r="P10" s="260">
        <v>0.53296770247719039</v>
      </c>
      <c r="Q10" s="260">
        <v>0.50738925155728287</v>
      </c>
      <c r="R10" s="260">
        <v>0.46040617408479773</v>
      </c>
      <c r="S10" s="260">
        <v>0.47253350618443313</v>
      </c>
      <c r="T10" s="260">
        <v>0.52246416112927541</v>
      </c>
      <c r="U10" s="260">
        <v>0.4920456509460116</v>
      </c>
      <c r="V10" s="260">
        <v>0.4893228753465389</v>
      </c>
      <c r="W10" s="260">
        <v>0.56365280710189658</v>
      </c>
      <c r="X10" s="260">
        <v>0.62303436213147856</v>
      </c>
      <c r="Y10" s="260">
        <v>0.65366134893218331</v>
      </c>
      <c r="DA10" s="68" t="s">
        <v>2449</v>
      </c>
    </row>
    <row r="11" spans="1:105" ht="12" customHeight="1" x14ac:dyDescent="0.25">
      <c r="A11" s="37" t="s">
        <v>159</v>
      </c>
      <c r="B11" s="226">
        <v>9.2431991299216809E-2</v>
      </c>
      <c r="C11" s="226">
        <v>0.1459534174365876</v>
      </c>
      <c r="D11" s="226">
        <v>0.1192390887147879</v>
      </c>
      <c r="E11" s="226">
        <v>0.14081477984369231</v>
      </c>
      <c r="F11" s="226">
        <v>0.13943235839089421</v>
      </c>
      <c r="G11" s="226">
        <v>0.18687501378643531</v>
      </c>
      <c r="H11" s="226">
        <v>0.1589911543387646</v>
      </c>
      <c r="I11" s="226">
        <v>0.1549197587500426</v>
      </c>
      <c r="J11" s="226">
        <v>4.2635655215425283E-2</v>
      </c>
      <c r="K11" s="226">
        <v>4.1160320749590043E-2</v>
      </c>
      <c r="L11" s="226">
        <v>4.1126381839262149E-2</v>
      </c>
      <c r="M11" s="226">
        <v>2.0494241548768E-2</v>
      </c>
      <c r="N11" s="226">
        <v>0</v>
      </c>
      <c r="O11" s="226">
        <v>0</v>
      </c>
      <c r="P11" s="226">
        <v>1.9968412622398068E-2</v>
      </c>
      <c r="Q11" s="226">
        <v>1.052278893005943E-2</v>
      </c>
      <c r="R11" s="226">
        <v>1.132729075040147E-2</v>
      </c>
      <c r="S11" s="226">
        <v>1.043084196992777E-2</v>
      </c>
      <c r="T11" s="226">
        <v>1.53203596214919E-2</v>
      </c>
      <c r="U11" s="226">
        <v>1.509186679053697E-2</v>
      </c>
      <c r="V11" s="226">
        <v>1.5629750108499409E-2</v>
      </c>
      <c r="W11" s="226">
        <v>3.107536995978271E-2</v>
      </c>
      <c r="X11" s="226">
        <v>4.0417158096048317E-2</v>
      </c>
      <c r="Y11" s="226">
        <v>2.75120371606591E-2</v>
      </c>
      <c r="DA11" s="69" t="s">
        <v>2450</v>
      </c>
    </row>
    <row r="12" spans="1:105" ht="12" customHeight="1" x14ac:dyDescent="0.25">
      <c r="A12" s="37" t="s">
        <v>35</v>
      </c>
      <c r="B12" s="226">
        <v>0.22318424757339109</v>
      </c>
      <c r="C12" s="226">
        <v>0.2434458894596026</v>
      </c>
      <c r="D12" s="226">
        <v>0.2159598510535076</v>
      </c>
      <c r="E12" s="226">
        <v>0.24361884622682459</v>
      </c>
      <c r="F12" s="226">
        <v>0.232812210589457</v>
      </c>
      <c r="G12" s="226">
        <v>0.20460939111887089</v>
      </c>
      <c r="H12" s="226">
        <v>0.215861843852892</v>
      </c>
      <c r="I12" s="226">
        <v>0.24506749861930699</v>
      </c>
      <c r="J12" s="226">
        <v>0.26135147425745692</v>
      </c>
      <c r="K12" s="226">
        <v>0.23178017914665991</v>
      </c>
      <c r="L12" s="226">
        <v>0.25697313637369379</v>
      </c>
      <c r="M12" s="226">
        <v>0.18312702352259991</v>
      </c>
      <c r="N12" s="226">
        <v>0.1060856938885071</v>
      </c>
      <c r="O12" s="226">
        <v>8.9060671087910964E-2</v>
      </c>
      <c r="P12" s="226">
        <v>9.7863500247209967E-2</v>
      </c>
      <c r="Q12" s="226">
        <v>8.9485678337968777E-2</v>
      </c>
      <c r="R12" s="226">
        <v>5.8343510178988291E-2</v>
      </c>
      <c r="S12" s="226">
        <v>6.6685553373808909E-2</v>
      </c>
      <c r="T12" s="226">
        <v>5.6074206929697203E-2</v>
      </c>
      <c r="U12" s="226">
        <v>4.2743478221575489E-2</v>
      </c>
      <c r="V12" s="226">
        <v>3.1997355759146077E-2</v>
      </c>
      <c r="W12" s="226">
        <v>3.8965382085114117E-2</v>
      </c>
      <c r="X12" s="226">
        <v>3.0488327162417918E-2</v>
      </c>
      <c r="Y12" s="226">
        <v>3.0120650033632169E-2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0.2408767312864824</v>
      </c>
      <c r="C14" s="226">
        <v>0.25740557791933388</v>
      </c>
      <c r="D14" s="226">
        <v>0.2660126513611446</v>
      </c>
      <c r="E14" s="226">
        <v>0.25785503748206778</v>
      </c>
      <c r="F14" s="226">
        <v>0.2562280850448917</v>
      </c>
      <c r="G14" s="226">
        <v>0.30748352917918959</v>
      </c>
      <c r="H14" s="226">
        <v>0.36513804754478418</v>
      </c>
      <c r="I14" s="226">
        <v>0.43749518521978581</v>
      </c>
      <c r="J14" s="226">
        <v>0.41214197617747378</v>
      </c>
      <c r="K14" s="226">
        <v>0.46115890536867088</v>
      </c>
      <c r="L14" s="226">
        <v>0.49100292564940617</v>
      </c>
      <c r="M14" s="226">
        <v>0.4065985641874677</v>
      </c>
      <c r="N14" s="226">
        <v>0.28145291642927123</v>
      </c>
      <c r="O14" s="226">
        <v>0.36439748740415828</v>
      </c>
      <c r="P14" s="226">
        <v>0.32079211612040981</v>
      </c>
      <c r="Q14" s="226">
        <v>0.30937540423197751</v>
      </c>
      <c r="R14" s="226">
        <v>0.28240206308983767</v>
      </c>
      <c r="S14" s="226">
        <v>0.28609187852025447</v>
      </c>
      <c r="T14" s="226">
        <v>0.32875626399033131</v>
      </c>
      <c r="U14" s="226">
        <v>0.32671624544773692</v>
      </c>
      <c r="V14" s="226">
        <v>0.34427101361136497</v>
      </c>
      <c r="W14" s="226">
        <v>0.39864084257890409</v>
      </c>
      <c r="X14" s="226">
        <v>0.46912285602878168</v>
      </c>
      <c r="Y14" s="226">
        <v>0.52172634513473326</v>
      </c>
      <c r="DA14" s="69" t="s">
        <v>2453</v>
      </c>
    </row>
    <row r="15" spans="1:105" ht="12" customHeight="1" x14ac:dyDescent="0.25">
      <c r="A15" s="37" t="s">
        <v>40</v>
      </c>
      <c r="B15" s="226">
        <v>0.26519339219284149</v>
      </c>
      <c r="C15" s="226">
        <v>0.22088592765524559</v>
      </c>
      <c r="D15" s="226">
        <v>0.2384958738548883</v>
      </c>
      <c r="E15" s="226">
        <v>0.18472117664434101</v>
      </c>
      <c r="F15" s="226">
        <v>0.20043684148995611</v>
      </c>
      <c r="G15" s="226">
        <v>0.22195166034610569</v>
      </c>
      <c r="H15" s="226">
        <v>0.27406927957122718</v>
      </c>
      <c r="I15" s="226">
        <v>0.32298063363433388</v>
      </c>
      <c r="J15" s="226">
        <v>0.2958627400807638</v>
      </c>
      <c r="K15" s="226">
        <v>0.24973698497810101</v>
      </c>
      <c r="L15" s="226">
        <v>0.23947068821469411</v>
      </c>
      <c r="M15" s="226">
        <v>0.2046868749529395</v>
      </c>
      <c r="N15" s="226">
        <v>0.1156073856904951</v>
      </c>
      <c r="O15" s="226">
        <v>0.18099235443332809</v>
      </c>
      <c r="P15" s="226">
        <v>9.4343673487172555E-2</v>
      </c>
      <c r="Q15" s="226">
        <v>9.8005380057277214E-2</v>
      </c>
      <c r="R15" s="226">
        <v>0.1083333100655703</v>
      </c>
      <c r="S15" s="226">
        <v>0.10932523232044181</v>
      </c>
      <c r="T15" s="226">
        <v>0.12231333058775511</v>
      </c>
      <c r="U15" s="226">
        <v>0.1074940604861622</v>
      </c>
      <c r="V15" s="226">
        <v>9.7424755867528356E-2</v>
      </c>
      <c r="W15" s="226">
        <v>9.4971212478095618E-2</v>
      </c>
      <c r="X15" s="226">
        <v>8.300602084423063E-2</v>
      </c>
      <c r="Y15" s="226">
        <v>7.4302316603158766E-2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3.3488549222216273</v>
      </c>
      <c r="C16" s="261">
        <f t="shared" si="0"/>
        <v>3.5220453501636899</v>
      </c>
      <c r="D16" s="261">
        <f t="shared" si="0"/>
        <v>3.354108641903176</v>
      </c>
      <c r="E16" s="261">
        <f t="shared" si="0"/>
        <v>3.3116408331741898</v>
      </c>
      <c r="F16" s="261">
        <f t="shared" si="0"/>
        <v>3.328500822948476</v>
      </c>
      <c r="G16" s="261">
        <f t="shared" si="0"/>
        <v>3.6228643190854117</v>
      </c>
      <c r="H16" s="261">
        <f t="shared" si="0"/>
        <v>3.901645790037028</v>
      </c>
      <c r="I16" s="261">
        <f t="shared" si="0"/>
        <v>4.3988457029576971</v>
      </c>
      <c r="J16" s="261">
        <f t="shared" si="0"/>
        <v>3.7325345439893929</v>
      </c>
      <c r="K16" s="261">
        <f t="shared" si="0"/>
        <v>3.4117235645136592</v>
      </c>
      <c r="L16" s="261">
        <f t="shared" si="0"/>
        <v>3.5298947476986471</v>
      </c>
      <c r="M16" s="261">
        <f t="shared" si="0"/>
        <v>2.7390884018831203</v>
      </c>
      <c r="N16" s="261">
        <f t="shared" si="0"/>
        <v>1.5794435220455187</v>
      </c>
      <c r="O16" s="261">
        <f t="shared" si="0"/>
        <v>1.9705938827566176</v>
      </c>
      <c r="P16" s="261">
        <f t="shared" si="0"/>
        <v>1.5760534344479524</v>
      </c>
      <c r="Q16" s="261">
        <f t="shared" si="0"/>
        <v>1.4889678083170401</v>
      </c>
      <c r="R16" s="261">
        <f t="shared" si="0"/>
        <v>1.3520674065773681</v>
      </c>
      <c r="S16" s="261">
        <f t="shared" si="0"/>
        <v>1.4014728780191046</v>
      </c>
      <c r="T16" s="261">
        <f t="shared" si="0"/>
        <v>1.5047535954261679</v>
      </c>
      <c r="U16" s="261">
        <f t="shared" si="0"/>
        <v>1.3473720990074178</v>
      </c>
      <c r="V16" s="261">
        <f t="shared" si="0"/>
        <v>1.257793031690301</v>
      </c>
      <c r="W16" s="261">
        <f t="shared" si="0"/>
        <v>1.4288311175593538</v>
      </c>
      <c r="X16" s="261">
        <f t="shared" si="0"/>
        <v>1.4430380199536621</v>
      </c>
      <c r="Y16" s="261">
        <f t="shared" si="0"/>
        <v>1.3690349276222693</v>
      </c>
      <c r="DA16" s="70"/>
    </row>
    <row r="17" spans="1:105" ht="12" customHeight="1" x14ac:dyDescent="0.25">
      <c r="A17" s="60" t="s">
        <v>2404</v>
      </c>
      <c r="B17" s="329">
        <v>1.8288316262251161</v>
      </c>
      <c r="C17" s="329">
        <v>2.2577364446031298</v>
      </c>
      <c r="D17" s="329">
        <v>1.9698447274689399</v>
      </c>
      <c r="E17" s="329">
        <v>2.2460144623168321</v>
      </c>
      <c r="F17" s="329">
        <v>2.1732634651811451</v>
      </c>
      <c r="G17" s="329">
        <v>2.3248781106534868</v>
      </c>
      <c r="H17" s="329">
        <v>2.2671883515493771</v>
      </c>
      <c r="I17" s="329">
        <v>2.448014984783454</v>
      </c>
      <c r="J17" s="329">
        <v>1.8982236187345449</v>
      </c>
      <c r="K17" s="329">
        <v>1.7879043488551329</v>
      </c>
      <c r="L17" s="329">
        <v>1.963629155769649</v>
      </c>
      <c r="M17" s="329">
        <v>1.370209433219389</v>
      </c>
      <c r="N17" s="329">
        <v>0.75727155713704208</v>
      </c>
      <c r="O17" s="329">
        <v>0.65150478019455571</v>
      </c>
      <c r="P17" s="329">
        <v>0.87832577198297068</v>
      </c>
      <c r="Q17" s="329">
        <v>0.76036142513781679</v>
      </c>
      <c r="R17" s="329">
        <v>0.54744973096431682</v>
      </c>
      <c r="S17" s="329">
        <v>0.59891887986194914</v>
      </c>
      <c r="T17" s="329">
        <v>0.58354169103771514</v>
      </c>
      <c r="U17" s="329">
        <v>0.50093211344262512</v>
      </c>
      <c r="V17" s="329">
        <v>0.44179144015531202</v>
      </c>
      <c r="W17" s="329">
        <v>0.63600605323637871</v>
      </c>
      <c r="X17" s="329">
        <v>0.70508752283301168</v>
      </c>
      <c r="Y17" s="329">
        <v>0.64257275517747259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5.5087205041880359E-3</v>
      </c>
      <c r="R19" s="230">
        <v>1.04633997974074E-2</v>
      </c>
      <c r="S19" s="230">
        <v>1.158117183121605E-2</v>
      </c>
      <c r="T19" s="230">
        <v>3.2870509899511603E-2</v>
      </c>
      <c r="U19" s="230">
        <v>3.4141812509017301E-2</v>
      </c>
      <c r="V19" s="230">
        <v>3.5860067615720553E-2</v>
      </c>
      <c r="W19" s="230">
        <v>4.1107533382830123E-2</v>
      </c>
      <c r="X19" s="230">
        <v>6.2283572501986247E-2</v>
      </c>
      <c r="Y19" s="230">
        <v>6.968801443100614E-2</v>
      </c>
      <c r="DA19" s="71" t="s">
        <v>2457</v>
      </c>
    </row>
    <row r="20" spans="1:105" ht="12" customHeight="1" x14ac:dyDescent="0.25">
      <c r="A20" s="59" t="s">
        <v>159</v>
      </c>
      <c r="B20" s="230">
        <v>0.54482038924551113</v>
      </c>
      <c r="C20" s="230">
        <v>0.85909840802657311</v>
      </c>
      <c r="D20" s="230">
        <v>0.71170525659183692</v>
      </c>
      <c r="E20" s="230">
        <v>0.83537218557111181</v>
      </c>
      <c r="F20" s="230">
        <v>0.82641985876485224</v>
      </c>
      <c r="G20" s="230">
        <v>1.123844992570048</v>
      </c>
      <c r="H20" s="230">
        <v>0.97505635607541963</v>
      </c>
      <c r="I20" s="230">
        <v>0.96226217044296469</v>
      </c>
      <c r="J20" s="230">
        <v>0.27183108373996812</v>
      </c>
      <c r="K20" s="230">
        <v>0.27521814283957458</v>
      </c>
      <c r="L20" s="230">
        <v>0.27661584008250228</v>
      </c>
      <c r="M20" s="230">
        <v>0.14094523678539761</v>
      </c>
      <c r="N20" s="230">
        <v>0</v>
      </c>
      <c r="O20" s="230">
        <v>0</v>
      </c>
      <c r="P20" s="230">
        <v>0.15186587569447779</v>
      </c>
      <c r="Q20" s="230">
        <v>8.0448400021313274E-2</v>
      </c>
      <c r="R20" s="230">
        <v>8.6516133356792646E-2</v>
      </c>
      <c r="S20" s="230">
        <v>7.8743863072526621E-2</v>
      </c>
      <c r="T20" s="230">
        <v>0.1186583231073773</v>
      </c>
      <c r="U20" s="230">
        <v>0.12220758544153699</v>
      </c>
      <c r="V20" s="230">
        <v>0.1346223636591084</v>
      </c>
      <c r="W20" s="230">
        <v>0.26677504017581888</v>
      </c>
      <c r="X20" s="230">
        <v>0.36951060319680601</v>
      </c>
      <c r="Y20" s="230">
        <v>0.27661574558095098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6.6536392652728994E-3</v>
      </c>
      <c r="R21" s="230">
        <v>1.5521684614076379E-2</v>
      </c>
      <c r="S21" s="230">
        <v>1.722982351954265E-2</v>
      </c>
      <c r="T21" s="230">
        <v>8.1097218301335195E-3</v>
      </c>
      <c r="U21" s="230">
        <v>6.7518678474058911E-3</v>
      </c>
      <c r="V21" s="230">
        <v>2.3082470629198519E-3</v>
      </c>
      <c r="W21" s="230">
        <v>1.624319604341161E-3</v>
      </c>
      <c r="X21" s="230">
        <v>1.2306676670350281E-3</v>
      </c>
      <c r="Y21" s="230">
        <v>6.7695762972393581E-4</v>
      </c>
      <c r="DA21" s="71" t="s">
        <v>2459</v>
      </c>
    </row>
    <row r="22" spans="1:105" ht="12" customHeight="1" x14ac:dyDescent="0.25">
      <c r="A22" s="59" t="s">
        <v>35</v>
      </c>
      <c r="B22" s="230">
        <v>1.2840112369796051</v>
      </c>
      <c r="C22" s="230">
        <v>1.3986380365765569</v>
      </c>
      <c r="D22" s="230">
        <v>1.258139470877103</v>
      </c>
      <c r="E22" s="230">
        <v>1.4106422767457201</v>
      </c>
      <c r="F22" s="230">
        <v>1.346843606416293</v>
      </c>
      <c r="G22" s="230">
        <v>1.201033118083439</v>
      </c>
      <c r="H22" s="230">
        <v>1.292131995473957</v>
      </c>
      <c r="I22" s="230">
        <v>1.4857528143404899</v>
      </c>
      <c r="J22" s="230">
        <v>1.6263925349945769</v>
      </c>
      <c r="K22" s="230">
        <v>1.5126862060155579</v>
      </c>
      <c r="L22" s="230">
        <v>1.687013315687147</v>
      </c>
      <c r="M22" s="230">
        <v>1.2292641964339921</v>
      </c>
      <c r="N22" s="230">
        <v>0.75727155713704208</v>
      </c>
      <c r="O22" s="230">
        <v>0.65150478019455571</v>
      </c>
      <c r="P22" s="230">
        <v>0.72645989628849295</v>
      </c>
      <c r="Q22" s="230">
        <v>0.66775066534704253</v>
      </c>
      <c r="R22" s="230">
        <v>0.43494851319604039</v>
      </c>
      <c r="S22" s="230">
        <v>0.49136402143866381</v>
      </c>
      <c r="T22" s="230">
        <v>0.4239031362006927</v>
      </c>
      <c r="U22" s="230">
        <v>0.33783084764466498</v>
      </c>
      <c r="V22" s="230">
        <v>0.26900076181756322</v>
      </c>
      <c r="W22" s="230">
        <v>0.32649916007338847</v>
      </c>
      <c r="X22" s="230">
        <v>0.27206267946718449</v>
      </c>
      <c r="Y22" s="230">
        <v>0.29559203753579161</v>
      </c>
      <c r="DA22" s="71" t="s">
        <v>2460</v>
      </c>
    </row>
    <row r="23" spans="1:105" ht="12" customHeight="1" x14ac:dyDescent="0.25">
      <c r="A23" s="60" t="s">
        <v>2411</v>
      </c>
      <c r="B23" s="329">
        <v>1.520023295996511</v>
      </c>
      <c r="C23" s="329">
        <v>1.2643089055605601</v>
      </c>
      <c r="D23" s="329">
        <v>1.3842639144342359</v>
      </c>
      <c r="E23" s="329">
        <v>1.0656263708573579</v>
      </c>
      <c r="F23" s="329">
        <v>1.1552373577673309</v>
      </c>
      <c r="G23" s="329">
        <v>1.2979862084319249</v>
      </c>
      <c r="H23" s="329">
        <v>1.6344574384876509</v>
      </c>
      <c r="I23" s="329">
        <v>1.950830718174243</v>
      </c>
      <c r="J23" s="329">
        <v>1.834310925254848</v>
      </c>
      <c r="K23" s="329">
        <v>1.623819215658526</v>
      </c>
      <c r="L23" s="329">
        <v>1.5662655919289981</v>
      </c>
      <c r="M23" s="329">
        <v>1.368878968663731</v>
      </c>
      <c r="N23" s="329">
        <v>0.82217196490847666</v>
      </c>
      <c r="O23" s="329">
        <v>1.3190891025620619</v>
      </c>
      <c r="P23" s="329">
        <v>0.69772766246498175</v>
      </c>
      <c r="Q23" s="329">
        <v>0.72860638317922344</v>
      </c>
      <c r="R23" s="329">
        <v>0.8046176756130512</v>
      </c>
      <c r="S23" s="329">
        <v>0.80255399815715545</v>
      </c>
      <c r="T23" s="329">
        <v>0.92121190438845268</v>
      </c>
      <c r="U23" s="329">
        <v>0.84643998556479272</v>
      </c>
      <c r="V23" s="329">
        <v>0.81600159153498897</v>
      </c>
      <c r="W23" s="329">
        <v>0.79282506432297506</v>
      </c>
      <c r="X23" s="329">
        <v>0.73795049712065042</v>
      </c>
      <c r="Y23" s="329">
        <v>0.72646217244479661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1.4033647829295592</v>
      </c>
      <c r="C24" s="261">
        <f t="shared" si="1"/>
        <v>1.4881083550293199</v>
      </c>
      <c r="D24" s="261">
        <f t="shared" si="1"/>
        <v>1.411480951229676</v>
      </c>
      <c r="E24" s="261">
        <f t="shared" si="1"/>
        <v>1.4009712002466079</v>
      </c>
      <c r="F24" s="261">
        <f t="shared" si="1"/>
        <v>1.405366673501836</v>
      </c>
      <c r="G24" s="261">
        <f t="shared" si="1"/>
        <v>1.5160817510140194</v>
      </c>
      <c r="H24" s="261">
        <f t="shared" si="1"/>
        <v>1.6297139470560915</v>
      </c>
      <c r="I24" s="261">
        <f t="shared" si="1"/>
        <v>1.8353148286125702</v>
      </c>
      <c r="J24" s="261">
        <f t="shared" si="1"/>
        <v>1.5643150624814504</v>
      </c>
      <c r="K24" s="261">
        <f t="shared" si="1"/>
        <v>1.4343092470833492</v>
      </c>
      <c r="L24" s="261">
        <f t="shared" si="1"/>
        <v>1.4919618648733837</v>
      </c>
      <c r="M24" s="261">
        <f t="shared" si="1"/>
        <v>1.1511117790593703</v>
      </c>
      <c r="N24" s="261">
        <f t="shared" si="1"/>
        <v>0.67051372323087866</v>
      </c>
      <c r="O24" s="261">
        <f t="shared" si="1"/>
        <v>0.79860118536454205</v>
      </c>
      <c r="P24" s="261">
        <f t="shared" si="1"/>
        <v>0.67007250418215725</v>
      </c>
      <c r="Q24" s="261">
        <f t="shared" si="1"/>
        <v>0.62728743942743659</v>
      </c>
      <c r="R24" s="261">
        <f t="shared" si="1"/>
        <v>0.55141600863906148</v>
      </c>
      <c r="S24" s="261">
        <f t="shared" si="1"/>
        <v>0.57732732791411145</v>
      </c>
      <c r="T24" s="261">
        <f t="shared" si="1"/>
        <v>0.60943011216090548</v>
      </c>
      <c r="U24" s="261">
        <f t="shared" si="1"/>
        <v>0.54062702362032855</v>
      </c>
      <c r="V24" s="261">
        <f t="shared" si="1"/>
        <v>0.49883799705563958</v>
      </c>
      <c r="W24" s="261">
        <f t="shared" si="1"/>
        <v>0.57636755823739427</v>
      </c>
      <c r="X24" s="261">
        <f t="shared" si="1"/>
        <v>0.57473408656183123</v>
      </c>
      <c r="Y24" s="261">
        <f t="shared" si="1"/>
        <v>0.55072175000168977</v>
      </c>
      <c r="DA24" s="70"/>
    </row>
    <row r="25" spans="1:105" ht="12" customHeight="1" x14ac:dyDescent="0.25">
      <c r="A25" s="60" t="s">
        <v>2414</v>
      </c>
      <c r="B25" s="262">
        <v>0.98714838563012863</v>
      </c>
      <c r="C25" s="262">
        <v>1.0714325465220309</v>
      </c>
      <c r="D25" s="262">
        <v>1.0036367677403299</v>
      </c>
      <c r="E25" s="262">
        <v>1.0161208949446221</v>
      </c>
      <c r="F25" s="262">
        <v>1.011367322196443</v>
      </c>
      <c r="G25" s="262">
        <v>1.0845033175885559</v>
      </c>
      <c r="H25" s="262">
        <v>1.151063646988925</v>
      </c>
      <c r="I25" s="262">
        <v>1.289752751776819</v>
      </c>
      <c r="J25" s="262">
        <v>1.096680446112656</v>
      </c>
      <c r="K25" s="262">
        <v>1.009593182025317</v>
      </c>
      <c r="L25" s="262">
        <v>1.0581227321991391</v>
      </c>
      <c r="M25" s="262">
        <v>0.80937758186285957</v>
      </c>
      <c r="N25" s="262">
        <v>0.47592820456438312</v>
      </c>
      <c r="O25" s="262">
        <v>0.5449697358832637</v>
      </c>
      <c r="P25" s="262">
        <v>0.47914603044539428</v>
      </c>
      <c r="Q25" s="262">
        <v>0.44243848550542048</v>
      </c>
      <c r="R25" s="262">
        <v>0.37718221230539739</v>
      </c>
      <c r="S25" s="262">
        <v>0.39828280039441138</v>
      </c>
      <c r="T25" s="262">
        <v>0.41600922209823671</v>
      </c>
      <c r="U25" s="262">
        <v>0.36704371650483159</v>
      </c>
      <c r="V25" s="262">
        <v>0.33702507154062777</v>
      </c>
      <c r="W25" s="262">
        <v>0.39498205477887538</v>
      </c>
      <c r="X25" s="262">
        <v>0.39337976186084211</v>
      </c>
      <c r="Y25" s="262">
        <v>0.37821751239132118</v>
      </c>
      <c r="DA25" s="72" t="s">
        <v>2462</v>
      </c>
    </row>
    <row r="26" spans="1:105" ht="12" customHeight="1" x14ac:dyDescent="0.25">
      <c r="A26" s="60" t="s">
        <v>2416</v>
      </c>
      <c r="B26" s="262">
        <v>0.41621639729943061</v>
      </c>
      <c r="C26" s="262">
        <v>0.41667580850728902</v>
      </c>
      <c r="D26" s="262">
        <v>0.40784418348934609</v>
      </c>
      <c r="E26" s="262">
        <v>0.38485030530198577</v>
      </c>
      <c r="F26" s="262">
        <v>0.3939993513053931</v>
      </c>
      <c r="G26" s="262">
        <v>0.43157843342546348</v>
      </c>
      <c r="H26" s="262">
        <v>0.47865030006716652</v>
      </c>
      <c r="I26" s="262">
        <v>0.5455620768357512</v>
      </c>
      <c r="J26" s="262">
        <v>0.46763461636879422</v>
      </c>
      <c r="K26" s="262">
        <v>0.42471606505803222</v>
      </c>
      <c r="L26" s="262">
        <v>0.43383913267424462</v>
      </c>
      <c r="M26" s="262">
        <v>0.34173419719651082</v>
      </c>
      <c r="N26" s="262">
        <v>0.19458551866649559</v>
      </c>
      <c r="O26" s="262">
        <v>0.25363144948127841</v>
      </c>
      <c r="P26" s="262">
        <v>0.190926473736763</v>
      </c>
      <c r="Q26" s="262">
        <v>0.18484895392201611</v>
      </c>
      <c r="R26" s="262">
        <v>0.17423379633366409</v>
      </c>
      <c r="S26" s="262">
        <v>0.1790445275197001</v>
      </c>
      <c r="T26" s="262">
        <v>0.1934208900626688</v>
      </c>
      <c r="U26" s="262">
        <v>0.17358330711549691</v>
      </c>
      <c r="V26" s="262">
        <v>0.16181292551501181</v>
      </c>
      <c r="W26" s="262">
        <v>0.18138550345851889</v>
      </c>
      <c r="X26" s="262">
        <v>0.18135432470098911</v>
      </c>
      <c r="Y26" s="262">
        <v>0.17250423761036859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4.1006386802713788</v>
      </c>
      <c r="C27" s="261">
        <f t="shared" si="2"/>
        <v>4.3127085920371711</v>
      </c>
      <c r="D27" s="261">
        <f t="shared" si="2"/>
        <v>4.107071806412053</v>
      </c>
      <c r="E27" s="261">
        <f t="shared" si="2"/>
        <v>4.0550704079683957</v>
      </c>
      <c r="F27" s="261">
        <f t="shared" si="2"/>
        <v>4.075715293406299</v>
      </c>
      <c r="G27" s="261">
        <f t="shared" si="2"/>
        <v>4.4361603907168332</v>
      </c>
      <c r="H27" s="261">
        <f t="shared" si="2"/>
        <v>4.7775254571881973</v>
      </c>
      <c r="I27" s="261">
        <f t="shared" si="2"/>
        <v>5.3863416770910568</v>
      </c>
      <c r="J27" s="261">
        <f t="shared" si="2"/>
        <v>4.5704504620278303</v>
      </c>
      <c r="K27" s="261">
        <f t="shared" si="2"/>
        <v>4.1776206912412164</v>
      </c>
      <c r="L27" s="261">
        <f t="shared" si="2"/>
        <v>4.3223200992228321</v>
      </c>
      <c r="M27" s="261">
        <f t="shared" si="2"/>
        <v>3.35398579822423</v>
      </c>
      <c r="N27" s="261">
        <f t="shared" si="2"/>
        <v>1.9340124759741046</v>
      </c>
      <c r="O27" s="261">
        <f t="shared" si="2"/>
        <v>2.4129721013346344</v>
      </c>
      <c r="P27" s="261">
        <f t="shared" si="2"/>
        <v>1.9298613483036147</v>
      </c>
      <c r="Q27" s="261">
        <f t="shared" si="2"/>
        <v>1.823225887735151</v>
      </c>
      <c r="R27" s="261">
        <f t="shared" si="2"/>
        <v>1.6555927427477979</v>
      </c>
      <c r="S27" s="261">
        <f t="shared" si="2"/>
        <v>1.71608923839074</v>
      </c>
      <c r="T27" s="261">
        <f t="shared" si="2"/>
        <v>1.8425554229708179</v>
      </c>
      <c r="U27" s="261">
        <f t="shared" si="2"/>
        <v>1.6498433865396955</v>
      </c>
      <c r="V27" s="261">
        <f t="shared" si="2"/>
        <v>1.5401547326820011</v>
      </c>
      <c r="W27" s="261">
        <f t="shared" si="2"/>
        <v>1.7495891235420657</v>
      </c>
      <c r="X27" s="261">
        <f t="shared" si="2"/>
        <v>1.766985330555505</v>
      </c>
      <c r="Y27" s="261">
        <f t="shared" si="2"/>
        <v>1.6763692991293095</v>
      </c>
      <c r="DA27" s="70"/>
    </row>
    <row r="28" spans="1:105" ht="12" customHeight="1" x14ac:dyDescent="0.25">
      <c r="A28" s="60" t="s">
        <v>2419</v>
      </c>
      <c r="B28" s="329">
        <v>2.239385664765448</v>
      </c>
      <c r="C28" s="329">
        <v>2.7645752382895461</v>
      </c>
      <c r="D28" s="329">
        <v>2.4120547683293152</v>
      </c>
      <c r="E28" s="329">
        <v>2.7502217905920392</v>
      </c>
      <c r="F28" s="329">
        <v>2.6611389369565051</v>
      </c>
      <c r="G28" s="329">
        <v>2.8467895232491691</v>
      </c>
      <c r="H28" s="329">
        <v>2.7761490018971959</v>
      </c>
      <c r="I28" s="329">
        <v>2.997569369122596</v>
      </c>
      <c r="J28" s="329">
        <v>2.3243554515116891</v>
      </c>
      <c r="K28" s="329">
        <v>2.1892706312511829</v>
      </c>
      <c r="L28" s="329">
        <v>2.404443864207733</v>
      </c>
      <c r="M28" s="329">
        <v>1.6778074692482321</v>
      </c>
      <c r="N28" s="329">
        <v>0.92727129445352074</v>
      </c>
      <c r="O28" s="329">
        <v>0.79776095534027214</v>
      </c>
      <c r="P28" s="329">
        <v>1.07550094528527</v>
      </c>
      <c r="Q28" s="329">
        <v>0.93105480629120385</v>
      </c>
      <c r="R28" s="329">
        <v>0.67034660934406154</v>
      </c>
      <c r="S28" s="329">
        <v>0.73337005697381497</v>
      </c>
      <c r="T28" s="329">
        <v>0.71454084616863078</v>
      </c>
      <c r="U28" s="329">
        <v>0.61338626135831653</v>
      </c>
      <c r="V28" s="329">
        <v>0.54096911039425966</v>
      </c>
      <c r="W28" s="329">
        <v>0.77878292233025959</v>
      </c>
      <c r="X28" s="329">
        <v>0.86337247693838182</v>
      </c>
      <c r="Y28" s="329">
        <v>0.7868237818499666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6.745372045944535E-3</v>
      </c>
      <c r="R30" s="230">
        <v>1.2812326282539669E-2</v>
      </c>
      <c r="S30" s="230">
        <v>1.418102673210128E-2</v>
      </c>
      <c r="T30" s="230">
        <v>4.0249603958585622E-2</v>
      </c>
      <c r="U30" s="230">
        <v>4.1806301031449757E-2</v>
      </c>
      <c r="V30" s="230">
        <v>4.39102868763925E-2</v>
      </c>
      <c r="W30" s="230">
        <v>5.0335755162649133E-2</v>
      </c>
      <c r="X30" s="230">
        <v>7.6265598982023966E-2</v>
      </c>
      <c r="Y30" s="230">
        <v>8.5332262568578968E-2</v>
      </c>
      <c r="DA30" s="71" t="s">
        <v>2466</v>
      </c>
    </row>
    <row r="31" spans="1:105" ht="12" customHeight="1" x14ac:dyDescent="0.25">
      <c r="A31" s="59" t="s">
        <v>159</v>
      </c>
      <c r="B31" s="230">
        <v>0.66712700723940122</v>
      </c>
      <c r="C31" s="230">
        <v>1.0519572343182531</v>
      </c>
      <c r="D31" s="230">
        <v>0.87147582439816818</v>
      </c>
      <c r="E31" s="230">
        <v>1.022904717025851</v>
      </c>
      <c r="F31" s="230">
        <v>1.01194268420186</v>
      </c>
      <c r="G31" s="230">
        <v>1.376136725595978</v>
      </c>
      <c r="H31" s="230">
        <v>1.193946558459698</v>
      </c>
      <c r="I31" s="230">
        <v>1.178280208705671</v>
      </c>
      <c r="J31" s="230">
        <v>0.33285438825302233</v>
      </c>
      <c r="K31" s="230">
        <v>0.33700180755866288</v>
      </c>
      <c r="L31" s="230">
        <v>0.33871327357041092</v>
      </c>
      <c r="M31" s="230">
        <v>0.17258600422701759</v>
      </c>
      <c r="N31" s="230">
        <v>0</v>
      </c>
      <c r="O31" s="230">
        <v>0</v>
      </c>
      <c r="P31" s="230">
        <v>0.18595821513609531</v>
      </c>
      <c r="Q31" s="230">
        <v>9.8508244924057048E-2</v>
      </c>
      <c r="R31" s="230">
        <v>0.1059381224777053</v>
      </c>
      <c r="S31" s="230">
        <v>9.6421056823501952E-2</v>
      </c>
      <c r="T31" s="230">
        <v>0.14529590584576821</v>
      </c>
      <c r="U31" s="230">
        <v>0.14964194135698411</v>
      </c>
      <c r="V31" s="230">
        <v>0.16484371060298991</v>
      </c>
      <c r="W31" s="230">
        <v>0.32666331450100289</v>
      </c>
      <c r="X31" s="230">
        <v>0.45246196309812992</v>
      </c>
      <c r="Y31" s="230">
        <v>0.33871315785422568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8.1473133860484482E-3</v>
      </c>
      <c r="R32" s="230">
        <v>1.9006144425399649E-2</v>
      </c>
      <c r="S32" s="230">
        <v>2.1097743085154261E-2</v>
      </c>
      <c r="T32" s="230">
        <v>9.930271628734921E-3</v>
      </c>
      <c r="U32" s="230">
        <v>8.2675932825378249E-3</v>
      </c>
      <c r="V32" s="230">
        <v>2.8264249750038998E-3</v>
      </c>
      <c r="W32" s="230">
        <v>1.9889627808259121E-3</v>
      </c>
      <c r="X32" s="230">
        <v>1.506940000451055E-3</v>
      </c>
      <c r="Y32" s="230">
        <v>8.2892770986604401E-4</v>
      </c>
      <c r="DA32" s="71" t="s">
        <v>2468</v>
      </c>
    </row>
    <row r="33" spans="1:105" ht="12" customHeight="1" x14ac:dyDescent="0.25">
      <c r="A33" s="59" t="s">
        <v>35</v>
      </c>
      <c r="B33" s="230">
        <v>1.5722586575260471</v>
      </c>
      <c r="C33" s="230">
        <v>1.7126180039712939</v>
      </c>
      <c r="D33" s="230">
        <v>1.540578943931147</v>
      </c>
      <c r="E33" s="230">
        <v>1.727317073566188</v>
      </c>
      <c r="F33" s="230">
        <v>1.6491962527546451</v>
      </c>
      <c r="G33" s="230">
        <v>1.4706527976531909</v>
      </c>
      <c r="H33" s="230">
        <v>1.5822024434374979</v>
      </c>
      <c r="I33" s="230">
        <v>1.819289160416925</v>
      </c>
      <c r="J33" s="230">
        <v>1.991501063258666</v>
      </c>
      <c r="K33" s="230">
        <v>1.85226882369252</v>
      </c>
      <c r="L33" s="230">
        <v>2.065730590637322</v>
      </c>
      <c r="M33" s="230">
        <v>1.505221465021215</v>
      </c>
      <c r="N33" s="230">
        <v>0.92727129445352074</v>
      </c>
      <c r="O33" s="230">
        <v>0.79776095534027214</v>
      </c>
      <c r="P33" s="230">
        <v>0.88954273014917495</v>
      </c>
      <c r="Q33" s="230">
        <v>0.81765387593515382</v>
      </c>
      <c r="R33" s="230">
        <v>0.53259001615841695</v>
      </c>
      <c r="S33" s="230">
        <v>0.60167023033305744</v>
      </c>
      <c r="T33" s="230">
        <v>0.51906506473554204</v>
      </c>
      <c r="U33" s="230">
        <v>0.41367042568734491</v>
      </c>
      <c r="V33" s="230">
        <v>0.32938868793987341</v>
      </c>
      <c r="W33" s="230">
        <v>0.39979488988578171</v>
      </c>
      <c r="X33" s="230">
        <v>0.33313797485777702</v>
      </c>
      <c r="Y33" s="230">
        <v>0.36194943371729588</v>
      </c>
      <c r="DA33" s="71" t="s">
        <v>2469</v>
      </c>
    </row>
    <row r="34" spans="1:105" ht="12" customHeight="1" x14ac:dyDescent="0.25">
      <c r="A34" s="60" t="s">
        <v>2426</v>
      </c>
      <c r="B34" s="329">
        <v>1.861253015505931</v>
      </c>
      <c r="C34" s="329">
        <v>1.548133353747625</v>
      </c>
      <c r="D34" s="329">
        <v>1.6950170380827381</v>
      </c>
      <c r="E34" s="329">
        <v>1.3048486173763569</v>
      </c>
      <c r="F34" s="329">
        <v>1.414576356449794</v>
      </c>
      <c r="G34" s="329">
        <v>1.5893708674676641</v>
      </c>
      <c r="H34" s="329">
        <v>2.0013764552910018</v>
      </c>
      <c r="I34" s="329">
        <v>2.3887723079684609</v>
      </c>
      <c r="J34" s="329">
        <v>2.2460950105161408</v>
      </c>
      <c r="K34" s="329">
        <v>1.988350059990033</v>
      </c>
      <c r="L34" s="329">
        <v>1.9178762350150991</v>
      </c>
      <c r="M34" s="329">
        <v>1.6761783289759979</v>
      </c>
      <c r="N34" s="329">
        <v>1.006741181520584</v>
      </c>
      <c r="O34" s="329">
        <v>1.6152111459943621</v>
      </c>
      <c r="P34" s="329">
        <v>0.85436040301834482</v>
      </c>
      <c r="Q34" s="329">
        <v>0.89217108144394708</v>
      </c>
      <c r="R34" s="329">
        <v>0.98524613340373635</v>
      </c>
      <c r="S34" s="329">
        <v>0.98271918141692505</v>
      </c>
      <c r="T34" s="329">
        <v>1.128014576802187</v>
      </c>
      <c r="U34" s="329">
        <v>1.036457125181379</v>
      </c>
      <c r="V34" s="329">
        <v>0.99918562228774133</v>
      </c>
      <c r="W34" s="329">
        <v>0.97080620121180616</v>
      </c>
      <c r="X34" s="329">
        <v>0.90361285361712318</v>
      </c>
      <c r="Y34" s="329">
        <v>0.88954551727934295</v>
      </c>
      <c r="DA34" s="72" t="s">
        <v>2470</v>
      </c>
    </row>
    <row r="35" spans="1:105" ht="12" customHeight="1" x14ac:dyDescent="0.25">
      <c r="A35" s="57" t="s">
        <v>2428</v>
      </c>
      <c r="B35" s="261">
        <v>4.6538946171937479</v>
      </c>
      <c r="C35" s="261">
        <v>5.3919061126702896</v>
      </c>
      <c r="D35" s="261">
        <v>5.1602146664213508</v>
      </c>
      <c r="E35" s="261">
        <v>4.585639740544817</v>
      </c>
      <c r="F35" s="261">
        <v>4.5232236009035987</v>
      </c>
      <c r="G35" s="261">
        <v>5.1822051980117436</v>
      </c>
      <c r="H35" s="261">
        <v>5.5579313656824603</v>
      </c>
      <c r="I35" s="261">
        <v>6.1431733329656986</v>
      </c>
      <c r="J35" s="261">
        <v>5.1454844502488646</v>
      </c>
      <c r="K35" s="261">
        <v>4.7982142379325232</v>
      </c>
      <c r="L35" s="261">
        <v>4.9561369374132553</v>
      </c>
      <c r="M35" s="261">
        <v>4.1205532892752572</v>
      </c>
      <c r="N35" s="261">
        <v>3.3819412463747511</v>
      </c>
      <c r="O35" s="261">
        <v>3.222786837417086</v>
      </c>
      <c r="P35" s="261">
        <v>2.7657589395330731</v>
      </c>
      <c r="Q35" s="261">
        <v>2.2779518332591131</v>
      </c>
      <c r="R35" s="261">
        <v>1.9337787816509859</v>
      </c>
      <c r="S35" s="261">
        <v>2.1093045973633981</v>
      </c>
      <c r="T35" s="261">
        <v>2.3585345246853162</v>
      </c>
      <c r="U35" s="261">
        <v>2.146716920747378</v>
      </c>
      <c r="V35" s="261">
        <v>2.2209542480386411</v>
      </c>
      <c r="W35" s="261">
        <v>2.4146888136557161</v>
      </c>
      <c r="X35" s="261">
        <v>2.4898372301250129</v>
      </c>
      <c r="Y35" s="261">
        <v>2.3922247676024329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5.8948922642351378E-3</v>
      </c>
      <c r="R38" s="229">
        <v>1.429889957718234E-2</v>
      </c>
      <c r="S38" s="229">
        <v>1.426273672875695E-2</v>
      </c>
      <c r="T38" s="229">
        <v>3.8019548113667673E-2</v>
      </c>
      <c r="U38" s="229">
        <v>3.8218254302955161E-2</v>
      </c>
      <c r="V38" s="229">
        <v>3.3297855459723663E-2</v>
      </c>
      <c r="W38" s="229">
        <v>3.9312795410710498E-2</v>
      </c>
      <c r="X38" s="229">
        <v>5.6890515503441548E-2</v>
      </c>
      <c r="Y38" s="229">
        <v>6.3091985933137903E-2</v>
      </c>
      <c r="DA38" s="73" t="s">
        <v>2474</v>
      </c>
    </row>
    <row r="39" spans="1:105" ht="12" customHeight="1" x14ac:dyDescent="0.25">
      <c r="A39" s="46" t="s">
        <v>159</v>
      </c>
      <c r="B39" s="229">
        <v>0.70314595170635741</v>
      </c>
      <c r="C39" s="229">
        <v>0.90623435141281827</v>
      </c>
      <c r="D39" s="229">
        <v>0.77194714938911813</v>
      </c>
      <c r="E39" s="229">
        <v>0.99150137845873554</v>
      </c>
      <c r="F39" s="229">
        <v>1.023066609264409</v>
      </c>
      <c r="G39" s="229">
        <v>1.289316833638247</v>
      </c>
      <c r="H39" s="229">
        <v>1.160991586326986</v>
      </c>
      <c r="I39" s="229">
        <v>1.208390931861377</v>
      </c>
      <c r="J39" s="229">
        <v>0.35742610744785491</v>
      </c>
      <c r="K39" s="229">
        <v>0.3476653214926223</v>
      </c>
      <c r="L39" s="229">
        <v>0.3430098363296244</v>
      </c>
      <c r="M39" s="229">
        <v>0.16272583768262069</v>
      </c>
      <c r="N39" s="229">
        <v>0</v>
      </c>
      <c r="O39" s="229">
        <v>0</v>
      </c>
      <c r="P39" s="229">
        <v>0.1266356692851236</v>
      </c>
      <c r="Q39" s="229">
        <v>8.7725107358195928E-2</v>
      </c>
      <c r="R39" s="229">
        <v>0.1204781418940777</v>
      </c>
      <c r="S39" s="229">
        <v>9.8820817075038606E-2</v>
      </c>
      <c r="T39" s="229">
        <v>0.13985567035673679</v>
      </c>
      <c r="U39" s="229">
        <v>0.13940032919451681</v>
      </c>
      <c r="V39" s="229">
        <v>0.12738073023839799</v>
      </c>
      <c r="W39" s="229">
        <v>0.25997947664705329</v>
      </c>
      <c r="X39" s="229">
        <v>0.34393361309817422</v>
      </c>
      <c r="Y39" s="229">
        <v>0.25519629664860388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7.0340125426965362E-3</v>
      </c>
      <c r="R40" s="229">
        <v>2.0954987399095289E-2</v>
      </c>
      <c r="S40" s="229">
        <v>2.0962831448554022E-2</v>
      </c>
      <c r="T40" s="229">
        <v>9.2667024943419839E-3</v>
      </c>
      <c r="U40" s="229">
        <v>7.4666700264718871E-3</v>
      </c>
      <c r="V40" s="229">
        <v>2.1174160667970258E-3</v>
      </c>
      <c r="W40" s="229">
        <v>1.5346266892872489E-3</v>
      </c>
      <c r="X40" s="229">
        <v>1.110518754734483E-3</v>
      </c>
      <c r="Y40" s="229">
        <v>6.0547518333303177E-4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1.549545409881759E-2</v>
      </c>
      <c r="R41" s="229">
        <v>0</v>
      </c>
      <c r="S41" s="229">
        <v>4.7148996837135512E-2</v>
      </c>
      <c r="T41" s="229">
        <v>8.4358475437209771E-2</v>
      </c>
      <c r="U41" s="229">
        <v>6.8863021331379101E-2</v>
      </c>
      <c r="V41" s="229">
        <v>6.6365398798395994E-2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1.62231430434818</v>
      </c>
      <c r="C42" s="229">
        <v>1.444365098035288</v>
      </c>
      <c r="D42" s="229">
        <v>1.335950067419031</v>
      </c>
      <c r="E42" s="229">
        <v>1.639095474781135</v>
      </c>
      <c r="F42" s="229">
        <v>1.632278947230587</v>
      </c>
      <c r="G42" s="229">
        <v>1.3489077990469329</v>
      </c>
      <c r="H42" s="229">
        <v>1.506191802990223</v>
      </c>
      <c r="I42" s="229">
        <v>1.826562978488443</v>
      </c>
      <c r="J42" s="229">
        <v>2.0935655901514538</v>
      </c>
      <c r="K42" s="229">
        <v>1.870713173534271</v>
      </c>
      <c r="L42" s="229">
        <v>2.0479628930736622</v>
      </c>
      <c r="M42" s="229">
        <v>1.3893939048798349</v>
      </c>
      <c r="N42" s="229">
        <v>0.50274293648110024</v>
      </c>
      <c r="O42" s="229">
        <v>0.7148771152841229</v>
      </c>
      <c r="P42" s="229">
        <v>0.59303665858922483</v>
      </c>
      <c r="Q42" s="229">
        <v>0.71284461161206547</v>
      </c>
      <c r="R42" s="229">
        <v>0.59295680094812131</v>
      </c>
      <c r="S42" s="229">
        <v>0.60368324379952132</v>
      </c>
      <c r="T42" s="229">
        <v>0.48912802504701902</v>
      </c>
      <c r="U42" s="229">
        <v>0.3772584562264138</v>
      </c>
      <c r="V42" s="229">
        <v>0.24918051389832779</v>
      </c>
      <c r="W42" s="229">
        <v>0.3114942139858583</v>
      </c>
      <c r="X42" s="229">
        <v>0.24790810889181181</v>
      </c>
      <c r="Y42" s="229">
        <v>0.26697109688555692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0.28894019607957938</v>
      </c>
      <c r="C44" s="229">
        <v>0.4265496362833015</v>
      </c>
      <c r="D44" s="229">
        <v>0.38528661839461859</v>
      </c>
      <c r="E44" s="229">
        <v>0.31648189828944528</v>
      </c>
      <c r="F44" s="229">
        <v>0.31648189829513051</v>
      </c>
      <c r="G44" s="229">
        <v>0.59165124325075913</v>
      </c>
      <c r="H44" s="229">
        <v>0.7292606834531733</v>
      </c>
      <c r="I44" s="229">
        <v>0.63296379658454027</v>
      </c>
      <c r="J44" s="229">
        <v>0.55038822537144783</v>
      </c>
      <c r="K44" s="229">
        <v>0.5228960585853909</v>
      </c>
      <c r="L44" s="229">
        <v>0.52567004298675579</v>
      </c>
      <c r="M44" s="229">
        <v>0.5289393817286977</v>
      </c>
      <c r="N44" s="229">
        <v>0.49104477342066932</v>
      </c>
      <c r="O44" s="229">
        <v>0.57302591943405812</v>
      </c>
      <c r="P44" s="229">
        <v>0.82590431822055355</v>
      </c>
      <c r="Q44" s="229">
        <v>0.43397995159536251</v>
      </c>
      <c r="R44" s="229">
        <v>2.2390016905596239E-2</v>
      </c>
      <c r="S44" s="229">
        <v>4.7702624506480912E-2</v>
      </c>
      <c r="T44" s="229">
        <v>0.21538007413425189</v>
      </c>
      <c r="U44" s="229">
        <v>0.31227138619975342</v>
      </c>
      <c r="V44" s="229">
        <v>0.5723819587033665</v>
      </c>
      <c r="W44" s="229">
        <v>0.56762655684984054</v>
      </c>
      <c r="X44" s="229">
        <v>0.53691458679393855</v>
      </c>
      <c r="Y44" s="229">
        <v>0.50328002596429666</v>
      </c>
      <c r="DA44" s="73" t="s">
        <v>2480</v>
      </c>
    </row>
    <row r="45" spans="1:105" ht="12" customHeight="1" x14ac:dyDescent="0.25">
      <c r="A45" s="46" t="s">
        <v>39</v>
      </c>
      <c r="B45" s="229">
        <v>2.0394941650596312</v>
      </c>
      <c r="C45" s="229">
        <v>2.6147570269388818</v>
      </c>
      <c r="D45" s="229">
        <v>2.6670308312185829</v>
      </c>
      <c r="E45" s="229">
        <v>1.6385609890155</v>
      </c>
      <c r="F45" s="229">
        <v>1.5513961461134731</v>
      </c>
      <c r="G45" s="229">
        <v>1.952329322075804</v>
      </c>
      <c r="H45" s="229">
        <v>2.1614872929120779</v>
      </c>
      <c r="I45" s="229">
        <v>2.4752556260313399</v>
      </c>
      <c r="J45" s="229">
        <v>2.1441045272781092</v>
      </c>
      <c r="K45" s="229">
        <v>2.056939684320239</v>
      </c>
      <c r="L45" s="229">
        <v>2.0394941650232128</v>
      </c>
      <c r="M45" s="229">
        <v>2.0394941649841041</v>
      </c>
      <c r="N45" s="229">
        <v>2.3881535364729811</v>
      </c>
      <c r="O45" s="229">
        <v>1.934883802698905</v>
      </c>
      <c r="P45" s="229">
        <v>1.2201822934381701</v>
      </c>
      <c r="Q45" s="229">
        <v>1.0149778037877399</v>
      </c>
      <c r="R45" s="229">
        <v>1.1626999349269129</v>
      </c>
      <c r="S45" s="229">
        <v>1.2767233469679109</v>
      </c>
      <c r="T45" s="229">
        <v>1.3825260291020891</v>
      </c>
      <c r="U45" s="229">
        <v>1.203238803465887</v>
      </c>
      <c r="V45" s="229">
        <v>1.170230374873632</v>
      </c>
      <c r="W45" s="229">
        <v>1.2347411440729661</v>
      </c>
      <c r="X45" s="229">
        <v>1.303079887082913</v>
      </c>
      <c r="Y45" s="229">
        <v>1.303079886987504</v>
      </c>
      <c r="DA45" s="73" t="s">
        <v>2481</v>
      </c>
    </row>
    <row r="46" spans="1:105" ht="12" customHeight="1" x14ac:dyDescent="0.25">
      <c r="A46" s="57" t="s">
        <v>2440</v>
      </c>
      <c r="B46" s="261">
        <v>2.2245133399278179</v>
      </c>
      <c r="C46" s="261">
        <v>2.2269687125825821</v>
      </c>
      <c r="D46" s="261">
        <v>2.179767141973818</v>
      </c>
      <c r="E46" s="261">
        <v>2.0568738847731409</v>
      </c>
      <c r="F46" s="261">
        <v>2.1057719460082231</v>
      </c>
      <c r="G46" s="261">
        <v>2.30661739568473</v>
      </c>
      <c r="H46" s="261">
        <v>2.5581980541094889</v>
      </c>
      <c r="I46" s="261">
        <v>2.9158152479196291</v>
      </c>
      <c r="J46" s="261">
        <v>2.499323546775206</v>
      </c>
      <c r="K46" s="261">
        <v>2.269940729229738</v>
      </c>
      <c r="L46" s="261">
        <v>2.3186999461779538</v>
      </c>
      <c r="M46" s="261">
        <v>1.8264352036718809</v>
      </c>
      <c r="N46" s="261">
        <v>1.0399832511139391</v>
      </c>
      <c r="O46" s="261">
        <v>1.355560584487103</v>
      </c>
      <c r="P46" s="261">
        <v>1.0204270916007669</v>
      </c>
      <c r="Q46" s="261">
        <v>0.98794513272240536</v>
      </c>
      <c r="R46" s="261">
        <v>0.93121128029866951</v>
      </c>
      <c r="S46" s="261">
        <v>0.9569227509845426</v>
      </c>
      <c r="T46" s="261">
        <v>1.033758768171692</v>
      </c>
      <c r="U46" s="261">
        <v>0.92773467064878312</v>
      </c>
      <c r="V46" s="261">
        <v>0.86482659913548421</v>
      </c>
      <c r="W46" s="261">
        <v>0.96943434888924063</v>
      </c>
      <c r="X46" s="261">
        <v>0.96926771066331363</v>
      </c>
      <c r="Y46" s="261">
        <v>0.9219674675197328</v>
      </c>
      <c r="DA46" s="70" t="s">
        <v>2482</v>
      </c>
    </row>
    <row r="47" spans="1:105" ht="12" customHeight="1" x14ac:dyDescent="0.25">
      <c r="A47" s="41" t="s">
        <v>2442</v>
      </c>
      <c r="B47" s="350">
        <v>1.386629116272468</v>
      </c>
      <c r="C47" s="350">
        <v>1.3881596493348169</v>
      </c>
      <c r="D47" s="350">
        <v>1.3587370017088749</v>
      </c>
      <c r="E47" s="350">
        <v>1.282132665124609</v>
      </c>
      <c r="F47" s="350">
        <v>1.3126128039580489</v>
      </c>
      <c r="G47" s="350">
        <v>1.437807894224991</v>
      </c>
      <c r="H47" s="350">
        <v>1.594628291658116</v>
      </c>
      <c r="I47" s="350">
        <v>1.817545549341492</v>
      </c>
      <c r="J47" s="350">
        <v>1.5579294305586531</v>
      </c>
      <c r="K47" s="350">
        <v>1.414945844948202</v>
      </c>
      <c r="L47" s="350">
        <v>1.4453394365232639</v>
      </c>
      <c r="M47" s="350">
        <v>1.1384909170644231</v>
      </c>
      <c r="N47" s="350">
        <v>0.64826361368418783</v>
      </c>
      <c r="O47" s="350">
        <v>0.84497572641310081</v>
      </c>
      <c r="P47" s="350">
        <v>0.63607346867731973</v>
      </c>
      <c r="Q47" s="350">
        <v>0.6158261502522645</v>
      </c>
      <c r="R47" s="350">
        <v>0.58046164591910099</v>
      </c>
      <c r="S47" s="350">
        <v>0.59648864527904844</v>
      </c>
      <c r="T47" s="350">
        <v>0.64438364177008767</v>
      </c>
      <c r="U47" s="350">
        <v>0.57829453454246016</v>
      </c>
      <c r="V47" s="350">
        <v>0.53908138978706799</v>
      </c>
      <c r="W47" s="350">
        <v>0.60428763017806031</v>
      </c>
      <c r="X47" s="350">
        <v>0.60418375783357636</v>
      </c>
      <c r="Y47" s="350">
        <v>0.57469960362671302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0.99999999999999978</v>
      </c>
      <c r="D51" s="232">
        <f t="shared" si="3"/>
        <v>1</v>
      </c>
      <c r="E51" s="232">
        <f t="shared" si="3"/>
        <v>1</v>
      </c>
      <c r="F51" s="232">
        <f t="shared" si="3"/>
        <v>0.99999999999999967</v>
      </c>
      <c r="G51" s="232">
        <f t="shared" si="3"/>
        <v>0.99999999999999978</v>
      </c>
      <c r="H51" s="232">
        <f t="shared" si="3"/>
        <v>0.99999999999999978</v>
      </c>
      <c r="I51" s="232">
        <f t="shared" si="3"/>
        <v>1</v>
      </c>
      <c r="J51" s="232">
        <f t="shared" si="3"/>
        <v>1</v>
      </c>
      <c r="K51" s="232">
        <f t="shared" si="3"/>
        <v>0.99999999999999978</v>
      </c>
      <c r="L51" s="232">
        <f t="shared" si="3"/>
        <v>1.0000000000000002</v>
      </c>
      <c r="M51" s="232">
        <f t="shared" si="3"/>
        <v>1</v>
      </c>
      <c r="N51" s="232">
        <f t="shared" si="3"/>
        <v>1</v>
      </c>
      <c r="O51" s="232">
        <f t="shared" si="3"/>
        <v>1.0000000000000004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0.99999999999999989</v>
      </c>
      <c r="V51" s="232">
        <f t="shared" si="3"/>
        <v>0.99999999999999989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1.8234058770806378E-2</v>
      </c>
      <c r="C52" s="299">
        <f t="shared" si="4"/>
        <v>1.7153575796704984E-2</v>
      </c>
      <c r="D52" s="299">
        <f t="shared" si="4"/>
        <v>1.7477961515445319E-2</v>
      </c>
      <c r="E52" s="299">
        <f t="shared" si="4"/>
        <v>1.7344045027485436E-2</v>
      </c>
      <c r="F52" s="299">
        <f t="shared" si="4"/>
        <v>1.7665621477304026E-2</v>
      </c>
      <c r="G52" s="299">
        <f t="shared" si="4"/>
        <v>1.7527349608419968E-2</v>
      </c>
      <c r="H52" s="299">
        <f t="shared" si="4"/>
        <v>1.7914253217027904E-2</v>
      </c>
      <c r="I52" s="299">
        <f t="shared" si="4"/>
        <v>1.8133369768301884E-2</v>
      </c>
      <c r="J52" s="299">
        <f t="shared" si="4"/>
        <v>1.8295225219778138E-2</v>
      </c>
      <c r="K52" s="299">
        <f t="shared" si="4"/>
        <v>1.8067548069005259E-2</v>
      </c>
      <c r="L52" s="299">
        <f t="shared" si="4"/>
        <v>1.7889869229169308E-2</v>
      </c>
      <c r="M52" s="299">
        <f t="shared" si="4"/>
        <v>1.7776158923363893E-2</v>
      </c>
      <c r="N52" s="299">
        <f t="shared" si="4"/>
        <v>1.5865673217223909E-2</v>
      </c>
      <c r="O52" s="299">
        <f t="shared" si="4"/>
        <v>1.7776445488565912E-2</v>
      </c>
      <c r="P52" s="299">
        <f t="shared" si="4"/>
        <v>1.6574329155951046E-2</v>
      </c>
      <c r="Q52" s="299">
        <f t="shared" si="4"/>
        <v>1.7508641616019675E-2</v>
      </c>
      <c r="R52" s="299">
        <f t="shared" si="4"/>
        <v>1.8334020902569349E-2</v>
      </c>
      <c r="S52" s="299">
        <f t="shared" si="4"/>
        <v>1.7993266446908355E-2</v>
      </c>
      <c r="T52" s="299">
        <f t="shared" si="4"/>
        <v>1.7882993762257639E-2</v>
      </c>
      <c r="U52" s="299">
        <f t="shared" si="4"/>
        <v>1.7797400046283222E-2</v>
      </c>
      <c r="V52" s="299">
        <f t="shared" si="4"/>
        <v>1.7247667321239994E-2</v>
      </c>
      <c r="W52" s="299">
        <f t="shared" si="4"/>
        <v>1.724868957265174E-2</v>
      </c>
      <c r="X52" s="299">
        <f t="shared" si="4"/>
        <v>1.693844981994928E-2</v>
      </c>
      <c r="Y52" s="299">
        <f t="shared" si="4"/>
        <v>1.6783299198683509E-2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6.4302494299683394E-3</v>
      </c>
      <c r="C53" s="233">
        <f t="shared" si="5"/>
        <v>6.0492165992839476E-3</v>
      </c>
      <c r="D53" s="233">
        <f t="shared" si="5"/>
        <v>6.1636113760716272E-3</v>
      </c>
      <c r="E53" s="233">
        <f t="shared" si="5"/>
        <v>6.116385663398922E-3</v>
      </c>
      <c r="F53" s="233">
        <f t="shared" si="5"/>
        <v>6.2297897501756884E-3</v>
      </c>
      <c r="G53" s="233">
        <f t="shared" si="5"/>
        <v>6.181028110364817E-3</v>
      </c>
      <c r="H53" s="233">
        <f t="shared" si="5"/>
        <v>6.3174698505157854E-3</v>
      </c>
      <c r="I53" s="233">
        <f t="shared" si="5"/>
        <v>6.3947414057211457E-3</v>
      </c>
      <c r="J53" s="233">
        <f t="shared" si="5"/>
        <v>6.4518198070619773E-3</v>
      </c>
      <c r="K53" s="233">
        <f t="shared" si="5"/>
        <v>6.3715293524036817E-3</v>
      </c>
      <c r="L53" s="233">
        <f t="shared" si="5"/>
        <v>6.3088708256909274E-3</v>
      </c>
      <c r="M53" s="233">
        <f t="shared" si="5"/>
        <v>6.2687708326900557E-3</v>
      </c>
      <c r="N53" s="233">
        <f t="shared" si="5"/>
        <v>5.5950371468834722E-3</v>
      </c>
      <c r="O53" s="233">
        <f t="shared" si="5"/>
        <v>6.2688718900437736E-3</v>
      </c>
      <c r="P53" s="233">
        <f t="shared" si="5"/>
        <v>5.8449449980822101E-3</v>
      </c>
      <c r="Q53" s="233">
        <f t="shared" si="5"/>
        <v>6.1744307280167596E-3</v>
      </c>
      <c r="R53" s="233">
        <f t="shared" si="5"/>
        <v>6.4655011229055367E-3</v>
      </c>
      <c r="S53" s="233">
        <f t="shared" si="5"/>
        <v>6.3453339033185639E-3</v>
      </c>
      <c r="T53" s="233">
        <f t="shared" si="5"/>
        <v>6.3064461890400729E-3</v>
      </c>
      <c r="U53" s="233">
        <f t="shared" si="5"/>
        <v>6.2762615247110003E-3</v>
      </c>
      <c r="V53" s="233">
        <f t="shared" si="5"/>
        <v>6.0823980198119292E-3</v>
      </c>
      <c r="W53" s="233">
        <f t="shared" si="5"/>
        <v>6.0827585172546685E-3</v>
      </c>
      <c r="X53" s="233">
        <f t="shared" si="5"/>
        <v>5.9733523220655621E-3</v>
      </c>
      <c r="Y53" s="233">
        <f t="shared" si="5"/>
        <v>5.9186383822623896E-3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4.2932252636907003E-2</v>
      </c>
      <c r="C54" s="233">
        <f t="shared" si="6"/>
        <v>4.0388245918651464E-2</v>
      </c>
      <c r="D54" s="233">
        <f t="shared" si="6"/>
        <v>4.1152014962275572E-2</v>
      </c>
      <c r="E54" s="233">
        <f t="shared" si="6"/>
        <v>4.0836707407023769E-2</v>
      </c>
      <c r="F54" s="233">
        <f t="shared" si="6"/>
        <v>4.1593862002126614E-2</v>
      </c>
      <c r="G54" s="233">
        <f t="shared" si="6"/>
        <v>4.1268299663970047E-2</v>
      </c>
      <c r="H54" s="233">
        <f t="shared" si="6"/>
        <v>4.2179267632192326E-2</v>
      </c>
      <c r="I54" s="233">
        <f t="shared" si="6"/>
        <v>4.2695179490022016E-2</v>
      </c>
      <c r="J54" s="233">
        <f t="shared" si="6"/>
        <v>4.3076269581963811E-2</v>
      </c>
      <c r="K54" s="233">
        <f t="shared" si="6"/>
        <v>4.2540201716904501E-2</v>
      </c>
      <c r="L54" s="233">
        <f t="shared" si="6"/>
        <v>4.212185531712858E-2</v>
      </c>
      <c r="M54" s="233">
        <f t="shared" si="6"/>
        <v>4.1854123396461843E-2</v>
      </c>
      <c r="N54" s="233">
        <f t="shared" si="6"/>
        <v>3.7355867905121555E-2</v>
      </c>
      <c r="O54" s="233">
        <f t="shared" si="6"/>
        <v>4.1854798116764354E-2</v>
      </c>
      <c r="P54" s="233">
        <f t="shared" si="6"/>
        <v>3.9024404580169897E-2</v>
      </c>
      <c r="Q54" s="233">
        <f t="shared" si="6"/>
        <v>4.1224251530411073E-2</v>
      </c>
      <c r="R54" s="233">
        <f t="shared" si="6"/>
        <v>4.3167614360202694E-2</v>
      </c>
      <c r="S54" s="233">
        <f t="shared" si="6"/>
        <v>4.2365304980734639E-2</v>
      </c>
      <c r="T54" s="233">
        <f t="shared" si="6"/>
        <v>4.2105666969478789E-2</v>
      </c>
      <c r="U54" s="233">
        <f t="shared" si="6"/>
        <v>4.1904135808230755E-2</v>
      </c>
      <c r="V54" s="233">
        <f t="shared" si="6"/>
        <v>4.0609785245309574E-2</v>
      </c>
      <c r="W54" s="233">
        <f t="shared" si="6"/>
        <v>4.061219214529925E-2</v>
      </c>
      <c r="X54" s="233">
        <f t="shared" si="6"/>
        <v>3.9881729903817505E-2</v>
      </c>
      <c r="Y54" s="233">
        <f t="shared" si="6"/>
        <v>3.9516426393903445E-2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1.8790315682062346E-2</v>
      </c>
      <c r="C55" s="233">
        <f t="shared" si="7"/>
        <v>1.7676870977970223E-2</v>
      </c>
      <c r="D55" s="233">
        <f t="shared" si="7"/>
        <v>1.801115256247638E-2</v>
      </c>
      <c r="E55" s="233">
        <f t="shared" si="7"/>
        <v>1.7873150754133631E-2</v>
      </c>
      <c r="F55" s="233">
        <f t="shared" si="7"/>
        <v>1.8204537368817719E-2</v>
      </c>
      <c r="G55" s="233">
        <f t="shared" si="7"/>
        <v>1.8062047312218801E-2</v>
      </c>
      <c r="H55" s="233">
        <f t="shared" si="7"/>
        <v>1.8460753987219317E-2</v>
      </c>
      <c r="I55" s="233">
        <f t="shared" si="7"/>
        <v>1.8686555012726314E-2</v>
      </c>
      <c r="J55" s="233">
        <f t="shared" si="7"/>
        <v>1.8853348103959014E-2</v>
      </c>
      <c r="K55" s="233">
        <f t="shared" si="7"/>
        <v>1.8618725325213539E-2</v>
      </c>
      <c r="L55" s="233">
        <f t="shared" si="7"/>
        <v>1.8435626129773546E-2</v>
      </c>
      <c r="M55" s="233">
        <f t="shared" si="7"/>
        <v>1.831844692303498E-2</v>
      </c>
      <c r="N55" s="233">
        <f t="shared" si="7"/>
        <v>1.6349679026887061E-2</v>
      </c>
      <c r="O55" s="233">
        <f t="shared" si="7"/>
        <v>1.8318742230331999E-2</v>
      </c>
      <c r="P55" s="233">
        <f t="shared" si="7"/>
        <v>1.7079953562360761E-2</v>
      </c>
      <c r="Q55" s="233">
        <f t="shared" si="7"/>
        <v>1.8042768604861439E-2</v>
      </c>
      <c r="R55" s="233">
        <f t="shared" si="7"/>
        <v>1.8893327306390626E-2</v>
      </c>
      <c r="S55" s="233">
        <f t="shared" si="7"/>
        <v>1.8542177632452393E-2</v>
      </c>
      <c r="T55" s="233">
        <f t="shared" si="7"/>
        <v>1.8428540916582366E-2</v>
      </c>
      <c r="U55" s="233">
        <f t="shared" si="7"/>
        <v>1.8340336037801594E-2</v>
      </c>
      <c r="V55" s="233">
        <f t="shared" si="7"/>
        <v>1.7773832903520782E-2</v>
      </c>
      <c r="W55" s="233">
        <f t="shared" si="7"/>
        <v>1.7774886340222638E-2</v>
      </c>
      <c r="X55" s="233">
        <f t="shared" si="7"/>
        <v>1.7455182265354936E-2</v>
      </c>
      <c r="Y55" s="233">
        <f t="shared" si="7"/>
        <v>1.7295298545087479E-2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4.1846206422919807E-2</v>
      </c>
      <c r="C56" s="300">
        <f t="shared" si="8"/>
        <v>4.1524769230967019E-2</v>
      </c>
      <c r="D56" s="300">
        <f t="shared" si="8"/>
        <v>4.1832167655246291E-2</v>
      </c>
      <c r="E56" s="300">
        <f t="shared" si="8"/>
        <v>4.3326647271739273E-2</v>
      </c>
      <c r="F56" s="300">
        <f t="shared" si="8"/>
        <v>4.3204240801017965E-2</v>
      </c>
      <c r="G56" s="300">
        <f t="shared" si="8"/>
        <v>4.3477451392172996E-2</v>
      </c>
      <c r="H56" s="300">
        <f t="shared" si="8"/>
        <v>4.4119442310641674E-2</v>
      </c>
      <c r="I56" s="300">
        <f t="shared" si="8"/>
        <v>4.4838545858905801E-2</v>
      </c>
      <c r="J56" s="300">
        <f t="shared" si="8"/>
        <v>4.6025018394241439E-2</v>
      </c>
      <c r="K56" s="300">
        <f t="shared" si="8"/>
        <v>4.865295938149921E-2</v>
      </c>
      <c r="L56" s="300">
        <f t="shared" si="8"/>
        <v>4.9305965559101016E-2</v>
      </c>
      <c r="M56" s="300">
        <f t="shared" si="8"/>
        <v>4.9276882449123177E-2</v>
      </c>
      <c r="N56" s="300">
        <f t="shared" si="8"/>
        <v>4.7690058933995451E-2</v>
      </c>
      <c r="O56" s="300">
        <f t="shared" si="8"/>
        <v>5.169224857985541E-2</v>
      </c>
      <c r="P56" s="300">
        <f t="shared" si="8"/>
        <v>5.3784427379469792E-2</v>
      </c>
      <c r="Q56" s="300">
        <f t="shared" si="8"/>
        <v>5.5867928484548093E-2</v>
      </c>
      <c r="R56" s="300">
        <f t="shared" si="8"/>
        <v>5.6318659758945643E-2</v>
      </c>
      <c r="S56" s="300">
        <f t="shared" si="8"/>
        <v>5.5203602234541488E-2</v>
      </c>
      <c r="T56" s="300">
        <f t="shared" si="8"/>
        <v>5.6153806632515992E-2</v>
      </c>
      <c r="U56" s="300">
        <f t="shared" si="8"/>
        <v>5.8646196516248458E-2</v>
      </c>
      <c r="V56" s="300">
        <f t="shared" si="8"/>
        <v>6.0631529720155682E-2</v>
      </c>
      <c r="W56" s="300">
        <f t="shared" si="8"/>
        <v>6.2309039289848482E-2</v>
      </c>
      <c r="X56" s="300">
        <f t="shared" si="8"/>
        <v>6.7646229515338593E-2</v>
      </c>
      <c r="Y56" s="300">
        <f t="shared" si="8"/>
        <v>7.3929237026593417E-2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0.17054788880100219</v>
      </c>
      <c r="C57" s="301">
        <f t="shared" si="9"/>
        <v>0.16855326607653176</v>
      </c>
      <c r="D57" s="301">
        <f t="shared" si="9"/>
        <v>0.16709347111094544</v>
      </c>
      <c r="E57" s="301">
        <f t="shared" si="9"/>
        <v>0.17349526849095437</v>
      </c>
      <c r="F57" s="301">
        <f t="shared" si="9"/>
        <v>0.17348739740479371</v>
      </c>
      <c r="G57" s="301">
        <f t="shared" si="9"/>
        <v>0.17103871856572136</v>
      </c>
      <c r="H57" s="301">
        <f t="shared" si="9"/>
        <v>0.16975167261165597</v>
      </c>
      <c r="I57" s="301">
        <f t="shared" si="9"/>
        <v>0.1699647742521862</v>
      </c>
      <c r="J57" s="301">
        <f t="shared" si="9"/>
        <v>0.1697543036230125</v>
      </c>
      <c r="K57" s="301">
        <f t="shared" si="9"/>
        <v>0.16871753235737166</v>
      </c>
      <c r="L57" s="301">
        <f t="shared" si="9"/>
        <v>0.16921000892354868</v>
      </c>
      <c r="M57" s="301">
        <f t="shared" si="9"/>
        <v>0.16563090780791354</v>
      </c>
      <c r="N57" s="301">
        <f t="shared" si="9"/>
        <v>0.14970556309073668</v>
      </c>
      <c r="O57" s="301">
        <f t="shared" si="9"/>
        <v>0.16055535737170312</v>
      </c>
      <c r="P57" s="301">
        <f t="shared" si="9"/>
        <v>0.15904740774579612</v>
      </c>
      <c r="Q57" s="301">
        <f t="shared" si="9"/>
        <v>0.16394818529469635</v>
      </c>
      <c r="R57" s="301">
        <f t="shared" si="9"/>
        <v>0.16539010232335877</v>
      </c>
      <c r="S57" s="301">
        <f t="shared" si="9"/>
        <v>0.16372669935170289</v>
      </c>
      <c r="T57" s="301">
        <f t="shared" si="9"/>
        <v>0.16172906911836321</v>
      </c>
      <c r="U57" s="301">
        <f t="shared" si="9"/>
        <v>0.16059129624858581</v>
      </c>
      <c r="V57" s="301">
        <f t="shared" si="9"/>
        <v>0.15585193218021218</v>
      </c>
      <c r="W57" s="301">
        <f t="shared" si="9"/>
        <v>0.15795023660100269</v>
      </c>
      <c r="X57" s="301">
        <f t="shared" si="9"/>
        <v>0.15667848682244162</v>
      </c>
      <c r="Y57" s="301">
        <f t="shared" si="9"/>
        <v>0.15483814031105048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9.3137320089781817E-2</v>
      </c>
      <c r="C58" s="302">
        <f t="shared" si="10"/>
        <v>0.10804768645587934</v>
      </c>
      <c r="D58" s="302">
        <f t="shared" si="10"/>
        <v>9.813283593450195E-2</v>
      </c>
      <c r="E58" s="302">
        <f t="shared" si="10"/>
        <v>0.11766761608647214</v>
      </c>
      <c r="F58" s="302">
        <f t="shared" si="10"/>
        <v>0.11327436660064083</v>
      </c>
      <c r="G58" s="302">
        <f t="shared" si="10"/>
        <v>0.10975960948160834</v>
      </c>
      <c r="H58" s="302">
        <f t="shared" si="10"/>
        <v>9.864017276604635E-2</v>
      </c>
      <c r="I58" s="302">
        <f t="shared" si="10"/>
        <v>9.4587612831004114E-2</v>
      </c>
      <c r="J58" s="302">
        <f t="shared" si="10"/>
        <v>8.633051475382493E-2</v>
      </c>
      <c r="K58" s="302">
        <f t="shared" si="10"/>
        <v>8.841595871582629E-2</v>
      </c>
      <c r="L58" s="302">
        <f t="shared" si="10"/>
        <v>9.4129069198719564E-2</v>
      </c>
      <c r="M58" s="302">
        <f t="shared" si="10"/>
        <v>8.2855680070444929E-2</v>
      </c>
      <c r="N58" s="302">
        <f t="shared" si="10"/>
        <v>7.177702987883898E-2</v>
      </c>
      <c r="O58" s="302">
        <f t="shared" si="10"/>
        <v>5.3081755570652471E-2</v>
      </c>
      <c r="P58" s="302">
        <f t="shared" si="10"/>
        <v>8.8636231574945365E-2</v>
      </c>
      <c r="Q58" s="302">
        <f t="shared" si="10"/>
        <v>8.3722344514845837E-2</v>
      </c>
      <c r="R58" s="302">
        <f t="shared" si="10"/>
        <v>6.69661635068063E-2</v>
      </c>
      <c r="S58" s="302">
        <f t="shared" si="10"/>
        <v>6.9968540181681124E-2</v>
      </c>
      <c r="T58" s="302">
        <f t="shared" si="10"/>
        <v>6.271834456494961E-2</v>
      </c>
      <c r="U58" s="302">
        <f t="shared" si="10"/>
        <v>5.9705360894408664E-2</v>
      </c>
      <c r="V58" s="302">
        <f t="shared" si="10"/>
        <v>5.4741955022881296E-2</v>
      </c>
      <c r="W58" s="302">
        <f t="shared" si="10"/>
        <v>7.0307333983565007E-2</v>
      </c>
      <c r="X58" s="302">
        <f t="shared" si="10"/>
        <v>7.6555187477601885E-2</v>
      </c>
      <c r="Y58" s="302">
        <f t="shared" si="10"/>
        <v>7.2675114724084972E-2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7.7410568711220359E-2</v>
      </c>
      <c r="C59" s="302">
        <f t="shared" si="11"/>
        <v>6.0505579620652408E-2</v>
      </c>
      <c r="D59" s="302">
        <f t="shared" si="11"/>
        <v>6.8960635176443491E-2</v>
      </c>
      <c r="E59" s="302">
        <f t="shared" si="11"/>
        <v>5.5827652404482238E-2</v>
      </c>
      <c r="F59" s="302">
        <f t="shared" si="11"/>
        <v>6.0213030804152877E-2</v>
      </c>
      <c r="G59" s="302">
        <f t="shared" si="11"/>
        <v>6.1279109084113007E-2</v>
      </c>
      <c r="H59" s="302">
        <f t="shared" si="11"/>
        <v>7.1111499845609619E-2</v>
      </c>
      <c r="I59" s="302">
        <f t="shared" si="11"/>
        <v>7.5377161421182073E-2</v>
      </c>
      <c r="J59" s="302">
        <f t="shared" si="11"/>
        <v>8.3423788869187582E-2</v>
      </c>
      <c r="K59" s="302">
        <f t="shared" si="11"/>
        <v>8.030157364154536E-2</v>
      </c>
      <c r="L59" s="302">
        <f t="shared" si="11"/>
        <v>7.5080939724829127E-2</v>
      </c>
      <c r="M59" s="302">
        <f t="shared" si="11"/>
        <v>8.2775227737468607E-2</v>
      </c>
      <c r="N59" s="302">
        <f t="shared" si="11"/>
        <v>7.7928533211897716E-2</v>
      </c>
      <c r="O59" s="302">
        <f t="shared" si="11"/>
        <v>0.10747360180105063</v>
      </c>
      <c r="P59" s="302">
        <f t="shared" si="11"/>
        <v>7.0411176170850756E-2</v>
      </c>
      <c r="Q59" s="302">
        <f t="shared" si="11"/>
        <v>8.0225840779850524E-2</v>
      </c>
      <c r="R59" s="302">
        <f t="shared" si="11"/>
        <v>9.8423938816552439E-2</v>
      </c>
      <c r="S59" s="302">
        <f t="shared" si="11"/>
        <v>9.3758159170021768E-2</v>
      </c>
      <c r="T59" s="302">
        <f t="shared" si="11"/>
        <v>9.9010724553413587E-2</v>
      </c>
      <c r="U59" s="302">
        <f t="shared" si="11"/>
        <v>0.10088593535417714</v>
      </c>
      <c r="V59" s="302">
        <f t="shared" si="11"/>
        <v>0.1011099771573309</v>
      </c>
      <c r="W59" s="302">
        <f t="shared" si="11"/>
        <v>8.7642902617437665E-2</v>
      </c>
      <c r="X59" s="302">
        <f t="shared" si="11"/>
        <v>8.0123299344839721E-2</v>
      </c>
      <c r="Y59" s="302">
        <f t="shared" si="11"/>
        <v>8.2163025586965491E-2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7.1469474344243764E-2</v>
      </c>
      <c r="C60" s="301">
        <f t="shared" si="12"/>
        <v>7.1215869921808256E-2</v>
      </c>
      <c r="D60" s="301">
        <f t="shared" si="12"/>
        <v>7.0316521236509777E-2</v>
      </c>
      <c r="E60" s="301">
        <f t="shared" si="12"/>
        <v>7.3396206526994148E-2</v>
      </c>
      <c r="F60" s="301">
        <f t="shared" si="12"/>
        <v>7.325021670545645E-2</v>
      </c>
      <c r="G60" s="301">
        <f t="shared" si="12"/>
        <v>7.1575597951119271E-2</v>
      </c>
      <c r="H60" s="301">
        <f t="shared" si="12"/>
        <v>7.0905121397165524E-2</v>
      </c>
      <c r="I60" s="301">
        <f t="shared" si="12"/>
        <v>7.0913801390461079E-2</v>
      </c>
      <c r="J60" s="301">
        <f t="shared" si="12"/>
        <v>7.1144475944944538E-2</v>
      </c>
      <c r="K60" s="301">
        <f t="shared" si="12"/>
        <v>7.0929872315067949E-2</v>
      </c>
      <c r="L60" s="301">
        <f t="shared" si="12"/>
        <v>7.1519095755874951E-2</v>
      </c>
      <c r="M60" s="301">
        <f t="shared" si="12"/>
        <v>6.9606986332718432E-2</v>
      </c>
      <c r="N60" s="301">
        <f t="shared" si="12"/>
        <v>6.3553797964453068E-2</v>
      </c>
      <c r="O60" s="301">
        <f t="shared" si="12"/>
        <v>6.5066526307443029E-2</v>
      </c>
      <c r="P60" s="301">
        <f t="shared" si="12"/>
        <v>6.7620356304249216E-2</v>
      </c>
      <c r="Q60" s="301">
        <f t="shared" si="12"/>
        <v>6.9069752064369078E-2</v>
      </c>
      <c r="R60" s="301">
        <f t="shared" si="12"/>
        <v>6.7451333896446433E-2</v>
      </c>
      <c r="S60" s="301">
        <f t="shared" si="12"/>
        <v>6.744611281990659E-2</v>
      </c>
      <c r="T60" s="301">
        <f t="shared" si="12"/>
        <v>6.5500800285224495E-2</v>
      </c>
      <c r="U60" s="301">
        <f t="shared" si="12"/>
        <v>6.4436538781055319E-2</v>
      </c>
      <c r="V60" s="301">
        <f t="shared" si="12"/>
        <v>6.1810539355230815E-2</v>
      </c>
      <c r="W60" s="301">
        <f t="shared" si="12"/>
        <v>6.3714592350314569E-2</v>
      </c>
      <c r="X60" s="301">
        <f t="shared" si="12"/>
        <v>6.2402005881090697E-2</v>
      </c>
      <c r="Y60" s="301">
        <f t="shared" si="12"/>
        <v>6.2286746582287715E-2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5.0272728145192007E-2</v>
      </c>
      <c r="C61" s="302">
        <f t="shared" si="13"/>
        <v>5.1275164610981125E-2</v>
      </c>
      <c r="D61" s="302">
        <f t="shared" si="13"/>
        <v>4.9998723702982119E-2</v>
      </c>
      <c r="E61" s="302">
        <f t="shared" si="13"/>
        <v>5.3234084361349944E-2</v>
      </c>
      <c r="F61" s="302">
        <f t="shared" si="13"/>
        <v>5.2714268038753134E-2</v>
      </c>
      <c r="G61" s="302">
        <f t="shared" si="13"/>
        <v>5.1200387699710324E-2</v>
      </c>
      <c r="H61" s="302">
        <f t="shared" si="13"/>
        <v>5.0080143066238814E-2</v>
      </c>
      <c r="I61" s="302">
        <f t="shared" si="13"/>
        <v>4.9834104240002966E-2</v>
      </c>
      <c r="J61" s="302">
        <f t="shared" si="13"/>
        <v>4.9876624913389594E-2</v>
      </c>
      <c r="K61" s="302">
        <f t="shared" si="13"/>
        <v>4.9926691636993641E-2</v>
      </c>
      <c r="L61" s="302">
        <f t="shared" si="13"/>
        <v>5.072246334663557E-2</v>
      </c>
      <c r="M61" s="302">
        <f t="shared" si="13"/>
        <v>4.8942539989273295E-2</v>
      </c>
      <c r="N61" s="302">
        <f t="shared" si="13"/>
        <v>4.5110254884454762E-2</v>
      </c>
      <c r="O61" s="302">
        <f t="shared" si="13"/>
        <v>4.44017468374059E-2</v>
      </c>
      <c r="P61" s="302">
        <f t="shared" si="13"/>
        <v>4.8353014186172834E-2</v>
      </c>
      <c r="Q61" s="302">
        <f t="shared" si="13"/>
        <v>4.8716289497981201E-2</v>
      </c>
      <c r="R61" s="302">
        <f t="shared" si="13"/>
        <v>4.6138383622200616E-2</v>
      </c>
      <c r="S61" s="302">
        <f t="shared" si="13"/>
        <v>4.6529283113419743E-2</v>
      </c>
      <c r="T61" s="302">
        <f t="shared" si="13"/>
        <v>4.4712160475381582E-2</v>
      </c>
      <c r="U61" s="302">
        <f t="shared" si="13"/>
        <v>4.3747400036583985E-2</v>
      </c>
      <c r="V61" s="302">
        <f t="shared" si="13"/>
        <v>4.1760454438353301E-2</v>
      </c>
      <c r="W61" s="302">
        <f t="shared" si="13"/>
        <v>4.3663319085631536E-2</v>
      </c>
      <c r="X61" s="302">
        <f t="shared" si="13"/>
        <v>4.2711380422886108E-2</v>
      </c>
      <c r="Y61" s="302">
        <f t="shared" si="13"/>
        <v>4.2776480767700215E-2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2.1196746199051753E-2</v>
      </c>
      <c r="C62" s="302">
        <f t="shared" si="14"/>
        <v>1.9940705310827127E-2</v>
      </c>
      <c r="D62" s="302">
        <f t="shared" si="14"/>
        <v>2.0317797533527669E-2</v>
      </c>
      <c r="E62" s="302">
        <f t="shared" si="14"/>
        <v>2.0162122165644204E-2</v>
      </c>
      <c r="F62" s="302">
        <f t="shared" si="14"/>
        <v>2.0535948666703319E-2</v>
      </c>
      <c r="G62" s="302">
        <f t="shared" si="14"/>
        <v>2.0375210251408944E-2</v>
      </c>
      <c r="H62" s="302">
        <f t="shared" si="14"/>
        <v>2.0824978330926711E-2</v>
      </c>
      <c r="I62" s="302">
        <f t="shared" si="14"/>
        <v>2.107969715045812E-2</v>
      </c>
      <c r="J62" s="302">
        <f t="shared" si="14"/>
        <v>2.1267851031554943E-2</v>
      </c>
      <c r="K62" s="302">
        <f t="shared" si="14"/>
        <v>2.1003180678074315E-2</v>
      </c>
      <c r="L62" s="302">
        <f t="shared" si="14"/>
        <v>2.0796632409239381E-2</v>
      </c>
      <c r="M62" s="302">
        <f t="shared" si="14"/>
        <v>2.066444634344514E-2</v>
      </c>
      <c r="N62" s="302">
        <f t="shared" si="14"/>
        <v>1.8443543079998306E-2</v>
      </c>
      <c r="O62" s="302">
        <f t="shared" si="14"/>
        <v>2.0664779470037135E-2</v>
      </c>
      <c r="P62" s="302">
        <f t="shared" si="14"/>
        <v>1.9267342118076389E-2</v>
      </c>
      <c r="Q62" s="302">
        <f t="shared" si="14"/>
        <v>2.0353462566387884E-2</v>
      </c>
      <c r="R62" s="302">
        <f t="shared" si="14"/>
        <v>2.1312950274245821E-2</v>
      </c>
      <c r="S62" s="302">
        <f t="shared" si="14"/>
        <v>2.0916829706486853E-2</v>
      </c>
      <c r="T62" s="302">
        <f t="shared" si="14"/>
        <v>2.0788639809842913E-2</v>
      </c>
      <c r="U62" s="302">
        <f t="shared" si="14"/>
        <v>2.0689138744471321E-2</v>
      </c>
      <c r="V62" s="302">
        <f t="shared" si="14"/>
        <v>2.0050084916877514E-2</v>
      </c>
      <c r="W62" s="302">
        <f t="shared" si="14"/>
        <v>2.005127326468303E-2</v>
      </c>
      <c r="X62" s="302">
        <f t="shared" si="14"/>
        <v>1.9690625458204589E-2</v>
      </c>
      <c r="Y62" s="302">
        <f t="shared" si="14"/>
        <v>1.9510265814587504E-2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0.20883414955224749</v>
      </c>
      <c r="C63" s="301">
        <f t="shared" si="15"/>
        <v>0.20639175437942661</v>
      </c>
      <c r="D63" s="301">
        <f t="shared" si="15"/>
        <v>0.20460425033993324</v>
      </c>
      <c r="E63" s="301">
        <f t="shared" si="15"/>
        <v>0.21244318590729105</v>
      </c>
      <c r="F63" s="301">
        <f t="shared" si="15"/>
        <v>0.21243354784260465</v>
      </c>
      <c r="G63" s="301">
        <f t="shared" si="15"/>
        <v>0.20943516559067935</v>
      </c>
      <c r="H63" s="301">
        <f t="shared" si="15"/>
        <v>0.20785919095304811</v>
      </c>
      <c r="I63" s="301">
        <f t="shared" si="15"/>
        <v>0.20812013173737082</v>
      </c>
      <c r="J63" s="301">
        <f t="shared" si="15"/>
        <v>0.20786241259960725</v>
      </c>
      <c r="K63" s="301">
        <f t="shared" si="15"/>
        <v>0.20659289676412862</v>
      </c>
      <c r="L63" s="301">
        <f t="shared" si="15"/>
        <v>0.20719592929414121</v>
      </c>
      <c r="M63" s="301">
        <f t="shared" si="15"/>
        <v>0.20281335649948604</v>
      </c>
      <c r="N63" s="301">
        <f t="shared" si="15"/>
        <v>0.18331293439682045</v>
      </c>
      <c r="O63" s="301">
        <f t="shared" si="15"/>
        <v>0.19659839678167731</v>
      </c>
      <c r="P63" s="301">
        <f t="shared" si="15"/>
        <v>0.19475192785199519</v>
      </c>
      <c r="Q63" s="301">
        <f t="shared" si="15"/>
        <v>0.20075287995268939</v>
      </c>
      <c r="R63" s="301">
        <f t="shared" si="15"/>
        <v>0.20251849264084748</v>
      </c>
      <c r="S63" s="301">
        <f t="shared" si="15"/>
        <v>0.20048167267555453</v>
      </c>
      <c r="T63" s="301">
        <f t="shared" si="15"/>
        <v>0.19803559483881208</v>
      </c>
      <c r="U63" s="301">
        <f t="shared" si="15"/>
        <v>0.19664240356969695</v>
      </c>
      <c r="V63" s="301">
        <f t="shared" si="15"/>
        <v>0.19083910062883125</v>
      </c>
      <c r="W63" s="301">
        <f t="shared" si="15"/>
        <v>0.1934084529808196</v>
      </c>
      <c r="X63" s="301">
        <f t="shared" si="15"/>
        <v>0.19185120835401018</v>
      </c>
      <c r="Y63" s="301">
        <f t="shared" si="15"/>
        <v>0.18959772282985773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0.11404569806912057</v>
      </c>
      <c r="C64" s="302">
        <f t="shared" si="16"/>
        <v>0.1323032895378114</v>
      </c>
      <c r="D64" s="302">
        <f t="shared" si="16"/>
        <v>0.12016265624632896</v>
      </c>
      <c r="E64" s="302">
        <f t="shared" si="16"/>
        <v>0.14408279520792505</v>
      </c>
      <c r="F64" s="302">
        <f t="shared" si="16"/>
        <v>0.13870330604160105</v>
      </c>
      <c r="G64" s="302">
        <f t="shared" si="16"/>
        <v>0.13439952181421438</v>
      </c>
      <c r="H64" s="302">
        <f t="shared" si="16"/>
        <v>0.12078388501964857</v>
      </c>
      <c r="I64" s="302">
        <f t="shared" si="16"/>
        <v>0.11582156673184174</v>
      </c>
      <c r="J64" s="302">
        <f t="shared" si="16"/>
        <v>0.10571083439243875</v>
      </c>
      <c r="K64" s="302">
        <f t="shared" si="16"/>
        <v>0.1082644392438689</v>
      </c>
      <c r="L64" s="302">
        <f t="shared" si="16"/>
        <v>0.11526008473312598</v>
      </c>
      <c r="M64" s="302">
        <f t="shared" si="16"/>
        <v>0.10145593478013669</v>
      </c>
      <c r="N64" s="302">
        <f t="shared" si="16"/>
        <v>8.789024066796608E-2</v>
      </c>
      <c r="O64" s="302">
        <f t="shared" si="16"/>
        <v>6.4998068045696897E-2</v>
      </c>
      <c r="P64" s="302">
        <f t="shared" si="16"/>
        <v>0.10853416111217797</v>
      </c>
      <c r="Q64" s="302">
        <f t="shared" si="16"/>
        <v>0.10251715654879079</v>
      </c>
      <c r="R64" s="302">
        <f t="shared" si="16"/>
        <v>8.1999383885885277E-2</v>
      </c>
      <c r="S64" s="302">
        <f t="shared" si="16"/>
        <v>8.5675763487772783E-2</v>
      </c>
      <c r="T64" s="302">
        <f t="shared" si="16"/>
        <v>7.6797972936672981E-2</v>
      </c>
      <c r="U64" s="302">
        <f t="shared" si="16"/>
        <v>7.3108605176826949E-2</v>
      </c>
      <c r="V64" s="302">
        <f t="shared" si="16"/>
        <v>6.7030965334140366E-2</v>
      </c>
      <c r="W64" s="302">
        <f t="shared" si="16"/>
        <v>8.6090613041100009E-2</v>
      </c>
      <c r="X64" s="302">
        <f t="shared" si="16"/>
        <v>9.3741045890941108E-2</v>
      </c>
      <c r="Y64" s="302">
        <f t="shared" si="16"/>
        <v>8.8989936396838748E-2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9.4788451483126923E-2</v>
      </c>
      <c r="C65" s="302">
        <f t="shared" si="17"/>
        <v>7.4088464841615215E-2</v>
      </c>
      <c r="D65" s="302">
        <f t="shared" si="17"/>
        <v>8.4441594093604286E-2</v>
      </c>
      <c r="E65" s="302">
        <f t="shared" si="17"/>
        <v>6.8360390699366017E-2</v>
      </c>
      <c r="F65" s="302">
        <f t="shared" si="17"/>
        <v>7.3730241801003571E-2</v>
      </c>
      <c r="G65" s="302">
        <f t="shared" si="17"/>
        <v>7.5035643776464947E-2</v>
      </c>
      <c r="H65" s="302">
        <f t="shared" si="17"/>
        <v>8.7075305933399558E-2</v>
      </c>
      <c r="I65" s="302">
        <f t="shared" si="17"/>
        <v>9.2298565005529076E-2</v>
      </c>
      <c r="J65" s="302">
        <f t="shared" si="17"/>
        <v>0.10215157820716848</v>
      </c>
      <c r="K65" s="302">
        <f t="shared" si="17"/>
        <v>9.8328457520259677E-2</v>
      </c>
      <c r="L65" s="302">
        <f t="shared" si="17"/>
        <v>9.1935844561015223E-2</v>
      </c>
      <c r="M65" s="302">
        <f t="shared" si="17"/>
        <v>0.10135742171934936</v>
      </c>
      <c r="N65" s="302">
        <f t="shared" si="17"/>
        <v>9.5422693728854369E-2</v>
      </c>
      <c r="O65" s="302">
        <f t="shared" si="17"/>
        <v>0.13160032873598043</v>
      </c>
      <c r="P65" s="302">
        <f t="shared" si="17"/>
        <v>8.6217766739817223E-2</v>
      </c>
      <c r="Q65" s="302">
        <f t="shared" si="17"/>
        <v>9.8235723403898606E-2</v>
      </c>
      <c r="R65" s="302">
        <f t="shared" si="17"/>
        <v>0.1205191087549622</v>
      </c>
      <c r="S65" s="302">
        <f t="shared" si="17"/>
        <v>0.11480590918778176</v>
      </c>
      <c r="T65" s="302">
        <f t="shared" si="17"/>
        <v>0.12123762190213909</v>
      </c>
      <c r="U65" s="302">
        <f t="shared" si="17"/>
        <v>0.12353379839287</v>
      </c>
      <c r="V65" s="302">
        <f t="shared" si="17"/>
        <v>0.12380813529469085</v>
      </c>
      <c r="W65" s="302">
        <f t="shared" si="17"/>
        <v>0.10731783993971959</v>
      </c>
      <c r="X65" s="302">
        <f t="shared" si="17"/>
        <v>9.811016246306907E-2</v>
      </c>
      <c r="Y65" s="302">
        <f t="shared" si="17"/>
        <v>0.10060778643301899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0.2370099392475904</v>
      </c>
      <c r="C66" s="301">
        <f t="shared" si="18"/>
        <v>0.25803852458241489</v>
      </c>
      <c r="D66" s="301">
        <f t="shared" si="18"/>
        <v>0.25706924621281946</v>
      </c>
      <c r="E66" s="301">
        <f t="shared" si="18"/>
        <v>0.24023945773915575</v>
      </c>
      <c r="F66" s="301">
        <f t="shared" si="18"/>
        <v>0.23575847870921554</v>
      </c>
      <c r="G66" s="301">
        <f t="shared" si="18"/>
        <v>0.2446566192786124</v>
      </c>
      <c r="H66" s="301">
        <f t="shared" si="18"/>
        <v>0.24181286471328528</v>
      </c>
      <c r="I66" s="301">
        <f t="shared" si="18"/>
        <v>0.23736296729560608</v>
      </c>
      <c r="J66" s="301">
        <f t="shared" si="18"/>
        <v>0.23401474771656328</v>
      </c>
      <c r="K66" s="301">
        <f t="shared" si="18"/>
        <v>0.23728266685093582</v>
      </c>
      <c r="L66" s="301">
        <f t="shared" si="18"/>
        <v>0.23757874819150876</v>
      </c>
      <c r="M66" s="301">
        <f t="shared" si="18"/>
        <v>0.24916719792772415</v>
      </c>
      <c r="N66" s="301">
        <f t="shared" si="18"/>
        <v>0.32055303754870751</v>
      </c>
      <c r="O66" s="301">
        <f t="shared" si="18"/>
        <v>0.2625785540806066</v>
      </c>
      <c r="P66" s="301">
        <f t="shared" si="18"/>
        <v>0.27910652022821636</v>
      </c>
      <c r="Q66" s="301">
        <f t="shared" si="18"/>
        <v>0.25082212467285098</v>
      </c>
      <c r="R66" s="301">
        <f t="shared" si="18"/>
        <v>0.23654728234120431</v>
      </c>
      <c r="S66" s="301">
        <f t="shared" si="18"/>
        <v>0.24641895328135927</v>
      </c>
      <c r="T66" s="301">
        <f t="shared" si="18"/>
        <v>0.25349239524684247</v>
      </c>
      <c r="U66" s="301">
        <f t="shared" si="18"/>
        <v>0.25586402838203354</v>
      </c>
      <c r="V66" s="301">
        <f t="shared" si="18"/>
        <v>0.27519631777217579</v>
      </c>
      <c r="W66" s="301">
        <f t="shared" si="18"/>
        <v>0.26693194510363216</v>
      </c>
      <c r="X66" s="301">
        <f t="shared" si="18"/>
        <v>0.27033517083818287</v>
      </c>
      <c r="Y66" s="301">
        <f t="shared" si="18"/>
        <v>0.27056112795085302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0.1132882918328009</v>
      </c>
      <c r="C67" s="301">
        <f t="shared" si="19"/>
        <v>0.10657524609630538</v>
      </c>
      <c r="D67" s="301">
        <f t="shared" si="19"/>
        <v>0.10859065607347863</v>
      </c>
      <c r="E67" s="301">
        <f t="shared" si="19"/>
        <v>0.10775863231179635</v>
      </c>
      <c r="F67" s="301">
        <f t="shared" si="19"/>
        <v>0.10975658828811097</v>
      </c>
      <c r="G67" s="301">
        <f t="shared" si="19"/>
        <v>0.10889750452451778</v>
      </c>
      <c r="H67" s="301">
        <f t="shared" si="19"/>
        <v>0.11130133844180869</v>
      </c>
      <c r="I67" s="301">
        <f t="shared" si="19"/>
        <v>0.11266271059258112</v>
      </c>
      <c r="J67" s="301">
        <f t="shared" si="19"/>
        <v>0.11366831926435575</v>
      </c>
      <c r="K67" s="301">
        <f t="shared" si="19"/>
        <v>0.11225376006913611</v>
      </c>
      <c r="L67" s="301">
        <f t="shared" si="19"/>
        <v>0.11114984061198947</v>
      </c>
      <c r="M67" s="301">
        <f t="shared" si="19"/>
        <v>0.1104433579538824</v>
      </c>
      <c r="N67" s="301">
        <f t="shared" si="19"/>
        <v>9.8573501388206225E-2</v>
      </c>
      <c r="O67" s="301">
        <f t="shared" si="19"/>
        <v>0.1104451383848135</v>
      </c>
      <c r="P67" s="301">
        <f t="shared" si="19"/>
        <v>0.10297638402693617</v>
      </c>
      <c r="Q67" s="301">
        <f t="shared" si="19"/>
        <v>0.10878127168084367</v>
      </c>
      <c r="R67" s="301">
        <f t="shared" si="19"/>
        <v>0.11390935702172768</v>
      </c>
      <c r="S67" s="301">
        <f t="shared" si="19"/>
        <v>0.11179224800604021</v>
      </c>
      <c r="T67" s="301">
        <f t="shared" si="19"/>
        <v>0.11110712330413358</v>
      </c>
      <c r="U67" s="301">
        <f t="shared" si="19"/>
        <v>0.11057532914923651</v>
      </c>
      <c r="V67" s="301">
        <f t="shared" si="19"/>
        <v>0.1071598371752582</v>
      </c>
      <c r="W67" s="301">
        <f t="shared" si="19"/>
        <v>0.1071661884280273</v>
      </c>
      <c r="X67" s="301">
        <f t="shared" si="19"/>
        <v>0.10523866740354955</v>
      </c>
      <c r="Y67" s="301">
        <f t="shared" si="19"/>
        <v>0.10427471587301387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7.0617173279451523E-2</v>
      </c>
      <c r="C68" s="235">
        <f t="shared" si="20"/>
        <v>6.6432660419935272E-2</v>
      </c>
      <c r="D68" s="235">
        <f t="shared" si="20"/>
        <v>6.7688946954798268E-2</v>
      </c>
      <c r="E68" s="235">
        <f t="shared" si="20"/>
        <v>6.7170312900027146E-2</v>
      </c>
      <c r="F68" s="235">
        <f t="shared" si="20"/>
        <v>6.8415719650376558E-2</v>
      </c>
      <c r="G68" s="235">
        <f t="shared" si="20"/>
        <v>6.7880218002203063E-2</v>
      </c>
      <c r="H68" s="235">
        <f t="shared" si="20"/>
        <v>6.9378624885439388E-2</v>
      </c>
      <c r="I68" s="235">
        <f t="shared" si="20"/>
        <v>7.0227223196117475E-2</v>
      </c>
      <c r="J68" s="235">
        <f t="shared" si="20"/>
        <v>7.0854059744512338E-2</v>
      </c>
      <c r="K68" s="235">
        <f t="shared" si="20"/>
        <v>6.9972307798333369E-2</v>
      </c>
      <c r="L68" s="235">
        <f t="shared" si="20"/>
        <v>6.9284190162073725E-2</v>
      </c>
      <c r="M68" s="235">
        <f t="shared" si="20"/>
        <v>6.8843810953601647E-2</v>
      </c>
      <c r="N68" s="235">
        <f t="shared" si="20"/>
        <v>6.1444849380964596E-2</v>
      </c>
      <c r="O68" s="235">
        <f t="shared" si="20"/>
        <v>6.8844920768195386E-2</v>
      </c>
      <c r="P68" s="235">
        <f t="shared" si="20"/>
        <v>6.4189344166773202E-2</v>
      </c>
      <c r="Q68" s="235">
        <f t="shared" si="20"/>
        <v>6.7807765370693621E-2</v>
      </c>
      <c r="R68" s="235">
        <f t="shared" si="20"/>
        <v>7.1004308325401444E-2</v>
      </c>
      <c r="S68" s="235">
        <f t="shared" si="20"/>
        <v>6.9684628667481083E-2</v>
      </c>
      <c r="T68" s="235">
        <f t="shared" si="20"/>
        <v>6.9257562736749434E-2</v>
      </c>
      <c r="U68" s="235">
        <f t="shared" si="20"/>
        <v>6.8926073936116869E-2</v>
      </c>
      <c r="V68" s="235">
        <f t="shared" si="20"/>
        <v>6.6797059678253681E-2</v>
      </c>
      <c r="W68" s="235">
        <f t="shared" si="20"/>
        <v>6.6801018670926957E-2</v>
      </c>
      <c r="X68" s="235">
        <f t="shared" si="20"/>
        <v>6.5599516874199196E-2</v>
      </c>
      <c r="Y68" s="235">
        <f t="shared" si="20"/>
        <v>6.4998646906406804E-2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0.54956343962501941</v>
      </c>
      <c r="C72" s="322">
        <f>IF(C$5=0,0,C$5/TRE_fec!C$5)</f>
        <v>0.54559936434483913</v>
      </c>
      <c r="D72" s="322">
        <f>IF(D$5=0,0,D$5/TRE_fec!D$5)</f>
        <v>0.54973521822366567</v>
      </c>
      <c r="E72" s="322">
        <f>IF(E$5=0,0,E$5/TRE_fec!E$5)</f>
        <v>0.53993959180777051</v>
      </c>
      <c r="F72" s="322">
        <f>IF(F$5=0,0,F$5/TRE_fec!F$5)</f>
        <v>0.54062020218134288</v>
      </c>
      <c r="G72" s="322">
        <f>IF(G$5=0,0,G$5/TRE_fec!G$5)</f>
        <v>0.54076785007643824</v>
      </c>
      <c r="H72" s="322">
        <f>IF(H$5=0,0,H$5/TRE_fec!H$5)</f>
        <v>0.54524035494954048</v>
      </c>
      <c r="I72" s="322">
        <f>IF(I$5=0,0,I$5/TRE_fec!I$5)</f>
        <v>0.54754197629687096</v>
      </c>
      <c r="J72" s="322">
        <f>IF(J$5=0,0,J$5/TRE_fec!J$5)</f>
        <v>0.55391684400947627</v>
      </c>
      <c r="K72" s="322">
        <f>IF(K$5=0,0,K$5/TRE_fec!K$5)</f>
        <v>0.55423778057430595</v>
      </c>
      <c r="L72" s="322">
        <f>IF(L$5=0,0,L$5/TRE_fec!L$5)</f>
        <v>0.55268264052250393</v>
      </c>
      <c r="M72" s="322">
        <f>IF(M$5=0,0,M$5/TRE_fec!M$5)</f>
        <v>0.55848602012153614</v>
      </c>
      <c r="N72" s="322">
        <f>IF(N$5=0,0,N$5/TRE_fec!N$5)</f>
        <v>0.5733944506360793</v>
      </c>
      <c r="O72" s="322">
        <f>IF(O$5=0,0,O$5/TRE_fec!O$5)</f>
        <v>0.5716390993096292</v>
      </c>
      <c r="P72" s="322">
        <f>IF(P$5=0,0,P$5/TRE_fec!P$5)</f>
        <v>0.5560851302441201</v>
      </c>
      <c r="Q72" s="322">
        <f>IF(Q$5=0,0,Q$5/TRE_fec!Q$5)</f>
        <v>0.55810575197650447</v>
      </c>
      <c r="R72" s="322">
        <f>IF(R$5=0,0,R$5/TRE_fec!R$5)</f>
        <v>0.56607937334420766</v>
      </c>
      <c r="S72" s="322">
        <f>IF(S$5=0,0,S$5/TRE_fec!S$5)</f>
        <v>0.5657503737720484</v>
      </c>
      <c r="T72" s="322">
        <f>IF(T$5=0,0,T$5/TRE_fec!T$5)</f>
        <v>0.56719028463059162</v>
      </c>
      <c r="U72" s="322">
        <f>IF(U$5=0,0,U$5/TRE_fec!U$5)</f>
        <v>0.56757761906446469</v>
      </c>
      <c r="V72" s="322">
        <f>IF(V$5=0,0,V$5/TRE_fec!V$5)</f>
        <v>0.56913671012138856</v>
      </c>
      <c r="W72" s="322">
        <f>IF(W$5=0,0,W$5/TRE_fec!W$5)</f>
        <v>0.56257807940362858</v>
      </c>
      <c r="X72" s="322">
        <f>IF(X$5=0,0,X$5/TRE_fec!X$5)</f>
        <v>0.56138712745114172</v>
      </c>
      <c r="Y72" s="322">
        <f>IF(Y$5=0,0,Y$5/TRE_fec!Y$5)</f>
        <v>0.56583172587991948</v>
      </c>
      <c r="DA72" s="95"/>
    </row>
    <row r="73" spans="1:105" ht="12" customHeight="1" x14ac:dyDescent="0.25">
      <c r="A73" s="55" t="s">
        <v>91</v>
      </c>
      <c r="B73" s="334">
        <f>IF(B$6=0,0,B$6/TRE_fec!B$6)</f>
        <v>0.47204186334322024</v>
      </c>
      <c r="C73" s="334">
        <f>IF(C$6=0,0,C$6/TRE_fec!C$6)</f>
        <v>0.47204186334322024</v>
      </c>
      <c r="D73" s="334">
        <f>IF(D$6=0,0,D$6/TRE_fec!D$6)</f>
        <v>0.47204186334322029</v>
      </c>
      <c r="E73" s="334">
        <f>IF(E$6=0,0,E$6/TRE_fec!E$6)</f>
        <v>0.47204186334322007</v>
      </c>
      <c r="F73" s="334">
        <f>IF(F$6=0,0,F$6/TRE_fec!F$6)</f>
        <v>0.47204186334322018</v>
      </c>
      <c r="G73" s="334">
        <f>IF(G$6=0,0,G$6/TRE_fec!G$6)</f>
        <v>0.47204186334322018</v>
      </c>
      <c r="H73" s="334">
        <f>IF(H$6=0,0,H$6/TRE_fec!H$6)</f>
        <v>0.47204186334322012</v>
      </c>
      <c r="I73" s="334">
        <f>IF(I$6=0,0,I$6/TRE_fec!I$6)</f>
        <v>0.47204186334322018</v>
      </c>
      <c r="J73" s="334">
        <f>IF(J$6=0,0,J$6/TRE_fec!J$6)</f>
        <v>0.47204186334322029</v>
      </c>
      <c r="K73" s="334">
        <f>IF(K$6=0,0,K$6/TRE_fec!K$6)</f>
        <v>0.47204186334322018</v>
      </c>
      <c r="L73" s="334">
        <f>IF(L$6=0,0,L$6/TRE_fec!L$6)</f>
        <v>0.47204186334322024</v>
      </c>
      <c r="M73" s="334">
        <f>IF(M$6=0,0,M$6/TRE_fec!M$6)</f>
        <v>0.47204186334322018</v>
      </c>
      <c r="N73" s="334">
        <f>IF(N$6=0,0,N$6/TRE_fec!N$6)</f>
        <v>0.47204186334322012</v>
      </c>
      <c r="O73" s="334">
        <f>IF(O$6=0,0,O$6/TRE_fec!O$6)</f>
        <v>0.47204186334322018</v>
      </c>
      <c r="P73" s="334">
        <f>IF(P$6=0,0,P$6/TRE_fec!P$6)</f>
        <v>0.47204186334322018</v>
      </c>
      <c r="Q73" s="334">
        <f>IF(Q$6=0,0,Q$6/TRE_fec!Q$6)</f>
        <v>0.47204186334322046</v>
      </c>
      <c r="R73" s="334">
        <f>IF(R$6=0,0,R$6/TRE_fec!R$6)</f>
        <v>0.47204186334322018</v>
      </c>
      <c r="S73" s="334">
        <f>IF(S$6=0,0,S$6/TRE_fec!S$6)</f>
        <v>0.47204186334322012</v>
      </c>
      <c r="T73" s="334">
        <f>IF(T$6=0,0,T$6/TRE_fec!T$6)</f>
        <v>0.47204186334322012</v>
      </c>
      <c r="U73" s="334">
        <f>IF(U$6=0,0,U$6/TRE_fec!U$6)</f>
        <v>0.47204186334322012</v>
      </c>
      <c r="V73" s="334">
        <f>IF(V$6=0,0,V$6/TRE_fec!V$6)</f>
        <v>0.47204186334322001</v>
      </c>
      <c r="W73" s="334">
        <f>IF(W$6=0,0,W$6/TRE_fec!W$6)</f>
        <v>0.47204186334322001</v>
      </c>
      <c r="X73" s="334">
        <f>IF(X$6=0,0,X$6/TRE_fec!X$6)</f>
        <v>0.47204186334322024</v>
      </c>
      <c r="Y73" s="334">
        <f>IF(Y$6=0,0,Y$6/TRE_fec!Y$6)</f>
        <v>0.47204186334322012</v>
      </c>
      <c r="DA73" s="67"/>
    </row>
    <row r="74" spans="1:105" ht="12" customHeight="1" x14ac:dyDescent="0.25">
      <c r="A74" s="173" t="s">
        <v>92</v>
      </c>
      <c r="B74" s="335">
        <f>IF(B$7=0,0,B$7/TRE_fec!B$7)</f>
        <v>0.12240131313171676</v>
      </c>
      <c r="C74" s="335">
        <f>IF(C$7=0,0,C$7/TRE_fec!C$7)</f>
        <v>0.12240131313171687</v>
      </c>
      <c r="D74" s="335">
        <f>IF(D$7=0,0,D$7/TRE_fec!D$7)</f>
        <v>0.12240131313171687</v>
      </c>
      <c r="E74" s="335">
        <f>IF(E$7=0,0,E$7/TRE_fec!E$7)</f>
        <v>0.12240131313171684</v>
      </c>
      <c r="F74" s="335">
        <f>IF(F$7=0,0,F$7/TRE_fec!F$7)</f>
        <v>0.1224013131317168</v>
      </c>
      <c r="G74" s="335">
        <f>IF(G$7=0,0,G$7/TRE_fec!G$7)</f>
        <v>0.12240131313171686</v>
      </c>
      <c r="H74" s="335">
        <f>IF(H$7=0,0,H$7/TRE_fec!H$7)</f>
        <v>0.1224013131317169</v>
      </c>
      <c r="I74" s="335">
        <f>IF(I$7=0,0,I$7/TRE_fec!I$7)</f>
        <v>0.12240131313171686</v>
      </c>
      <c r="J74" s="335">
        <f>IF(J$7=0,0,J$7/TRE_fec!J$7)</f>
        <v>0.12240131313171684</v>
      </c>
      <c r="K74" s="335">
        <f>IF(K$7=0,0,K$7/TRE_fec!K$7)</f>
        <v>0.12240131313171686</v>
      </c>
      <c r="L74" s="335">
        <f>IF(L$7=0,0,L$7/TRE_fec!L$7)</f>
        <v>0.1224013131317168</v>
      </c>
      <c r="M74" s="335">
        <f>IF(M$7=0,0,M$7/TRE_fec!M$7)</f>
        <v>0.1224013131317168</v>
      </c>
      <c r="N74" s="335">
        <f>IF(N$7=0,0,N$7/TRE_fec!N$7)</f>
        <v>0.12240131313171683</v>
      </c>
      <c r="O74" s="335">
        <f>IF(O$7=0,0,O$7/TRE_fec!O$7)</f>
        <v>0.12240131313171686</v>
      </c>
      <c r="P74" s="335">
        <f>IF(P$7=0,0,P$7/TRE_fec!P$7)</f>
        <v>0.12240131313171683</v>
      </c>
      <c r="Q74" s="335">
        <f>IF(Q$7=0,0,Q$7/TRE_fec!Q$7)</f>
        <v>0.12240131313171686</v>
      </c>
      <c r="R74" s="335">
        <f>IF(R$7=0,0,R$7/TRE_fec!R$7)</f>
        <v>0.12240131313171683</v>
      </c>
      <c r="S74" s="335">
        <f>IF(S$7=0,0,S$7/TRE_fec!S$7)</f>
        <v>0.12240131313171684</v>
      </c>
      <c r="T74" s="335">
        <f>IF(T$7=0,0,T$7/TRE_fec!T$7)</f>
        <v>0.12240131313171684</v>
      </c>
      <c r="U74" s="335">
        <f>IF(U$7=0,0,U$7/TRE_fec!U$7)</f>
        <v>0.12240131313171686</v>
      </c>
      <c r="V74" s="335">
        <f>IF(V$7=0,0,V$7/TRE_fec!V$7)</f>
        <v>0.12240131313171684</v>
      </c>
      <c r="W74" s="335">
        <f>IF(W$7=0,0,W$7/TRE_fec!W$7)</f>
        <v>0.12240131313171686</v>
      </c>
      <c r="X74" s="335">
        <f>IF(X$7=0,0,X$7/TRE_fec!X$7)</f>
        <v>0.12240131313171686</v>
      </c>
      <c r="Y74" s="335">
        <f>IF(Y$7=0,0,Y$7/TRE_fec!Y$7)</f>
        <v>0.12240131313171684</v>
      </c>
      <c r="DA74" s="177"/>
    </row>
    <row r="75" spans="1:105" ht="12" customHeight="1" x14ac:dyDescent="0.25">
      <c r="A75" s="173" t="s">
        <v>93</v>
      </c>
      <c r="B75" s="335">
        <f>IF(B$8=0,0,B$8/TRE_fec!B$8)</f>
        <v>0.66156353687778491</v>
      </c>
      <c r="C75" s="335">
        <f>IF(C$8=0,0,C$8/TRE_fec!C$8)</f>
        <v>0.6615635368777848</v>
      </c>
      <c r="D75" s="335">
        <f>IF(D$8=0,0,D$8/TRE_fec!D$8)</f>
        <v>0.66156353687778446</v>
      </c>
      <c r="E75" s="335">
        <f>IF(E$8=0,0,E$8/TRE_fec!E$8)</f>
        <v>0.6615635368777848</v>
      </c>
      <c r="F75" s="335">
        <f>IF(F$8=0,0,F$8/TRE_fec!F$8)</f>
        <v>0.66156353687778491</v>
      </c>
      <c r="G75" s="335">
        <f>IF(G$8=0,0,G$8/TRE_fec!G$8)</f>
        <v>0.66156353687778457</v>
      </c>
      <c r="H75" s="335">
        <f>IF(H$8=0,0,H$8/TRE_fec!H$8)</f>
        <v>0.66156353687778491</v>
      </c>
      <c r="I75" s="335">
        <f>IF(I$8=0,0,I$8/TRE_fec!I$8)</f>
        <v>0.66156353687778457</v>
      </c>
      <c r="J75" s="335">
        <f>IF(J$8=0,0,J$8/TRE_fec!J$8)</f>
        <v>0.66156353687778469</v>
      </c>
      <c r="K75" s="335">
        <f>IF(K$8=0,0,K$8/TRE_fec!K$8)</f>
        <v>0.66156353687778457</v>
      </c>
      <c r="L75" s="335">
        <f>IF(L$8=0,0,L$8/TRE_fec!L$8)</f>
        <v>0.66156353687778469</v>
      </c>
      <c r="M75" s="335">
        <f>IF(M$8=0,0,M$8/TRE_fec!M$8)</f>
        <v>0.6615635368777848</v>
      </c>
      <c r="N75" s="335">
        <f>IF(N$8=0,0,N$8/TRE_fec!N$8)</f>
        <v>0.6615635368777848</v>
      </c>
      <c r="O75" s="335">
        <f>IF(O$8=0,0,O$8/TRE_fec!O$8)</f>
        <v>0.66156353687778469</v>
      </c>
      <c r="P75" s="335">
        <f>IF(P$8=0,0,P$8/TRE_fec!P$8)</f>
        <v>0.6615635368777848</v>
      </c>
      <c r="Q75" s="335">
        <f>IF(Q$8=0,0,Q$8/TRE_fec!Q$8)</f>
        <v>0.6615635368777848</v>
      </c>
      <c r="R75" s="335">
        <f>IF(R$8=0,0,R$8/TRE_fec!R$8)</f>
        <v>0.6615635368777848</v>
      </c>
      <c r="S75" s="335">
        <f>IF(S$8=0,0,S$8/TRE_fec!S$8)</f>
        <v>0.6615635368777848</v>
      </c>
      <c r="T75" s="335">
        <f>IF(T$8=0,0,T$8/TRE_fec!T$8)</f>
        <v>0.66156353687778469</v>
      </c>
      <c r="U75" s="335">
        <f>IF(U$8=0,0,U$8/TRE_fec!U$8)</f>
        <v>0.6615635368777848</v>
      </c>
      <c r="V75" s="335">
        <f>IF(V$8=0,0,V$8/TRE_fec!V$8)</f>
        <v>0.6615635368777848</v>
      </c>
      <c r="W75" s="335">
        <f>IF(W$8=0,0,W$8/TRE_fec!W$8)</f>
        <v>0.66156353687778469</v>
      </c>
      <c r="X75" s="335">
        <f>IF(X$8=0,0,X$8/TRE_fec!X$8)</f>
        <v>0.66156353687778491</v>
      </c>
      <c r="Y75" s="335">
        <f>IF(Y$8=0,0,Y$8/TRE_fec!Y$8)</f>
        <v>0.66156353687778491</v>
      </c>
      <c r="DA75" s="177"/>
    </row>
    <row r="76" spans="1:105" ht="12" customHeight="1" x14ac:dyDescent="0.25">
      <c r="A76" s="173" t="s">
        <v>94</v>
      </c>
      <c r="B76" s="335">
        <f>IF(B$9=0,0,B$9/TRE_fec!B$9)</f>
        <v>0.46773288271528934</v>
      </c>
      <c r="C76" s="335">
        <f>IF(C$9=0,0,C$9/TRE_fec!C$9)</f>
        <v>0.46773288271528907</v>
      </c>
      <c r="D76" s="335">
        <f>IF(D$9=0,0,D$9/TRE_fec!D$9)</f>
        <v>0.46773288271528918</v>
      </c>
      <c r="E76" s="335">
        <f>IF(E$9=0,0,E$9/TRE_fec!E$9)</f>
        <v>0.46773288271528912</v>
      </c>
      <c r="F76" s="335">
        <f>IF(F$9=0,0,F$9/TRE_fec!F$9)</f>
        <v>0.46773288271528907</v>
      </c>
      <c r="G76" s="335">
        <f>IF(G$9=0,0,G$9/TRE_fec!G$9)</f>
        <v>0.46773288271528912</v>
      </c>
      <c r="H76" s="335">
        <f>IF(H$9=0,0,H$9/TRE_fec!H$9)</f>
        <v>0.46773288271528912</v>
      </c>
      <c r="I76" s="335">
        <f>IF(I$9=0,0,I$9/TRE_fec!I$9)</f>
        <v>0.46773288271528901</v>
      </c>
      <c r="J76" s="335">
        <f>IF(J$9=0,0,J$9/TRE_fec!J$9)</f>
        <v>0.46773288271528918</v>
      </c>
      <c r="K76" s="335">
        <f>IF(K$9=0,0,K$9/TRE_fec!K$9)</f>
        <v>0.46773288271528918</v>
      </c>
      <c r="L76" s="335">
        <f>IF(L$9=0,0,L$9/TRE_fec!L$9)</f>
        <v>0.46773288271528923</v>
      </c>
      <c r="M76" s="335">
        <f>IF(M$9=0,0,M$9/TRE_fec!M$9)</f>
        <v>0.46773288271528923</v>
      </c>
      <c r="N76" s="335">
        <f>IF(N$9=0,0,N$9/TRE_fec!N$9)</f>
        <v>0.46773288271528929</v>
      </c>
      <c r="O76" s="335">
        <f>IF(O$9=0,0,O$9/TRE_fec!O$9)</f>
        <v>0.46773288271528918</v>
      </c>
      <c r="P76" s="335">
        <f>IF(P$9=0,0,P$9/TRE_fec!P$9)</f>
        <v>0.46773288271528901</v>
      </c>
      <c r="Q76" s="335">
        <f>IF(Q$9=0,0,Q$9/TRE_fec!Q$9)</f>
        <v>0.46773288271528918</v>
      </c>
      <c r="R76" s="335">
        <f>IF(R$9=0,0,R$9/TRE_fec!R$9)</f>
        <v>0.46773288271528912</v>
      </c>
      <c r="S76" s="335">
        <f>IF(S$9=0,0,S$9/TRE_fec!S$9)</f>
        <v>0.46773288271528923</v>
      </c>
      <c r="T76" s="335">
        <f>IF(T$9=0,0,T$9/TRE_fec!T$9)</f>
        <v>0.46773288271528923</v>
      </c>
      <c r="U76" s="335">
        <f>IF(U$9=0,0,U$9/TRE_fec!U$9)</f>
        <v>0.46773288271528896</v>
      </c>
      <c r="V76" s="335">
        <f>IF(V$9=0,0,V$9/TRE_fec!V$9)</f>
        <v>0.46773288271528912</v>
      </c>
      <c r="W76" s="335">
        <f>IF(W$9=0,0,W$9/TRE_fec!W$9)</f>
        <v>0.46773288271528912</v>
      </c>
      <c r="X76" s="335">
        <f>IF(X$9=0,0,X$9/TRE_fec!X$9)</f>
        <v>0.4677328827152894</v>
      </c>
      <c r="Y76" s="335">
        <f>IF(Y$9=0,0,Y$9/TRE_fec!Y$9)</f>
        <v>0.46773288271528912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0.76077075301979191</v>
      </c>
      <c r="C77" s="336">
        <f>IF(C$10=0,0,C$10/TRE_fec!C$10)</f>
        <v>0.74476975703809956</v>
      </c>
      <c r="D77" s="336">
        <f>IF(D$10=0,0,D$10/TRE_fec!D$10)</f>
        <v>0.75734048141883514</v>
      </c>
      <c r="E77" s="336">
        <f>IF(E$10=0,0,E$10/TRE_fec!E$10)</f>
        <v>0.7431448702696668</v>
      </c>
      <c r="F77" s="336">
        <f>IF(F$10=0,0,F$10/TRE_fec!F$10)</f>
        <v>0.7457457837804129</v>
      </c>
      <c r="G77" s="336">
        <f>IF(G$10=0,0,G$10/TRE_fec!G$10)</f>
        <v>0.74859401826105454</v>
      </c>
      <c r="H77" s="336">
        <f>IF(H$10=0,0,H$10/TRE_fec!H$10)</f>
        <v>0.76477950061394828</v>
      </c>
      <c r="I77" s="336">
        <f>IF(I$10=0,0,I$10/TRE_fec!I$10)</f>
        <v>0.77300518944284335</v>
      </c>
      <c r="J77" s="336">
        <f>IF(J$10=0,0,J$10/TRE_fec!J$10)</f>
        <v>0.79328002932867481</v>
      </c>
      <c r="K77" s="336">
        <f>IF(K$10=0,0,K$10/TRE_fec!K$10)</f>
        <v>0.80353037211556144</v>
      </c>
      <c r="L77" s="336">
        <f>IF(L$10=0,0,L$10/TRE_fec!L$10)</f>
        <v>0.80214998042709829</v>
      </c>
      <c r="M77" s="336">
        <f>IF(M$10=0,0,M$10/TRE_fec!M$10)</f>
        <v>0.81370437546120356</v>
      </c>
      <c r="N77" s="336">
        <f>IF(N$10=0,0,N$10/TRE_fec!N$10)</f>
        <v>0.83053781087959333</v>
      </c>
      <c r="O77" s="336">
        <f>IF(O$10=0,0,O$10/TRE_fec!O$10)</f>
        <v>0.84702219205199192</v>
      </c>
      <c r="P77" s="336">
        <f>IF(P$10=0,0,P$10/TRE_fec!P$10)</f>
        <v>0.82845577485000377</v>
      </c>
      <c r="Q77" s="336">
        <f>IF(Q$10=0,0,Q$10/TRE_fec!Q$10)</f>
        <v>0.83619570263140086</v>
      </c>
      <c r="R77" s="336">
        <f>IF(R$10=0,0,R$10/TRE_fec!R$10)</f>
        <v>0.84586819172872285</v>
      </c>
      <c r="S77" s="336">
        <f>IF(S$10=0,0,S$10/TRE_fec!S$10)</f>
        <v>0.84278204968909831</v>
      </c>
      <c r="T77" s="336">
        <f>IF(T$10=0,0,T$10/TRE_fec!T$10)</f>
        <v>0.85017125161868745</v>
      </c>
      <c r="U77" s="336">
        <f>IF(U$10=0,0,U$10/TRE_fec!U$10)</f>
        <v>0.85796368040875548</v>
      </c>
      <c r="V77" s="336">
        <f>IF(V$10=0,0,V$10/TRE_fec!V$10)</f>
        <v>0.86669456894166097</v>
      </c>
      <c r="W77" s="336">
        <f>IF(W$10=0,0,W$10/TRE_fec!W$10)</f>
        <v>0.85819393040592595</v>
      </c>
      <c r="X77" s="336">
        <f>IF(X$10=0,0,X$10/TRE_fec!X$10)</f>
        <v>0.86435468097817436</v>
      </c>
      <c r="Y77" s="336">
        <f>IF(Y$10=0,0,Y$10/TRE_fec!Y$10)</f>
        <v>0.87818689396030947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0.54646514567594096</v>
      </c>
      <c r="C78" s="349">
        <f>IF(C$16=0,0,C$16/TRE_fec!C$16)</f>
        <v>0.53198282145925324</v>
      </c>
      <c r="D78" s="349">
        <f>IF(D$16=0,0,D$16/TRE_fec!D$16)</f>
        <v>0.5394051581788839</v>
      </c>
      <c r="E78" s="349">
        <f>IF(E$16=0,0,E$16/TRE_fec!E$16)</f>
        <v>0.52758552922875412</v>
      </c>
      <c r="F78" s="349">
        <f>IF(F$16=0,0,F$16/TRE_fec!F$16)</f>
        <v>0.53048985456869113</v>
      </c>
      <c r="G78" s="349">
        <f>IF(G$16=0,0,G$16/TRE_fec!G$16)</f>
        <v>0.52885163931662493</v>
      </c>
      <c r="H78" s="349">
        <f>IF(H$16=0,0,H$16/TRE_fec!H$16)</f>
        <v>0.53830360620208173</v>
      </c>
      <c r="I78" s="349">
        <f>IF(I$16=0,0,I$16/TRE_fec!I$16)</f>
        <v>0.54255464564212952</v>
      </c>
      <c r="J78" s="349">
        <f>IF(J$16=0,0,J$16/TRE_fec!J$16)</f>
        <v>0.55531543902205904</v>
      </c>
      <c r="K78" s="349">
        <f>IF(K$16=0,0,K$16/TRE_fec!K$16)</f>
        <v>0.55309162942579837</v>
      </c>
      <c r="L78" s="349">
        <f>IF(L$16=0,0,L$16/TRE_fec!L$16)</f>
        <v>0.54943871054220073</v>
      </c>
      <c r="M78" s="349">
        <f>IF(M$16=0,0,M$16/TRE_fec!M$16)</f>
        <v>0.55738963641362693</v>
      </c>
      <c r="N78" s="349">
        <f>IF(N$16=0,0,N$16/TRE_fec!N$16)</f>
        <v>0.56254038150871721</v>
      </c>
      <c r="O78" s="349">
        <f>IF(O$16=0,0,O$16/TRE_fec!O$16)</f>
        <v>0.5812572161652253</v>
      </c>
      <c r="P78" s="349">
        <f>IF(P$16=0,0,P$16/TRE_fec!P$16)</f>
        <v>0.54843323670117272</v>
      </c>
      <c r="Q78" s="349">
        <f>IF(Q$16=0,0,Q$16/TRE_fec!Q$16)</f>
        <v>0.55549639328245504</v>
      </c>
      <c r="R78" s="349">
        <f>IF(R$16=0,0,R$16/TRE_fec!R$16)</f>
        <v>0.56699942639895295</v>
      </c>
      <c r="S78" s="349">
        <f>IF(S$16=0,0,S$16/TRE_fec!S$16)</f>
        <v>0.56454983019394644</v>
      </c>
      <c r="T78" s="349">
        <f>IF(T$16=0,0,T$16/TRE_fec!T$16)</f>
        <v>0.56864600821065769</v>
      </c>
      <c r="U78" s="349">
        <f>IF(U$16=0,0,U$16/TRE_fec!U$16)</f>
        <v>0.56997353963418829</v>
      </c>
      <c r="V78" s="349">
        <f>IF(V$16=0,0,V$16/TRE_fec!V$16)</f>
        <v>0.57193558750113171</v>
      </c>
      <c r="W78" s="349">
        <f>IF(W$16=0,0,W$16/TRE_fec!W$16)</f>
        <v>0.55635775208482718</v>
      </c>
      <c r="X78" s="349">
        <f>IF(X$16=0,0,X$16/TRE_fec!X$16)</f>
        <v>0.54752394092124013</v>
      </c>
      <c r="Y78" s="349">
        <f>IF(Y$16=0,0,Y$16/TRE_fec!Y$16)</f>
        <v>0.55231147125139557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0.45989460872376181</v>
      </c>
      <c r="C79" s="349">
        <f>IF(C$24=0,0,C$24/TRE_fec!C$24)</f>
        <v>0.45832650005572945</v>
      </c>
      <c r="D79" s="349">
        <f>IF(D$24=0,0,D$24/TRE_fec!D$24)</f>
        <v>0.45917103301834988</v>
      </c>
      <c r="E79" s="349">
        <f>IF(E$24=0,0,E$24/TRE_fec!E$24)</f>
        <v>0.45782740653355913</v>
      </c>
      <c r="F79" s="349">
        <f>IF(F$24=0,0,F$24/TRE_fec!F$24)</f>
        <v>0.45835946592627469</v>
      </c>
      <c r="G79" s="349">
        <f>IF(G$24=0,0,G$24/TRE_fec!G$24)</f>
        <v>0.45876644211773321</v>
      </c>
      <c r="H79" s="349">
        <f>IF(H$24=0,0,H$24/TRE_fec!H$24)</f>
        <v>0.45962122468616812</v>
      </c>
      <c r="I79" s="349">
        <f>IF(I$24=0,0,I$24/TRE_fec!I$24)</f>
        <v>0.45995852315094155</v>
      </c>
      <c r="J79" s="349">
        <f>IF(J$24=0,0,J$24/TRE_fec!J$24)</f>
        <v>0.46011813084310826</v>
      </c>
      <c r="K79" s="349">
        <f>IF(K$24=0,0,K$24/TRE_fec!K$24)</f>
        <v>0.45984975641242043</v>
      </c>
      <c r="L79" s="349">
        <f>IF(L$24=0,0,L$24/TRE_fec!L$24)</f>
        <v>0.45934484013571897</v>
      </c>
      <c r="M79" s="349">
        <f>IF(M$24=0,0,M$24/TRE_fec!M$24)</f>
        <v>0.45992199320704824</v>
      </c>
      <c r="N79" s="349">
        <f>IF(N$24=0,0,N$24/TRE_fec!N$24)</f>
        <v>0.45928987217606249</v>
      </c>
      <c r="O79" s="349">
        <f>IF(O$24=0,0,O$24/TRE_fec!O$24)</f>
        <v>0.46189706882098674</v>
      </c>
      <c r="P79" s="349">
        <f>IF(P$24=0,0,P$24/TRE_fec!P$24)</f>
        <v>0.45879166228454421</v>
      </c>
      <c r="Q79" s="349">
        <f>IF(Q$24=0,0,Q$24/TRE_fec!Q$24)</f>
        <v>0.45971392231719199</v>
      </c>
      <c r="R79" s="349">
        <f>IF(R$24=0,0,R$24/TRE_fec!R$24)</f>
        <v>0.4617421033187582</v>
      </c>
      <c r="S79" s="349">
        <f>IF(S$24=0,0,S$24/TRE_fec!S$24)</f>
        <v>0.46118329242033046</v>
      </c>
      <c r="T79" s="349">
        <f>IF(T$24=0,0,T$24/TRE_fec!T$24)</f>
        <v>0.46187651803618024</v>
      </c>
      <c r="U79" s="349">
        <f>IF(U$24=0,0,U$24/TRE_fec!U$24)</f>
        <v>0.46223073008580134</v>
      </c>
      <c r="V79" s="349">
        <f>IF(V$24=0,0,V$24/TRE_fec!V$24)</f>
        <v>0.46254748347660035</v>
      </c>
      <c r="W79" s="349">
        <f>IF(W$24=0,0,W$24/TRE_fec!W$24)</f>
        <v>0.46162058377111331</v>
      </c>
      <c r="X79" s="349">
        <f>IF(X$24=0,0,X$24/TRE_fec!X$24)</f>
        <v>0.4617009278802377</v>
      </c>
      <c r="Y79" s="349">
        <f>IF(Y$24=0,0,Y$24/TRE_fec!Y$24)</f>
        <v>0.46147993176816682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0.46839869629366365</v>
      </c>
      <c r="C80" s="349">
        <f>IF(C$27=0,0,C$27/TRE_fec!C$27)</f>
        <v>0.4559852755365027</v>
      </c>
      <c r="D80" s="349">
        <f>IF(D$27=0,0,D$27/TRE_fec!D$27)</f>
        <v>0.46234727843904344</v>
      </c>
      <c r="E80" s="349">
        <f>IF(E$27=0,0,E$27/TRE_fec!E$27)</f>
        <v>0.45221616791036057</v>
      </c>
      <c r="F80" s="349">
        <f>IF(F$27=0,0,F$27/TRE_fec!F$27)</f>
        <v>0.45470558963030672</v>
      </c>
      <c r="G80" s="349">
        <f>IF(G$27=0,0,G$27/TRE_fec!G$27)</f>
        <v>0.45330140512853578</v>
      </c>
      <c r="H80" s="349">
        <f>IF(H$27=0,0,H$27/TRE_fec!H$27)</f>
        <v>0.46140309103035571</v>
      </c>
      <c r="I80" s="349">
        <f>IF(I$27=0,0,I$27/TRE_fec!I$27)</f>
        <v>0.46504683912182515</v>
      </c>
      <c r="J80" s="349">
        <f>IF(J$27=0,0,J$27/TRE_fec!J$27)</f>
        <v>0.47598466201890782</v>
      </c>
      <c r="K80" s="349">
        <f>IF(K$27=0,0,K$27/TRE_fec!K$27)</f>
        <v>0.47407853950782713</v>
      </c>
      <c r="L80" s="349">
        <f>IF(L$27=0,0,L$27/TRE_fec!L$27)</f>
        <v>0.47094746617902911</v>
      </c>
      <c r="M80" s="349">
        <f>IF(M$27=0,0,M$27/TRE_fec!M$27)</f>
        <v>0.47776254549739461</v>
      </c>
      <c r="N80" s="349">
        <f>IF(N$27=0,0,N$27/TRE_fec!N$27)</f>
        <v>0.48217746986461485</v>
      </c>
      <c r="O80" s="349">
        <f>IF(O$27=0,0,O$27/TRE_fec!O$27)</f>
        <v>0.49822047099876476</v>
      </c>
      <c r="P80" s="349">
        <f>IF(P$27=0,0,P$27/TRE_fec!P$27)</f>
        <v>0.47008563145814791</v>
      </c>
      <c r="Q80" s="349">
        <f>IF(Q$27=0,0,Q$27/TRE_fec!Q$27)</f>
        <v>0.4761397656706759</v>
      </c>
      <c r="R80" s="349">
        <f>IF(R$27=0,0,R$27/TRE_fec!R$27)</f>
        <v>0.48599950834195976</v>
      </c>
      <c r="S80" s="349">
        <f>IF(S$27=0,0,S$27/TRE_fec!S$27)</f>
        <v>0.4838998544519541</v>
      </c>
      <c r="T80" s="349">
        <f>IF(T$27=0,0,T$27/TRE_fec!T$27)</f>
        <v>0.48741086418056395</v>
      </c>
      <c r="U80" s="349">
        <f>IF(U$27=0,0,U$27/TRE_fec!U$27)</f>
        <v>0.48854874825787564</v>
      </c>
      <c r="V80" s="349">
        <f>IF(V$27=0,0,V$27/TRE_fec!V$27)</f>
        <v>0.49023050357239867</v>
      </c>
      <c r="W80" s="349">
        <f>IF(W$27=0,0,W$27/TRE_fec!W$27)</f>
        <v>0.47687807321556613</v>
      </c>
      <c r="X80" s="349">
        <f>IF(X$27=0,0,X$27/TRE_fec!X$27)</f>
        <v>0.46930623507534891</v>
      </c>
      <c r="Y80" s="349">
        <f>IF(Y$27=0,0,Y$27/TRE_fec!Y$27)</f>
        <v>0.47340983250119623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0.68882730812519599</v>
      </c>
      <c r="C81" s="349">
        <f>IF(C$35=0,0,C$35/TRE_fec!C$35)</f>
        <v>0.68792595655513977</v>
      </c>
      <c r="D81" s="349">
        <f>IF(D$35=0,0,D$35/TRE_fec!D$35)</f>
        <v>0.69065914491931779</v>
      </c>
      <c r="E81" s="349">
        <f>IF(E$35=0,0,E$35/TRE_fec!E$35)</f>
        <v>0.68178177803466522</v>
      </c>
      <c r="F81" s="349">
        <f>IF(F$35=0,0,F$35/TRE_fec!F$35)</f>
        <v>0.6806474828240231</v>
      </c>
      <c r="G81" s="349">
        <f>IF(G$35=0,0,G$35/TRE_fec!G$35)</f>
        <v>0.6755727756570703</v>
      </c>
      <c r="H81" s="349">
        <f>IF(H$35=0,0,H$35/TRE_fec!H$35)</f>
        <v>0.67554458021107744</v>
      </c>
      <c r="I81" s="349">
        <f>IF(I$35=0,0,I$35/TRE_fec!I$35)</f>
        <v>0.68017670634042604</v>
      </c>
      <c r="J81" s="349">
        <f>IF(J$35=0,0,J$35/TRE_fec!J$35)</f>
        <v>0.68546935441361856</v>
      </c>
      <c r="K81" s="349">
        <f>IF(K$35=0,0,K$35/TRE_fec!K$35)</f>
        <v>0.68560049213356067</v>
      </c>
      <c r="L81" s="349">
        <f>IF(L$35=0,0,L$35/TRE_fec!L$35)</f>
        <v>0.685373678779721</v>
      </c>
      <c r="M81" s="349">
        <f>IF(M$35=0,0,M$35/TRE_fec!M$35)</f>
        <v>0.68730624519590733</v>
      </c>
      <c r="N81" s="349">
        <f>IF(N$35=0,0,N$35/TRE_fec!N$35)</f>
        <v>0.69597181211623371</v>
      </c>
      <c r="O81" s="349">
        <f>IF(O$35=0,0,O$35/TRE_fec!O$35)</f>
        <v>0.68707902604037696</v>
      </c>
      <c r="P81" s="349">
        <f>IF(P$35=0,0,P$35/TRE_fec!P$35)</f>
        <v>0.66351183111330214</v>
      </c>
      <c r="Q81" s="349">
        <f>IF(Q$35=0,0,Q$35/TRE_fec!Q$35)</f>
        <v>0.67619364224950496</v>
      </c>
      <c r="R81" s="349">
        <f>IF(R$35=0,0,R$35/TRE_fec!R$35)</f>
        <v>0.7050659675012001</v>
      </c>
      <c r="S81" s="349">
        <f>IF(S$35=0,0,S$35/TRE_fec!S$35)</f>
        <v>0.70205265780641002</v>
      </c>
      <c r="T81" s="349">
        <f>IF(T$35=0,0,T$35/TRE_fec!T$35)</f>
        <v>0.69059126106606783</v>
      </c>
      <c r="U81" s="349">
        <f>IF(U$35=0,0,U$35/TRE_fec!U$35)</f>
        <v>0.68265710009300118</v>
      </c>
      <c r="V81" s="349">
        <f>IF(V$35=0,0,V$35/TRE_fec!V$35)</f>
        <v>0.66809260938142689</v>
      </c>
      <c r="W81" s="349">
        <f>IF(W$35=0,0,W$35/TRE_fec!W$35)</f>
        <v>0.67129185147929438</v>
      </c>
      <c r="X81" s="349">
        <f>IF(X$35=0,0,X$35/TRE_fec!X$35)</f>
        <v>0.67286665063996731</v>
      </c>
      <c r="Y81" s="349">
        <f>IF(Y$35=0,0,Y$35/TRE_fec!Y$35)</f>
        <v>0.67561011885308986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0.61099964362369563</v>
      </c>
      <c r="C82" s="349">
        <f>IF(C$46=0,0,C$46/TRE_fec!C$46)</f>
        <v>0.61099964362369585</v>
      </c>
      <c r="D82" s="349">
        <f>IF(D$46=0,0,D$46/TRE_fec!D$46)</f>
        <v>0.61099964362369574</v>
      </c>
      <c r="E82" s="349">
        <f>IF(E$46=0,0,E$46/TRE_fec!E$46)</f>
        <v>0.61099964362369563</v>
      </c>
      <c r="F82" s="349">
        <f>IF(F$46=0,0,F$46/TRE_fec!F$46)</f>
        <v>0.61099964362369574</v>
      </c>
      <c r="G82" s="349">
        <f>IF(G$46=0,0,G$46/TRE_fec!G$46)</f>
        <v>0.61099964362369585</v>
      </c>
      <c r="H82" s="349">
        <f>IF(H$46=0,0,H$46/TRE_fec!H$46)</f>
        <v>0.61099964362369574</v>
      </c>
      <c r="I82" s="349">
        <f>IF(I$46=0,0,I$46/TRE_fec!I$46)</f>
        <v>0.61099964362369596</v>
      </c>
      <c r="J82" s="349">
        <f>IF(J$46=0,0,J$46/TRE_fec!J$46)</f>
        <v>0.61099964362369585</v>
      </c>
      <c r="K82" s="349">
        <f>IF(K$46=0,0,K$46/TRE_fec!K$46)</f>
        <v>0.61099964362369563</v>
      </c>
      <c r="L82" s="349">
        <f>IF(L$46=0,0,L$46/TRE_fec!L$46)</f>
        <v>0.61099964362369574</v>
      </c>
      <c r="M82" s="349">
        <f>IF(M$46=0,0,M$46/TRE_fec!M$46)</f>
        <v>0.61099964362369608</v>
      </c>
      <c r="N82" s="349">
        <f>IF(N$46=0,0,N$46/TRE_fec!N$46)</f>
        <v>0.61099964362369596</v>
      </c>
      <c r="O82" s="349">
        <f>IF(O$46=0,0,O$46/TRE_fec!O$46)</f>
        <v>0.61099964362369596</v>
      </c>
      <c r="P82" s="349">
        <f>IF(P$46=0,0,P$46/TRE_fec!P$46)</f>
        <v>0.61099964362369541</v>
      </c>
      <c r="Q82" s="349">
        <f>IF(Q$46=0,0,Q$46/TRE_fec!Q$46)</f>
        <v>0.61099964362369574</v>
      </c>
      <c r="R82" s="349">
        <f>IF(R$46=0,0,R$46/TRE_fec!R$46)</f>
        <v>0.61099964362369563</v>
      </c>
      <c r="S82" s="349">
        <f>IF(S$46=0,0,S$46/TRE_fec!S$46)</f>
        <v>0.61099964362369585</v>
      </c>
      <c r="T82" s="349">
        <f>IF(T$46=0,0,T$46/TRE_fec!T$46)</f>
        <v>0.61099964362369563</v>
      </c>
      <c r="U82" s="349">
        <f>IF(U$46=0,0,U$46/TRE_fec!U$46)</f>
        <v>0.61099964362369596</v>
      </c>
      <c r="V82" s="349">
        <f>IF(V$46=0,0,V$46/TRE_fec!V$46)</f>
        <v>0.61099964362369585</v>
      </c>
      <c r="W82" s="349">
        <f>IF(W$46=0,0,W$46/TRE_fec!W$46)</f>
        <v>0.61099964362369585</v>
      </c>
      <c r="X82" s="349">
        <f>IF(X$46=0,0,X$46/TRE_fec!X$46)</f>
        <v>0.61099964362369596</v>
      </c>
      <c r="Y82" s="349">
        <f>IF(Y$46=0,0,Y$46/TRE_fec!Y$46)</f>
        <v>0.61099964362369585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0.56244198428662573</v>
      </c>
      <c r="C83" s="337">
        <f>IF(C$47=0,0,C$47/TRE_fec!C$47)</f>
        <v>0.56244198428662584</v>
      </c>
      <c r="D83" s="337">
        <f>IF(D$47=0,0,D$47/TRE_fec!D$47)</f>
        <v>0.5624419842866254</v>
      </c>
      <c r="E83" s="337">
        <f>IF(E$47=0,0,E$47/TRE_fec!E$47)</f>
        <v>0.56244198428662551</v>
      </c>
      <c r="F83" s="337">
        <f>IF(F$47=0,0,F$47/TRE_fec!F$47)</f>
        <v>0.56244198428662562</v>
      </c>
      <c r="G83" s="337">
        <f>IF(G$47=0,0,G$47/TRE_fec!G$47)</f>
        <v>0.56244198428662573</v>
      </c>
      <c r="H83" s="337">
        <f>IF(H$47=0,0,H$47/TRE_fec!H$47)</f>
        <v>0.56244198428662573</v>
      </c>
      <c r="I83" s="337">
        <f>IF(I$47=0,0,I$47/TRE_fec!I$47)</f>
        <v>0.56244198428662595</v>
      </c>
      <c r="J83" s="337">
        <f>IF(J$47=0,0,J$47/TRE_fec!J$47)</f>
        <v>0.56244198428662573</v>
      </c>
      <c r="K83" s="337">
        <f>IF(K$47=0,0,K$47/TRE_fec!K$47)</f>
        <v>0.56244198428662562</v>
      </c>
      <c r="L83" s="337">
        <f>IF(L$47=0,0,L$47/TRE_fec!L$47)</f>
        <v>0.56244198428662573</v>
      </c>
      <c r="M83" s="337">
        <f>IF(M$47=0,0,M$47/TRE_fec!M$47)</f>
        <v>0.56244198428662562</v>
      </c>
      <c r="N83" s="337">
        <f>IF(N$47=0,0,N$47/TRE_fec!N$47)</f>
        <v>0.56244198428662595</v>
      </c>
      <c r="O83" s="337">
        <f>IF(O$47=0,0,O$47/TRE_fec!O$47)</f>
        <v>0.56244198428662573</v>
      </c>
      <c r="P83" s="337">
        <f>IF(P$47=0,0,P$47/TRE_fec!P$47)</f>
        <v>0.56244198428662573</v>
      </c>
      <c r="Q83" s="337">
        <f>IF(Q$47=0,0,Q$47/TRE_fec!Q$47)</f>
        <v>0.56244198428662562</v>
      </c>
      <c r="R83" s="337">
        <f>IF(R$47=0,0,R$47/TRE_fec!R$47)</f>
        <v>0.56244198428662584</v>
      </c>
      <c r="S83" s="337">
        <f>IF(S$47=0,0,S$47/TRE_fec!S$47)</f>
        <v>0.56244198428662584</v>
      </c>
      <c r="T83" s="337">
        <f>IF(T$47=0,0,T$47/TRE_fec!T$47)</f>
        <v>0.56244198428662573</v>
      </c>
      <c r="U83" s="337">
        <f>IF(U$47=0,0,U$47/TRE_fec!U$47)</f>
        <v>0.56244198428662551</v>
      </c>
      <c r="V83" s="337">
        <f>IF(V$47=0,0,V$47/TRE_fec!V$47)</f>
        <v>0.56244198428662573</v>
      </c>
      <c r="W83" s="337">
        <f>IF(W$47=0,0,W$47/TRE_fec!W$47)</f>
        <v>0.56244198428662584</v>
      </c>
      <c r="X83" s="337">
        <f>IF(X$47=0,0,X$47/TRE_fec!X$47)</f>
        <v>0.56244198428662595</v>
      </c>
      <c r="Y83" s="337">
        <f>IF(Y$47=0,0,Y$47/TRE_fec!Y$47)</f>
        <v>0.56244198428662584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DK: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38.860471439491349</v>
      </c>
      <c r="C5" s="223">
        <v>46.400578919448627</v>
      </c>
      <c r="D5" s="223">
        <v>40.813422479551058</v>
      </c>
      <c r="E5" s="223">
        <v>46.905276958844517</v>
      </c>
      <c r="F5" s="223">
        <v>46.097638919208627</v>
      </c>
      <c r="G5" s="223">
        <v>50.103381598818437</v>
      </c>
      <c r="H5" s="223">
        <v>48.908047319062973</v>
      </c>
      <c r="I5" s="223">
        <v>53.048429279203077</v>
      </c>
      <c r="J5" s="223">
        <v>38.74306463938477</v>
      </c>
      <c r="K5" s="223">
        <v>36.11738267932283</v>
      </c>
      <c r="L5" s="223">
        <v>39.045802679326911</v>
      </c>
      <c r="M5" s="223">
        <v>26.844254279602389</v>
      </c>
      <c r="N5" s="223">
        <v>13.228581960208359</v>
      </c>
      <c r="O5" s="223">
        <v>13.07670803989862</v>
      </c>
      <c r="P5" s="223">
        <v>16.29707724989402</v>
      </c>
      <c r="Q5" s="223">
        <v>14.67391550684585</v>
      </c>
      <c r="R5" s="223">
        <v>11.543228925459021</v>
      </c>
      <c r="S5" s="223">
        <v>12.16824010957453</v>
      </c>
      <c r="T5" s="223">
        <v>12.142902030401251</v>
      </c>
      <c r="U5" s="223">
        <v>10.335787185130281</v>
      </c>
      <c r="V5" s="223">
        <v>8.6812212085935823</v>
      </c>
      <c r="W5" s="223">
        <v>11.95913294219562</v>
      </c>
      <c r="X5" s="223">
        <v>13.04791802157246</v>
      </c>
      <c r="Y5" s="223">
        <v>11.08135871756849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1.284228988908366</v>
      </c>
      <c r="C10" s="260">
        <v>1.637631976059494</v>
      </c>
      <c r="D10" s="260">
        <v>1.3990264584140399</v>
      </c>
      <c r="E10" s="260">
        <v>1.611286869773098</v>
      </c>
      <c r="F10" s="260">
        <v>1.5653352038260631</v>
      </c>
      <c r="G10" s="260">
        <v>1.71329376254058</v>
      </c>
      <c r="H10" s="260">
        <v>1.6072701949990811</v>
      </c>
      <c r="I10" s="260">
        <v>1.6904887199836269</v>
      </c>
      <c r="J10" s="260">
        <v>1.15960136004431</v>
      </c>
      <c r="K10" s="260">
        <v>1.0459676412424499</v>
      </c>
      <c r="L10" s="260">
        <v>1.136003189150097</v>
      </c>
      <c r="M10" s="260">
        <v>0.7633021830758866</v>
      </c>
      <c r="N10" s="260">
        <v>0.37988301145176823</v>
      </c>
      <c r="O10" s="260">
        <v>0.31891798690922579</v>
      </c>
      <c r="P10" s="260">
        <v>0.45400265830070657</v>
      </c>
      <c r="Q10" s="260">
        <v>0.37235066972748743</v>
      </c>
      <c r="R10" s="260">
        <v>0.26203390449563169</v>
      </c>
      <c r="S10" s="260">
        <v>0.28129431562025359</v>
      </c>
      <c r="T10" s="260">
        <v>0.26687300588180601</v>
      </c>
      <c r="U10" s="260">
        <v>0.21672028778771821</v>
      </c>
      <c r="V10" s="260">
        <v>0.17696809679629061</v>
      </c>
      <c r="W10" s="260">
        <v>0.27232150901828228</v>
      </c>
      <c r="X10" s="260">
        <v>0.28556005215948432</v>
      </c>
      <c r="Y10" s="260">
        <v>0.2127652781881969</v>
      </c>
      <c r="DA10" s="68" t="s">
        <v>2489</v>
      </c>
    </row>
    <row r="11" spans="1:105" ht="12" customHeight="1" x14ac:dyDescent="0.25">
      <c r="A11" s="37" t="s">
        <v>159</v>
      </c>
      <c r="B11" s="226">
        <v>0.48502693848032058</v>
      </c>
      <c r="C11" s="226">
        <v>0.76587486891682011</v>
      </c>
      <c r="D11" s="226">
        <v>0.62569430057282527</v>
      </c>
      <c r="E11" s="226">
        <v>0.73891042051958</v>
      </c>
      <c r="F11" s="226">
        <v>0.73165631254770225</v>
      </c>
      <c r="G11" s="226">
        <v>0.98060654694637572</v>
      </c>
      <c r="H11" s="226">
        <v>0.83428899183562777</v>
      </c>
      <c r="I11" s="226">
        <v>0.81292478113343114</v>
      </c>
      <c r="J11" s="226">
        <v>0.22372601767604089</v>
      </c>
      <c r="K11" s="226">
        <v>0.21598435865582</v>
      </c>
      <c r="L11" s="226">
        <v>0.21580626787209539</v>
      </c>
      <c r="M11" s="226">
        <v>0.10754132952407081</v>
      </c>
      <c r="N11" s="226">
        <v>0</v>
      </c>
      <c r="O11" s="226">
        <v>0</v>
      </c>
      <c r="P11" s="226">
        <v>0.1047820987562733</v>
      </c>
      <c r="Q11" s="226">
        <v>5.5217203776335627E-2</v>
      </c>
      <c r="R11" s="226">
        <v>5.943874059965458E-2</v>
      </c>
      <c r="S11" s="226">
        <v>5.4734721986769208E-2</v>
      </c>
      <c r="T11" s="226">
        <v>8.0391940270713391E-2</v>
      </c>
      <c r="U11" s="226">
        <v>7.9192948701831037E-2</v>
      </c>
      <c r="V11" s="226">
        <v>8.2015433593738446E-2</v>
      </c>
      <c r="W11" s="226">
        <v>0.16306466345558909</v>
      </c>
      <c r="X11" s="226">
        <v>0.21208469251670789</v>
      </c>
      <c r="Y11" s="226">
        <v>0.14436645762822989</v>
      </c>
      <c r="DA11" s="69" t="s">
        <v>2490</v>
      </c>
    </row>
    <row r="12" spans="1:105" ht="12" customHeight="1" x14ac:dyDescent="0.25">
      <c r="A12" s="37" t="s">
        <v>35</v>
      </c>
      <c r="B12" s="226">
        <v>0.7992020504280456</v>
      </c>
      <c r="C12" s="226">
        <v>0.87175710714267352</v>
      </c>
      <c r="D12" s="226">
        <v>0.77333215784121512</v>
      </c>
      <c r="E12" s="226">
        <v>0.87237644925351754</v>
      </c>
      <c r="F12" s="226">
        <v>0.83367889127836092</v>
      </c>
      <c r="G12" s="226">
        <v>0.73268721559420447</v>
      </c>
      <c r="H12" s="226">
        <v>0.77298120316345309</v>
      </c>
      <c r="I12" s="226">
        <v>0.87756393885019557</v>
      </c>
      <c r="J12" s="226">
        <v>0.93587534236826952</v>
      </c>
      <c r="K12" s="226">
        <v>0.82998328258663001</v>
      </c>
      <c r="L12" s="226">
        <v>0.92019692127800146</v>
      </c>
      <c r="M12" s="226">
        <v>0.65576085355181579</v>
      </c>
      <c r="N12" s="226">
        <v>0.37988301145176823</v>
      </c>
      <c r="O12" s="226">
        <v>0.31891798690922579</v>
      </c>
      <c r="P12" s="226">
        <v>0.34922055954443337</v>
      </c>
      <c r="Q12" s="226">
        <v>0.31713346595115183</v>
      </c>
      <c r="R12" s="226">
        <v>0.20259516389597709</v>
      </c>
      <c r="S12" s="226">
        <v>0.22655959363348441</v>
      </c>
      <c r="T12" s="226">
        <v>0.18648106561109259</v>
      </c>
      <c r="U12" s="226">
        <v>0.13752733908588721</v>
      </c>
      <c r="V12" s="226">
        <v>9.4952663202552107E-2</v>
      </c>
      <c r="W12" s="226">
        <v>0.1092568455626932</v>
      </c>
      <c r="X12" s="226">
        <v>7.3475359642776461E-2</v>
      </c>
      <c r="Y12" s="226">
        <v>6.839882055996703E-2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9.584981968961003</v>
      </c>
      <c r="C16" s="261">
        <f t="shared" si="0"/>
        <v>12.20570148045814</v>
      </c>
      <c r="D16" s="261">
        <f t="shared" si="0"/>
        <v>10.57365756908567</v>
      </c>
      <c r="E16" s="261">
        <f t="shared" si="0"/>
        <v>12.103819174494189</v>
      </c>
      <c r="F16" s="261">
        <f t="shared" si="0"/>
        <v>11.747956028740569</v>
      </c>
      <c r="G16" s="261">
        <f t="shared" si="0"/>
        <v>13.0468238637871</v>
      </c>
      <c r="H16" s="261">
        <f t="shared" si="0"/>
        <v>12.48140383022022</v>
      </c>
      <c r="I16" s="261">
        <f t="shared" si="0"/>
        <v>13.29586712438871</v>
      </c>
      <c r="J16" s="261">
        <f t="shared" si="0"/>
        <v>9.3616560177663519</v>
      </c>
      <c r="K16" s="261">
        <f t="shared" si="0"/>
        <v>8.855933505179312</v>
      </c>
      <c r="L16" s="261">
        <f t="shared" si="0"/>
        <v>9.675064776449382</v>
      </c>
      <c r="M16" s="261">
        <f t="shared" si="0"/>
        <v>6.6471096949441311</v>
      </c>
      <c r="N16" s="261">
        <f t="shared" si="0"/>
        <v>3.517938487357632</v>
      </c>
      <c r="O16" s="261">
        <f t="shared" si="0"/>
        <v>3.0265942505604122</v>
      </c>
      <c r="P16" s="261">
        <f t="shared" si="0"/>
        <v>4.3721277240800767</v>
      </c>
      <c r="Q16" s="261">
        <f t="shared" si="0"/>
        <v>3.6839281802305992</v>
      </c>
      <c r="R16" s="261">
        <f t="shared" si="0"/>
        <v>2.7063882528742522</v>
      </c>
      <c r="S16" s="261">
        <f t="shared" si="0"/>
        <v>2.8798286785776162</v>
      </c>
      <c r="T16" s="261">
        <f t="shared" si="0"/>
        <v>2.8554549694768712</v>
      </c>
      <c r="U16" s="261">
        <f t="shared" si="0"/>
        <v>2.4570783110753429</v>
      </c>
      <c r="V16" s="261">
        <f t="shared" si="0"/>
        <v>2.1412337973088338</v>
      </c>
      <c r="W16" s="261">
        <f t="shared" si="0"/>
        <v>3.1946836341072569</v>
      </c>
      <c r="X16" s="261">
        <f t="shared" si="0"/>
        <v>3.6518346635686241</v>
      </c>
      <c r="Y16" s="261">
        <f t="shared" si="0"/>
        <v>3.0907356392686309</v>
      </c>
      <c r="DA16" s="70"/>
    </row>
    <row r="17" spans="1:105" ht="12" customHeight="1" x14ac:dyDescent="0.25">
      <c r="A17" s="60" t="s">
        <v>2404</v>
      </c>
      <c r="B17" s="329">
        <v>9.584981968961003</v>
      </c>
      <c r="C17" s="329">
        <v>12.20570148045814</v>
      </c>
      <c r="D17" s="329">
        <v>10.57365756908567</v>
      </c>
      <c r="E17" s="329">
        <v>12.103819174494189</v>
      </c>
      <c r="F17" s="329">
        <v>11.747956028740569</v>
      </c>
      <c r="G17" s="329">
        <v>13.0468238637871</v>
      </c>
      <c r="H17" s="329">
        <v>12.48140383022022</v>
      </c>
      <c r="I17" s="329">
        <v>13.29586712438871</v>
      </c>
      <c r="J17" s="329">
        <v>9.3616560177663519</v>
      </c>
      <c r="K17" s="329">
        <v>8.855933505179312</v>
      </c>
      <c r="L17" s="329">
        <v>9.675064776449382</v>
      </c>
      <c r="M17" s="329">
        <v>6.6471096949441311</v>
      </c>
      <c r="N17" s="329">
        <v>3.517938487357632</v>
      </c>
      <c r="O17" s="329">
        <v>3.0265942505604122</v>
      </c>
      <c r="P17" s="329">
        <v>4.3721277240800767</v>
      </c>
      <c r="Q17" s="329">
        <v>3.6839281802305992</v>
      </c>
      <c r="R17" s="329">
        <v>2.7063882528742522</v>
      </c>
      <c r="S17" s="329">
        <v>2.8798286785776162</v>
      </c>
      <c r="T17" s="329">
        <v>2.8554549694768712</v>
      </c>
      <c r="U17" s="329">
        <v>2.4570783110753429</v>
      </c>
      <c r="V17" s="329">
        <v>2.1412337973088338</v>
      </c>
      <c r="W17" s="329">
        <v>3.1946836341072569</v>
      </c>
      <c r="X17" s="329">
        <v>3.6518346635686241</v>
      </c>
      <c r="Y17" s="329">
        <v>3.0907356392686309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2.979505201177279E-2</v>
      </c>
      <c r="R19" s="230">
        <v>5.6593457763324681E-2</v>
      </c>
      <c r="S19" s="230">
        <v>6.2639158549798443E-2</v>
      </c>
      <c r="T19" s="230">
        <v>0.17778693824906569</v>
      </c>
      <c r="U19" s="230">
        <v>0.18466304084750529</v>
      </c>
      <c r="V19" s="230">
        <v>0.19395657829141741</v>
      </c>
      <c r="W19" s="230">
        <v>0.22233858012690019</v>
      </c>
      <c r="X19" s="230">
        <v>0.33687355907145111</v>
      </c>
      <c r="Y19" s="230">
        <v>0.37692201174309681</v>
      </c>
      <c r="DA19" s="71" t="s">
        <v>2497</v>
      </c>
    </row>
    <row r="20" spans="1:105" ht="12" customHeight="1" x14ac:dyDescent="0.25">
      <c r="A20" s="59" t="s">
        <v>159</v>
      </c>
      <c r="B20" s="230">
        <v>3.6200510188965609</v>
      </c>
      <c r="C20" s="230">
        <v>5.7082666667740423</v>
      </c>
      <c r="D20" s="230">
        <v>4.728915051889361</v>
      </c>
      <c r="E20" s="230">
        <v>5.550618132560035</v>
      </c>
      <c r="F20" s="230">
        <v>5.4911345294933911</v>
      </c>
      <c r="G20" s="230">
        <v>7.4673714323890303</v>
      </c>
      <c r="H20" s="230">
        <v>6.4787475376619703</v>
      </c>
      <c r="I20" s="230">
        <v>6.393736760442601</v>
      </c>
      <c r="J20" s="230">
        <v>1.8061776157521729</v>
      </c>
      <c r="K20" s="230">
        <v>1.828682879847692</v>
      </c>
      <c r="L20" s="230">
        <v>1.837969858507533</v>
      </c>
      <c r="M20" s="230">
        <v>0.93650854135650285</v>
      </c>
      <c r="N20" s="230">
        <v>0</v>
      </c>
      <c r="O20" s="230">
        <v>0</v>
      </c>
      <c r="P20" s="230">
        <v>1.0090705650806231</v>
      </c>
      <c r="Q20" s="230">
        <v>0.53453820417597875</v>
      </c>
      <c r="R20" s="230">
        <v>0.57485516858678853</v>
      </c>
      <c r="S20" s="230">
        <v>0.5232124336284647</v>
      </c>
      <c r="T20" s="230">
        <v>0.78842347302801108</v>
      </c>
      <c r="U20" s="230">
        <v>0.81200649411666548</v>
      </c>
      <c r="V20" s="230">
        <v>0.8944963043789651</v>
      </c>
      <c r="W20" s="230">
        <v>1.7725828090649081</v>
      </c>
      <c r="X20" s="230">
        <v>2.4552077381834172</v>
      </c>
      <c r="Y20" s="230">
        <v>1.8379692305933719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4.9538097907737458E-2</v>
      </c>
      <c r="R21" s="230">
        <v>0.1155630327177951</v>
      </c>
      <c r="S21" s="230">
        <v>0.12828057705186299</v>
      </c>
      <c r="T21" s="230">
        <v>6.0379016356125331E-2</v>
      </c>
      <c r="U21" s="230">
        <v>5.0269435590025037E-2</v>
      </c>
      <c r="V21" s="230">
        <v>1.718550772582066E-2</v>
      </c>
      <c r="W21" s="230">
        <v>1.2093487546474241E-2</v>
      </c>
      <c r="X21" s="230">
        <v>9.1626451256021906E-3</v>
      </c>
      <c r="Y21" s="230">
        <v>5.040127966612685E-3</v>
      </c>
      <c r="DA21" s="71" t="s">
        <v>2499</v>
      </c>
    </row>
    <row r="22" spans="1:105" ht="12" customHeight="1" x14ac:dyDescent="0.25">
      <c r="A22" s="59" t="s">
        <v>35</v>
      </c>
      <c r="B22" s="230">
        <v>5.9649309500644412</v>
      </c>
      <c r="C22" s="230">
        <v>6.4974348136840936</v>
      </c>
      <c r="D22" s="230">
        <v>5.8447425171963134</v>
      </c>
      <c r="E22" s="230">
        <v>6.5532010419341553</v>
      </c>
      <c r="F22" s="230">
        <v>6.2568214992471773</v>
      </c>
      <c r="G22" s="230">
        <v>5.5794524313980736</v>
      </c>
      <c r="H22" s="230">
        <v>6.0026562925582514</v>
      </c>
      <c r="I22" s="230">
        <v>6.9021303639461058</v>
      </c>
      <c r="J22" s="230">
        <v>7.5554784020141792</v>
      </c>
      <c r="K22" s="230">
        <v>7.0272506253316207</v>
      </c>
      <c r="L22" s="230">
        <v>7.8370949179418492</v>
      </c>
      <c r="M22" s="230">
        <v>5.7106011535876284</v>
      </c>
      <c r="N22" s="230">
        <v>3.517938487357632</v>
      </c>
      <c r="O22" s="230">
        <v>3.0265942505604122</v>
      </c>
      <c r="P22" s="230">
        <v>3.363057158999454</v>
      </c>
      <c r="Q22" s="230">
        <v>3.0700568261351102</v>
      </c>
      <c r="R22" s="230">
        <v>1.9593765938063441</v>
      </c>
      <c r="S22" s="230">
        <v>2.16569650934749</v>
      </c>
      <c r="T22" s="230">
        <v>1.828865541843669</v>
      </c>
      <c r="U22" s="230">
        <v>1.410139340521148</v>
      </c>
      <c r="V22" s="230">
        <v>1.0355954069126301</v>
      </c>
      <c r="W22" s="230">
        <v>1.1876687573689739</v>
      </c>
      <c r="X22" s="230">
        <v>0.85059072118815326</v>
      </c>
      <c r="Y22" s="230">
        <v>0.87080426896554941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5.3501483628259203</v>
      </c>
      <c r="C24" s="261">
        <f t="shared" si="1"/>
        <v>5.8069517897191547</v>
      </c>
      <c r="D24" s="261">
        <f t="shared" si="1"/>
        <v>5.4395121219493578</v>
      </c>
      <c r="E24" s="261">
        <f t="shared" si="1"/>
        <v>5.5071736140772289</v>
      </c>
      <c r="F24" s="261">
        <f t="shared" si="1"/>
        <v>5.4814101930693431</v>
      </c>
      <c r="G24" s="261">
        <f t="shared" si="1"/>
        <v>5.8777927751681718</v>
      </c>
      <c r="H24" s="261">
        <f t="shared" si="1"/>
        <v>6.2385365524506753</v>
      </c>
      <c r="I24" s="261">
        <f t="shared" si="1"/>
        <v>6.9902039792773847</v>
      </c>
      <c r="J24" s="261">
        <f t="shared" si="1"/>
        <v>5.9437903953694589</v>
      </c>
      <c r="K24" s="261">
        <f t="shared" si="1"/>
        <v>5.4717947053978353</v>
      </c>
      <c r="L24" s="261">
        <f t="shared" si="1"/>
        <v>5.734815237255785</v>
      </c>
      <c r="M24" s="261">
        <f t="shared" si="1"/>
        <v>4.3866658828068861</v>
      </c>
      <c r="N24" s="261">
        <f t="shared" si="1"/>
        <v>2.5794364267206258</v>
      </c>
      <c r="O24" s="261">
        <f t="shared" si="1"/>
        <v>2.9536278260378781</v>
      </c>
      <c r="P24" s="261">
        <f t="shared" si="1"/>
        <v>2.5878392078483561</v>
      </c>
      <c r="Q24" s="261">
        <f t="shared" si="1"/>
        <v>2.3731859663152348</v>
      </c>
      <c r="R24" s="261">
        <f t="shared" si="1"/>
        <v>1.982339607173736</v>
      </c>
      <c r="S24" s="261">
        <f t="shared" si="1"/>
        <v>2.0480124138762519</v>
      </c>
      <c r="T24" s="261">
        <f t="shared" si="1"/>
        <v>2.0939431931807921</v>
      </c>
      <c r="U24" s="261">
        <f t="shared" si="1"/>
        <v>1.787422865418083</v>
      </c>
      <c r="V24" s="261">
        <f t="shared" si="1"/>
        <v>1.513720194325493</v>
      </c>
      <c r="W24" s="261">
        <f t="shared" si="1"/>
        <v>1.676244701792289</v>
      </c>
      <c r="X24" s="261">
        <f t="shared" si="1"/>
        <v>1.434863118051428</v>
      </c>
      <c r="Y24" s="261">
        <f t="shared" si="1"/>
        <v>1.299918850958051</v>
      </c>
      <c r="DA24" s="70"/>
    </row>
    <row r="25" spans="1:105" ht="12" customHeight="1" x14ac:dyDescent="0.25">
      <c r="A25" s="60" t="s">
        <v>2414</v>
      </c>
      <c r="B25" s="262">
        <v>5.3501483628259203</v>
      </c>
      <c r="C25" s="262">
        <v>5.8069517897191547</v>
      </c>
      <c r="D25" s="262">
        <v>5.4395121219493578</v>
      </c>
      <c r="E25" s="262">
        <v>5.5071736140772289</v>
      </c>
      <c r="F25" s="262">
        <v>5.4814101930693431</v>
      </c>
      <c r="G25" s="262">
        <v>5.8777927751681718</v>
      </c>
      <c r="H25" s="262">
        <v>6.2385365524506753</v>
      </c>
      <c r="I25" s="262">
        <v>6.9902039792773847</v>
      </c>
      <c r="J25" s="262">
        <v>5.9437903953694589</v>
      </c>
      <c r="K25" s="262">
        <v>5.4717947053978353</v>
      </c>
      <c r="L25" s="262">
        <v>5.734815237255785</v>
      </c>
      <c r="M25" s="262">
        <v>4.3866658828068861</v>
      </c>
      <c r="N25" s="262">
        <v>2.5794364267206258</v>
      </c>
      <c r="O25" s="262">
        <v>2.9536278260378781</v>
      </c>
      <c r="P25" s="262">
        <v>2.5878392078483561</v>
      </c>
      <c r="Q25" s="262">
        <v>2.3731859663152348</v>
      </c>
      <c r="R25" s="262">
        <v>1.982339607173736</v>
      </c>
      <c r="S25" s="262">
        <v>2.0480124138762519</v>
      </c>
      <c r="T25" s="262">
        <v>2.0939431931807921</v>
      </c>
      <c r="U25" s="262">
        <v>1.787422865418083</v>
      </c>
      <c r="V25" s="262">
        <v>1.513720194325493</v>
      </c>
      <c r="W25" s="262">
        <v>1.676244701792289</v>
      </c>
      <c r="X25" s="262">
        <v>1.434863118051428</v>
      </c>
      <c r="Y25" s="262">
        <v>1.299918850958051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13.692831384230001</v>
      </c>
      <c r="C27" s="261">
        <f t="shared" si="2"/>
        <v>17.436716400654479</v>
      </c>
      <c r="D27" s="261">
        <f t="shared" si="2"/>
        <v>15.10522509869382</v>
      </c>
      <c r="E27" s="261">
        <f t="shared" si="2"/>
        <v>17.29117024927741</v>
      </c>
      <c r="F27" s="261">
        <f t="shared" si="2"/>
        <v>16.78279432677224</v>
      </c>
      <c r="G27" s="261">
        <f t="shared" si="2"/>
        <v>18.638319805410148</v>
      </c>
      <c r="H27" s="261">
        <f t="shared" si="2"/>
        <v>17.8305769003146</v>
      </c>
      <c r="I27" s="261">
        <f t="shared" si="2"/>
        <v>18.994095891983871</v>
      </c>
      <c r="J27" s="261">
        <f t="shared" si="2"/>
        <v>13.373794311094789</v>
      </c>
      <c r="K27" s="261">
        <f t="shared" si="2"/>
        <v>12.65133357882759</v>
      </c>
      <c r="L27" s="261">
        <f t="shared" si="2"/>
        <v>13.8215211092134</v>
      </c>
      <c r="M27" s="261">
        <f t="shared" si="2"/>
        <v>9.4958709927773342</v>
      </c>
      <c r="N27" s="261">
        <f t="shared" si="2"/>
        <v>5.0256264105109034</v>
      </c>
      <c r="O27" s="261">
        <f t="shared" si="2"/>
        <v>4.3237060722291591</v>
      </c>
      <c r="P27" s="261">
        <f t="shared" si="2"/>
        <v>6.2458967486858228</v>
      </c>
      <c r="Q27" s="261">
        <f t="shared" si="2"/>
        <v>5.2627545431865679</v>
      </c>
      <c r="R27" s="261">
        <f t="shared" si="2"/>
        <v>3.866268932677503</v>
      </c>
      <c r="S27" s="261">
        <f t="shared" si="2"/>
        <v>4.1140409693965942</v>
      </c>
      <c r="T27" s="261">
        <f t="shared" si="2"/>
        <v>4.0792213849669583</v>
      </c>
      <c r="U27" s="261">
        <f t="shared" si="2"/>
        <v>3.5101118729647771</v>
      </c>
      <c r="V27" s="261">
        <f t="shared" si="2"/>
        <v>3.058905424726905</v>
      </c>
      <c r="W27" s="261">
        <f t="shared" si="2"/>
        <v>4.5638337630103667</v>
      </c>
      <c r="X27" s="261">
        <f t="shared" si="2"/>
        <v>5.2169066622408913</v>
      </c>
      <c r="Y27" s="261">
        <f t="shared" si="2"/>
        <v>4.4153366275266146</v>
      </c>
      <c r="DA27" s="70"/>
    </row>
    <row r="28" spans="1:105" ht="12" customHeight="1" x14ac:dyDescent="0.25">
      <c r="A28" s="60" t="s">
        <v>2419</v>
      </c>
      <c r="B28" s="329">
        <v>13.692831384230001</v>
      </c>
      <c r="C28" s="329">
        <v>17.436716400654479</v>
      </c>
      <c r="D28" s="329">
        <v>15.10522509869382</v>
      </c>
      <c r="E28" s="329">
        <v>17.29117024927741</v>
      </c>
      <c r="F28" s="329">
        <v>16.78279432677224</v>
      </c>
      <c r="G28" s="329">
        <v>18.638319805410148</v>
      </c>
      <c r="H28" s="329">
        <v>17.8305769003146</v>
      </c>
      <c r="I28" s="329">
        <v>18.994095891983871</v>
      </c>
      <c r="J28" s="329">
        <v>13.373794311094789</v>
      </c>
      <c r="K28" s="329">
        <v>12.65133357882759</v>
      </c>
      <c r="L28" s="329">
        <v>13.8215211092134</v>
      </c>
      <c r="M28" s="329">
        <v>9.4958709927773342</v>
      </c>
      <c r="N28" s="329">
        <v>5.0256264105109034</v>
      </c>
      <c r="O28" s="329">
        <v>4.3237060722291591</v>
      </c>
      <c r="P28" s="329">
        <v>6.2458967486858228</v>
      </c>
      <c r="Q28" s="329">
        <v>5.2627545431865679</v>
      </c>
      <c r="R28" s="329">
        <v>3.866268932677503</v>
      </c>
      <c r="S28" s="329">
        <v>4.1140409693965942</v>
      </c>
      <c r="T28" s="329">
        <v>4.0792213849669583</v>
      </c>
      <c r="U28" s="329">
        <v>3.5101118729647771</v>
      </c>
      <c r="V28" s="329">
        <v>3.058905424726905</v>
      </c>
      <c r="W28" s="329">
        <v>4.5638337630103667</v>
      </c>
      <c r="X28" s="329">
        <v>5.2169066622408913</v>
      </c>
      <c r="Y28" s="329">
        <v>4.4153366275266146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4.2564360016818278E-2</v>
      </c>
      <c r="R30" s="230">
        <v>8.0847796804749544E-2</v>
      </c>
      <c r="S30" s="230">
        <v>8.9484512213997752E-2</v>
      </c>
      <c r="T30" s="230">
        <v>0.25398134035580822</v>
      </c>
      <c r="U30" s="230">
        <v>0.26380434406786479</v>
      </c>
      <c r="V30" s="230">
        <v>0.2770808261305962</v>
      </c>
      <c r="W30" s="230">
        <v>0.31762654303842891</v>
      </c>
      <c r="X30" s="230">
        <v>0.48124794153064432</v>
      </c>
      <c r="Y30" s="230">
        <v>0.53846001677585265</v>
      </c>
      <c r="DA30" s="71" t="s">
        <v>2506</v>
      </c>
    </row>
    <row r="31" spans="1:105" ht="12" customHeight="1" x14ac:dyDescent="0.25">
      <c r="A31" s="59" t="s">
        <v>159</v>
      </c>
      <c r="B31" s="230">
        <v>5.1715014555665153</v>
      </c>
      <c r="C31" s="230">
        <v>8.1546666668200576</v>
      </c>
      <c r="D31" s="230">
        <v>6.7555929312705194</v>
      </c>
      <c r="E31" s="230">
        <v>7.9294544750857643</v>
      </c>
      <c r="F31" s="230">
        <v>7.8444778992762751</v>
      </c>
      <c r="G31" s="230">
        <v>10.66767347484147</v>
      </c>
      <c r="H31" s="230">
        <v>9.2553536252313879</v>
      </c>
      <c r="I31" s="230">
        <v>9.1339096577751437</v>
      </c>
      <c r="J31" s="230">
        <v>2.5802537367888192</v>
      </c>
      <c r="K31" s="230">
        <v>2.6124041140681311</v>
      </c>
      <c r="L31" s="230">
        <v>2.6256712264393318</v>
      </c>
      <c r="M31" s="230">
        <v>1.337869344795005</v>
      </c>
      <c r="N31" s="230">
        <v>0</v>
      </c>
      <c r="O31" s="230">
        <v>0</v>
      </c>
      <c r="P31" s="230">
        <v>1.4415293786866039</v>
      </c>
      <c r="Q31" s="230">
        <v>0.76362600596568375</v>
      </c>
      <c r="R31" s="230">
        <v>0.82122166940969787</v>
      </c>
      <c r="S31" s="230">
        <v>0.7474463337549494</v>
      </c>
      <c r="T31" s="230">
        <v>1.1263192471828729</v>
      </c>
      <c r="U31" s="230">
        <v>1.1600092773095221</v>
      </c>
      <c r="V31" s="230">
        <v>1.277851863398521</v>
      </c>
      <c r="W31" s="230">
        <v>2.5322611558070118</v>
      </c>
      <c r="X31" s="230">
        <v>3.507439625976311</v>
      </c>
      <c r="Y31" s="230">
        <v>2.6256703294191031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7.0768711296767803E-2</v>
      </c>
      <c r="R32" s="230">
        <v>0.16509004673970731</v>
      </c>
      <c r="S32" s="230">
        <v>0.18325796721694709</v>
      </c>
      <c r="T32" s="230">
        <v>8.62557376516076E-2</v>
      </c>
      <c r="U32" s="230">
        <v>7.1813479414321493E-2</v>
      </c>
      <c r="V32" s="230">
        <v>2.4550725322600931E-2</v>
      </c>
      <c r="W32" s="230">
        <v>1.727641078067749E-2</v>
      </c>
      <c r="X32" s="230">
        <v>1.308949303657456E-2</v>
      </c>
      <c r="Y32" s="230">
        <v>7.200182809446694E-3</v>
      </c>
      <c r="DA32" s="71" t="s">
        <v>2508</v>
      </c>
    </row>
    <row r="33" spans="1:105" ht="12" customHeight="1" x14ac:dyDescent="0.25">
      <c r="A33" s="59" t="s">
        <v>35</v>
      </c>
      <c r="B33" s="230">
        <v>8.5213299286634854</v>
      </c>
      <c r="C33" s="230">
        <v>9.2820497338344197</v>
      </c>
      <c r="D33" s="230">
        <v>8.3496321674233052</v>
      </c>
      <c r="E33" s="230">
        <v>9.3617157741916515</v>
      </c>
      <c r="F33" s="230">
        <v>8.9383164274959697</v>
      </c>
      <c r="G33" s="230">
        <v>7.9706463305686794</v>
      </c>
      <c r="H33" s="230">
        <v>8.5752232750832178</v>
      </c>
      <c r="I33" s="230">
        <v>9.8601862342087223</v>
      </c>
      <c r="J33" s="230">
        <v>10.79354057430597</v>
      </c>
      <c r="K33" s="230">
        <v>10.038929464759461</v>
      </c>
      <c r="L33" s="230">
        <v>11.19584988277407</v>
      </c>
      <c r="M33" s="230">
        <v>8.1580016479823296</v>
      </c>
      <c r="N33" s="230">
        <v>5.0256264105109034</v>
      </c>
      <c r="O33" s="230">
        <v>4.3237060722291591</v>
      </c>
      <c r="P33" s="230">
        <v>4.8043673699992189</v>
      </c>
      <c r="Q33" s="230">
        <v>4.3857954659072984</v>
      </c>
      <c r="R33" s="230">
        <v>2.799109419723349</v>
      </c>
      <c r="S33" s="230">
        <v>3.0938521562107</v>
      </c>
      <c r="T33" s="230">
        <v>2.6126650597766692</v>
      </c>
      <c r="U33" s="230">
        <v>2.014484772173069</v>
      </c>
      <c r="V33" s="230">
        <v>1.479422009875186</v>
      </c>
      <c r="W33" s="230">
        <v>1.6966696533842489</v>
      </c>
      <c r="X33" s="230">
        <v>1.2151296016973621</v>
      </c>
      <c r="Y33" s="230">
        <v>1.2440060985222141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8.94828073456606</v>
      </c>
      <c r="C35" s="261">
        <v>9.3135772725573727</v>
      </c>
      <c r="D35" s="261">
        <v>8.2960012314081695</v>
      </c>
      <c r="E35" s="261">
        <v>10.39182705122259</v>
      </c>
      <c r="F35" s="261">
        <v>10.52014316680042</v>
      </c>
      <c r="G35" s="261">
        <v>10.82715139191243</v>
      </c>
      <c r="H35" s="261">
        <v>10.75025984107838</v>
      </c>
      <c r="I35" s="261">
        <v>12.077773563569499</v>
      </c>
      <c r="J35" s="261">
        <v>8.9042225551098575</v>
      </c>
      <c r="K35" s="261">
        <v>8.0923532486756393</v>
      </c>
      <c r="L35" s="261">
        <v>8.6783983672582501</v>
      </c>
      <c r="M35" s="261">
        <v>5.5513055259981554</v>
      </c>
      <c r="N35" s="261">
        <v>1.725697624167434</v>
      </c>
      <c r="O35" s="261">
        <v>2.4538619041619429</v>
      </c>
      <c r="P35" s="261">
        <v>2.6372109109790598</v>
      </c>
      <c r="Q35" s="261">
        <v>2.9816961473859589</v>
      </c>
      <c r="R35" s="261">
        <v>2.7261982282378998</v>
      </c>
      <c r="S35" s="261">
        <v>2.8450637321038141</v>
      </c>
      <c r="T35" s="261">
        <v>2.8474094768948182</v>
      </c>
      <c r="U35" s="261">
        <v>2.364453847884354</v>
      </c>
      <c r="V35" s="261">
        <v>1.79039369543606</v>
      </c>
      <c r="W35" s="261">
        <v>2.2520493342674239</v>
      </c>
      <c r="X35" s="261">
        <v>2.4587535255520332</v>
      </c>
      <c r="Y35" s="261">
        <v>2.0626023216269909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2.3502107969556731E-2</v>
      </c>
      <c r="R38" s="229">
        <v>5.7007705424518308E-2</v>
      </c>
      <c r="S38" s="229">
        <v>5.6863529224159791E-2</v>
      </c>
      <c r="T38" s="229">
        <v>0.15157860138383919</v>
      </c>
      <c r="U38" s="229">
        <v>0.1523708150674016</v>
      </c>
      <c r="V38" s="229">
        <v>0.13275387557412099</v>
      </c>
      <c r="W38" s="229">
        <v>0.1567345968192165</v>
      </c>
      <c r="X38" s="229">
        <v>0.2268144993789987</v>
      </c>
      <c r="Y38" s="229">
        <v>0.25153889145873221</v>
      </c>
      <c r="DA38" s="73" t="s">
        <v>2514</v>
      </c>
    </row>
    <row r="39" spans="1:105" ht="12" customHeight="1" x14ac:dyDescent="0.25">
      <c r="A39" s="46" t="s">
        <v>159</v>
      </c>
      <c r="B39" s="229">
        <v>3.3795820269080501</v>
      </c>
      <c r="C39" s="229">
        <v>4.3557007172821693</v>
      </c>
      <c r="D39" s="229">
        <v>3.7102662761085758</v>
      </c>
      <c r="E39" s="229">
        <v>4.7655258914056304</v>
      </c>
      <c r="F39" s="229">
        <v>4.9172401783857076</v>
      </c>
      <c r="G39" s="229">
        <v>6.1969381852794907</v>
      </c>
      <c r="H39" s="229">
        <v>5.5801591248878024</v>
      </c>
      <c r="I39" s="229">
        <v>5.8079780803500238</v>
      </c>
      <c r="J39" s="229">
        <v>1.717923349693026</v>
      </c>
      <c r="K39" s="229">
        <v>1.671009367321729</v>
      </c>
      <c r="L39" s="229">
        <v>1.64863336708277</v>
      </c>
      <c r="M39" s="229">
        <v>0.78212114428187141</v>
      </c>
      <c r="N39" s="229">
        <v>0</v>
      </c>
      <c r="O39" s="229">
        <v>0</v>
      </c>
      <c r="P39" s="229">
        <v>0.60865831744161636</v>
      </c>
      <c r="Q39" s="229">
        <v>0.4216396260504241</v>
      </c>
      <c r="R39" s="229">
        <v>0.5790629413316174</v>
      </c>
      <c r="S39" s="229">
        <v>0.4749697505342958</v>
      </c>
      <c r="T39" s="229">
        <v>0.672198579472432</v>
      </c>
      <c r="U39" s="229">
        <v>0.67001003980408047</v>
      </c>
      <c r="V39" s="229">
        <v>0.61223935861880929</v>
      </c>
      <c r="W39" s="229">
        <v>1.2495584515691931</v>
      </c>
      <c r="X39" s="229">
        <v>1.653073383207857</v>
      </c>
      <c r="Y39" s="229">
        <v>1.226568702264661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3.9075270792415233E-2</v>
      </c>
      <c r="R40" s="229">
        <v>0.1164089205273718</v>
      </c>
      <c r="S40" s="229">
        <v>0.1164524957065243</v>
      </c>
      <c r="T40" s="229">
        <v>5.1478285988433792E-2</v>
      </c>
      <c r="U40" s="229">
        <v>4.1478764990963493E-2</v>
      </c>
      <c r="V40" s="229">
        <v>1.1762646951235909E-2</v>
      </c>
      <c r="W40" s="229">
        <v>8.5251416720076786E-3</v>
      </c>
      <c r="X40" s="229">
        <v>6.1691418373090324E-3</v>
      </c>
      <c r="Y40" s="229">
        <v>3.3635292236421838E-3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7.5841919990680351E-2</v>
      </c>
      <c r="R41" s="229">
        <v>0</v>
      </c>
      <c r="S41" s="229">
        <v>0.230768999924677</v>
      </c>
      <c r="T41" s="229">
        <v>0.4128893999390984</v>
      </c>
      <c r="U41" s="229">
        <v>0.33704747991409267</v>
      </c>
      <c r="V41" s="229">
        <v>0.32482295992871979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5.5686987076580099</v>
      </c>
      <c r="C42" s="229">
        <v>4.9578765552752033</v>
      </c>
      <c r="D42" s="229">
        <v>4.5857349552995927</v>
      </c>
      <c r="E42" s="229">
        <v>5.6263011598169559</v>
      </c>
      <c r="F42" s="229">
        <v>5.6029029884147086</v>
      </c>
      <c r="G42" s="229">
        <v>4.6302132066329387</v>
      </c>
      <c r="H42" s="229">
        <v>5.1701007161905794</v>
      </c>
      <c r="I42" s="229">
        <v>6.2697954832194718</v>
      </c>
      <c r="J42" s="229">
        <v>7.186299205416832</v>
      </c>
      <c r="K42" s="229">
        <v>6.4213438813539101</v>
      </c>
      <c r="L42" s="229">
        <v>7.0297650001754803</v>
      </c>
      <c r="M42" s="229">
        <v>4.7691843817162827</v>
      </c>
      <c r="N42" s="229">
        <v>1.725697624167434</v>
      </c>
      <c r="O42" s="229">
        <v>2.4538619041619429</v>
      </c>
      <c r="P42" s="229">
        <v>2.028552593537444</v>
      </c>
      <c r="Q42" s="229">
        <v>2.4216372225828828</v>
      </c>
      <c r="R42" s="229">
        <v>1.973718660954392</v>
      </c>
      <c r="S42" s="229">
        <v>1.966008956714157</v>
      </c>
      <c r="T42" s="229">
        <v>1.559264610111015</v>
      </c>
      <c r="U42" s="229">
        <v>1.163546748107815</v>
      </c>
      <c r="V42" s="229">
        <v>0.70881485436317404</v>
      </c>
      <c r="W42" s="229">
        <v>0.83723114420700695</v>
      </c>
      <c r="X42" s="229">
        <v>0.57269650112786852</v>
      </c>
      <c r="Y42" s="229">
        <v>0.58113119867995533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1</v>
      </c>
      <c r="E51" s="232">
        <f t="shared" si="3"/>
        <v>1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0.99999999999999967</v>
      </c>
      <c r="I51" s="232">
        <f t="shared" si="3"/>
        <v>1.0000000000000004</v>
      </c>
      <c r="J51" s="232">
        <f t="shared" si="3"/>
        <v>0.99999999999999989</v>
      </c>
      <c r="K51" s="232">
        <f t="shared" si="3"/>
        <v>0.99999999999999989</v>
      </c>
      <c r="L51" s="232">
        <f t="shared" si="3"/>
        <v>1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0.99999999999999989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0.99999999999999956</v>
      </c>
      <c r="U51" s="232">
        <f t="shared" si="3"/>
        <v>0.99999999999999944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3.304717985493321E-2</v>
      </c>
      <c r="C56" s="300">
        <f t="shared" si="8"/>
        <v>3.5293352242488654E-2</v>
      </c>
      <c r="D56" s="300">
        <f t="shared" si="8"/>
        <v>3.4278587126943365E-2</v>
      </c>
      <c r="E56" s="300">
        <f t="shared" si="8"/>
        <v>3.4351931685359591E-2</v>
      </c>
      <c r="F56" s="300">
        <f t="shared" si="8"/>
        <v>3.3956949651358322E-2</v>
      </c>
      <c r="G56" s="300">
        <f t="shared" si="8"/>
        <v>3.4195172219293551E-2</v>
      </c>
      <c r="H56" s="300">
        <f t="shared" si="8"/>
        <v>3.2863102967773006E-2</v>
      </c>
      <c r="I56" s="300">
        <f t="shared" si="8"/>
        <v>3.1866894891200113E-2</v>
      </c>
      <c r="J56" s="300">
        <f t="shared" si="8"/>
        <v>2.9930553270313628E-2</v>
      </c>
      <c r="K56" s="300">
        <f t="shared" si="8"/>
        <v>2.8960228113131394E-2</v>
      </c>
      <c r="L56" s="300">
        <f t="shared" si="8"/>
        <v>2.9094117963966517E-2</v>
      </c>
      <c r="M56" s="300">
        <f t="shared" si="8"/>
        <v>2.8434471493435445E-2</v>
      </c>
      <c r="N56" s="300">
        <f t="shared" si="8"/>
        <v>2.8716835454809762E-2</v>
      </c>
      <c r="O56" s="300">
        <f t="shared" si="8"/>
        <v>2.4388247098288681E-2</v>
      </c>
      <c r="P56" s="300">
        <f t="shared" si="8"/>
        <v>2.7857919020642732E-2</v>
      </c>
      <c r="Q56" s="300">
        <f t="shared" si="8"/>
        <v>2.5375004343849053E-2</v>
      </c>
      <c r="R56" s="300">
        <f t="shared" si="8"/>
        <v>2.2700225923589383E-2</v>
      </c>
      <c r="S56" s="300">
        <f t="shared" si="8"/>
        <v>2.3117091139491758E-2</v>
      </c>
      <c r="T56" s="300">
        <f t="shared" si="8"/>
        <v>2.1977695711754619E-2</v>
      </c>
      <c r="U56" s="300">
        <f t="shared" si="8"/>
        <v>2.0967951826591957E-2</v>
      </c>
      <c r="V56" s="300">
        <f t="shared" si="8"/>
        <v>2.0385161550901278E-2</v>
      </c>
      <c r="W56" s="300">
        <f t="shared" si="8"/>
        <v>2.2771007759052959E-2</v>
      </c>
      <c r="X56" s="300">
        <f t="shared" si="8"/>
        <v>2.1885487913654921E-2</v>
      </c>
      <c r="Y56" s="300">
        <f t="shared" si="8"/>
        <v>1.920028794401149E-2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0.24665120143705757</v>
      </c>
      <c r="C57" s="301">
        <f t="shared" si="9"/>
        <v>0.26305062920976113</v>
      </c>
      <c r="D57" s="301">
        <f t="shared" si="9"/>
        <v>0.25907304329558345</v>
      </c>
      <c r="E57" s="301">
        <f t="shared" si="9"/>
        <v>0.25804813358450662</v>
      </c>
      <c r="F57" s="301">
        <f t="shared" si="9"/>
        <v>0.25484940886734359</v>
      </c>
      <c r="G57" s="301">
        <f t="shared" si="9"/>
        <v>0.26039806989983239</v>
      </c>
      <c r="H57" s="301">
        <f t="shared" si="9"/>
        <v>0.2552014344141546</v>
      </c>
      <c r="I57" s="301">
        <f t="shared" si="9"/>
        <v>0.25063639593191833</v>
      </c>
      <c r="J57" s="301">
        <f t="shared" si="9"/>
        <v>0.24163437004541036</v>
      </c>
      <c r="K57" s="301">
        <f t="shared" si="9"/>
        <v>0.24519865084934092</v>
      </c>
      <c r="L57" s="301">
        <f t="shared" si="9"/>
        <v>0.24778757542540972</v>
      </c>
      <c r="M57" s="301">
        <f t="shared" si="9"/>
        <v>0.24761759539712522</v>
      </c>
      <c r="N57" s="301">
        <f t="shared" si="9"/>
        <v>0.26593466313620073</v>
      </c>
      <c r="O57" s="301">
        <f t="shared" si="9"/>
        <v>0.23144924864315289</v>
      </c>
      <c r="P57" s="301">
        <f t="shared" si="9"/>
        <v>0.26827679939410659</v>
      </c>
      <c r="Q57" s="301">
        <f t="shared" si="9"/>
        <v>0.25105284124826321</v>
      </c>
      <c r="R57" s="301">
        <f t="shared" si="9"/>
        <v>0.2344567772458547</v>
      </c>
      <c r="S57" s="301">
        <f t="shared" si="9"/>
        <v>0.23666764073069488</v>
      </c>
      <c r="T57" s="301">
        <f t="shared" si="9"/>
        <v>0.23515424585720018</v>
      </c>
      <c r="U57" s="301">
        <f t="shared" si="9"/>
        <v>0.2377253195199541</v>
      </c>
      <c r="V57" s="301">
        <f t="shared" si="9"/>
        <v>0.2466512194377925</v>
      </c>
      <c r="W57" s="301">
        <f t="shared" si="9"/>
        <v>0.26713338245746882</v>
      </c>
      <c r="X57" s="301">
        <f t="shared" si="9"/>
        <v>0.27987872529019198</v>
      </c>
      <c r="Y57" s="301">
        <f t="shared" si="9"/>
        <v>0.27891305732829946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0.24665120143705757</v>
      </c>
      <c r="C58" s="302">
        <f t="shared" si="10"/>
        <v>0.26305062920976113</v>
      </c>
      <c r="D58" s="302">
        <f t="shared" si="10"/>
        <v>0.25907304329558345</v>
      </c>
      <c r="E58" s="302">
        <f t="shared" si="10"/>
        <v>0.25804813358450662</v>
      </c>
      <c r="F58" s="302">
        <f t="shared" si="10"/>
        <v>0.25484940886734359</v>
      </c>
      <c r="G58" s="302">
        <f t="shared" si="10"/>
        <v>0.26039806989983239</v>
      </c>
      <c r="H58" s="302">
        <f t="shared" si="10"/>
        <v>0.2552014344141546</v>
      </c>
      <c r="I58" s="302">
        <f t="shared" si="10"/>
        <v>0.25063639593191833</v>
      </c>
      <c r="J58" s="302">
        <f t="shared" si="10"/>
        <v>0.24163437004541036</v>
      </c>
      <c r="K58" s="302">
        <f t="shared" si="10"/>
        <v>0.24519865084934092</v>
      </c>
      <c r="L58" s="302">
        <f t="shared" si="10"/>
        <v>0.24778757542540972</v>
      </c>
      <c r="M58" s="302">
        <f t="shared" si="10"/>
        <v>0.24761759539712522</v>
      </c>
      <c r="N58" s="302">
        <f t="shared" si="10"/>
        <v>0.26593466313620073</v>
      </c>
      <c r="O58" s="302">
        <f t="shared" si="10"/>
        <v>0.23144924864315289</v>
      </c>
      <c r="P58" s="302">
        <f t="shared" si="10"/>
        <v>0.26827679939410659</v>
      </c>
      <c r="Q58" s="302">
        <f t="shared" si="10"/>
        <v>0.25105284124826321</v>
      </c>
      <c r="R58" s="302">
        <f t="shared" si="10"/>
        <v>0.2344567772458547</v>
      </c>
      <c r="S58" s="302">
        <f t="shared" si="10"/>
        <v>0.23666764073069488</v>
      </c>
      <c r="T58" s="302">
        <f t="shared" si="10"/>
        <v>0.23515424585720018</v>
      </c>
      <c r="U58" s="302">
        <f t="shared" si="10"/>
        <v>0.2377253195199541</v>
      </c>
      <c r="V58" s="302">
        <f t="shared" si="10"/>
        <v>0.2466512194377925</v>
      </c>
      <c r="W58" s="302">
        <f t="shared" si="10"/>
        <v>0.26713338245746882</v>
      </c>
      <c r="X58" s="302">
        <f t="shared" si="10"/>
        <v>0.27987872529019198</v>
      </c>
      <c r="Y58" s="302">
        <f t="shared" si="10"/>
        <v>0.27891305732829946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0.13767584809557704</v>
      </c>
      <c r="C60" s="301">
        <f t="shared" si="12"/>
        <v>0.12514826161544276</v>
      </c>
      <c r="D60" s="301">
        <f t="shared" si="12"/>
        <v>0.13327752958416419</v>
      </c>
      <c r="E60" s="301">
        <f t="shared" si="12"/>
        <v>0.11741053397700468</v>
      </c>
      <c r="F60" s="301">
        <f t="shared" si="12"/>
        <v>0.11890869731259208</v>
      </c>
      <c r="G60" s="301">
        <f t="shared" si="12"/>
        <v>0.11731329478381525</v>
      </c>
      <c r="H60" s="301">
        <f t="shared" si="12"/>
        <v>0.12755644304815805</v>
      </c>
      <c r="I60" s="301">
        <f t="shared" si="12"/>
        <v>0.13177023475071675</v>
      </c>
      <c r="J60" s="301">
        <f t="shared" si="12"/>
        <v>0.15341559710604877</v>
      </c>
      <c r="K60" s="301">
        <f t="shared" si="12"/>
        <v>0.15150031091622906</v>
      </c>
      <c r="L60" s="301">
        <f t="shared" si="12"/>
        <v>0.14687405159408146</v>
      </c>
      <c r="M60" s="301">
        <f t="shared" si="12"/>
        <v>0.16341172442775193</v>
      </c>
      <c r="N60" s="301">
        <f t="shared" si="12"/>
        <v>0.19498963943978148</v>
      </c>
      <c r="O60" s="301">
        <f t="shared" si="12"/>
        <v>0.22586937148294525</v>
      </c>
      <c r="P60" s="301">
        <f t="shared" si="12"/>
        <v>0.15879161448198847</v>
      </c>
      <c r="Q60" s="301">
        <f t="shared" si="12"/>
        <v>0.16172820166560642</v>
      </c>
      <c r="R60" s="301">
        <f t="shared" si="12"/>
        <v>0.17173181091484829</v>
      </c>
      <c r="S60" s="301">
        <f t="shared" si="12"/>
        <v>0.16830802116279589</v>
      </c>
      <c r="T60" s="301">
        <f t="shared" si="12"/>
        <v>0.17244174316307151</v>
      </c>
      <c r="U60" s="301">
        <f t="shared" si="12"/>
        <v>0.17293533945721937</v>
      </c>
      <c r="V60" s="301">
        <f t="shared" si="12"/>
        <v>0.17436719534655495</v>
      </c>
      <c r="W60" s="301">
        <f t="shared" si="12"/>
        <v>0.14016440070483416</v>
      </c>
      <c r="X60" s="301">
        <f t="shared" si="12"/>
        <v>0.10996874104199089</v>
      </c>
      <c r="Y60" s="301">
        <f t="shared" si="12"/>
        <v>0.11730681084235163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0.13767584809557704</v>
      </c>
      <c r="C61" s="302">
        <f t="shared" si="13"/>
        <v>0.12514826161544276</v>
      </c>
      <c r="D61" s="302">
        <f t="shared" si="13"/>
        <v>0.13327752958416419</v>
      </c>
      <c r="E61" s="302">
        <f t="shared" si="13"/>
        <v>0.11741053397700468</v>
      </c>
      <c r="F61" s="302">
        <f t="shared" si="13"/>
        <v>0.11890869731259208</v>
      </c>
      <c r="G61" s="302">
        <f t="shared" si="13"/>
        <v>0.11731329478381525</v>
      </c>
      <c r="H61" s="302">
        <f t="shared" si="13"/>
        <v>0.12755644304815805</v>
      </c>
      <c r="I61" s="302">
        <f t="shared" si="13"/>
        <v>0.13177023475071675</v>
      </c>
      <c r="J61" s="302">
        <f t="shared" si="13"/>
        <v>0.15341559710604877</v>
      </c>
      <c r="K61" s="302">
        <f t="shared" si="13"/>
        <v>0.15150031091622906</v>
      </c>
      <c r="L61" s="302">
        <f t="shared" si="13"/>
        <v>0.14687405159408146</v>
      </c>
      <c r="M61" s="302">
        <f t="shared" si="13"/>
        <v>0.16341172442775193</v>
      </c>
      <c r="N61" s="302">
        <f t="shared" si="13"/>
        <v>0.19498963943978148</v>
      </c>
      <c r="O61" s="302">
        <f t="shared" si="13"/>
        <v>0.22586937148294525</v>
      </c>
      <c r="P61" s="302">
        <f t="shared" si="13"/>
        <v>0.15879161448198847</v>
      </c>
      <c r="Q61" s="302">
        <f t="shared" si="13"/>
        <v>0.16172820166560642</v>
      </c>
      <c r="R61" s="302">
        <f t="shared" si="13"/>
        <v>0.17173181091484829</v>
      </c>
      <c r="S61" s="302">
        <f t="shared" si="13"/>
        <v>0.16830802116279589</v>
      </c>
      <c r="T61" s="302">
        <f t="shared" si="13"/>
        <v>0.17244174316307151</v>
      </c>
      <c r="U61" s="302">
        <f t="shared" si="13"/>
        <v>0.17293533945721937</v>
      </c>
      <c r="V61" s="302">
        <f t="shared" si="13"/>
        <v>0.17436719534655495</v>
      </c>
      <c r="W61" s="302">
        <f t="shared" si="13"/>
        <v>0.14016440070483416</v>
      </c>
      <c r="X61" s="302">
        <f t="shared" si="13"/>
        <v>0.10996874104199089</v>
      </c>
      <c r="Y61" s="302">
        <f t="shared" si="13"/>
        <v>0.11730681084235163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0.3523588591957964</v>
      </c>
      <c r="C63" s="301">
        <f t="shared" si="15"/>
        <v>0.37578661315680151</v>
      </c>
      <c r="D63" s="301">
        <f t="shared" si="15"/>
        <v>0.37010434756511934</v>
      </c>
      <c r="E63" s="301">
        <f t="shared" si="15"/>
        <v>0.36864019083500937</v>
      </c>
      <c r="F63" s="301">
        <f t="shared" si="15"/>
        <v>0.36407058409620507</v>
      </c>
      <c r="G63" s="301">
        <f t="shared" si="15"/>
        <v>0.37199724271404638</v>
      </c>
      <c r="H63" s="301">
        <f t="shared" si="15"/>
        <v>0.3645734777345066</v>
      </c>
      <c r="I63" s="301">
        <f t="shared" si="15"/>
        <v>0.35805199418845474</v>
      </c>
      <c r="J63" s="301">
        <f t="shared" si="15"/>
        <v>0.34519195720772911</v>
      </c>
      <c r="K63" s="301">
        <f t="shared" si="15"/>
        <v>0.3502837869276299</v>
      </c>
      <c r="L63" s="301">
        <f t="shared" si="15"/>
        <v>0.35398225060772809</v>
      </c>
      <c r="M63" s="301">
        <f t="shared" si="15"/>
        <v>0.35373942199589331</v>
      </c>
      <c r="N63" s="301">
        <f t="shared" si="15"/>
        <v>0.37990666162314396</v>
      </c>
      <c r="O63" s="301">
        <f t="shared" si="15"/>
        <v>0.33064178377593262</v>
      </c>
      <c r="P63" s="301">
        <f t="shared" si="15"/>
        <v>0.38325257056300938</v>
      </c>
      <c r="Q63" s="301">
        <f t="shared" si="15"/>
        <v>0.35864691606894733</v>
      </c>
      <c r="R63" s="301">
        <f t="shared" si="15"/>
        <v>0.33493825320836385</v>
      </c>
      <c r="S63" s="301">
        <f t="shared" si="15"/>
        <v>0.33809662961527837</v>
      </c>
      <c r="T63" s="301">
        <f t="shared" si="15"/>
        <v>0.33593463693885739</v>
      </c>
      <c r="U63" s="301">
        <f t="shared" si="15"/>
        <v>0.3396075993142203</v>
      </c>
      <c r="V63" s="301">
        <f t="shared" si="15"/>
        <v>0.3523588849111321</v>
      </c>
      <c r="W63" s="301">
        <f t="shared" si="15"/>
        <v>0.38161911779638402</v>
      </c>
      <c r="X63" s="301">
        <f t="shared" si="15"/>
        <v>0.39982675041455995</v>
      </c>
      <c r="Y63" s="301">
        <f t="shared" si="15"/>
        <v>0.39844722475471339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0.3523588591957964</v>
      </c>
      <c r="C64" s="302">
        <f t="shared" si="16"/>
        <v>0.37578661315680151</v>
      </c>
      <c r="D64" s="302">
        <f t="shared" si="16"/>
        <v>0.37010434756511934</v>
      </c>
      <c r="E64" s="302">
        <f t="shared" si="16"/>
        <v>0.36864019083500937</v>
      </c>
      <c r="F64" s="302">
        <f t="shared" si="16"/>
        <v>0.36407058409620507</v>
      </c>
      <c r="G64" s="302">
        <f t="shared" si="16"/>
        <v>0.37199724271404638</v>
      </c>
      <c r="H64" s="302">
        <f t="shared" si="16"/>
        <v>0.3645734777345066</v>
      </c>
      <c r="I64" s="302">
        <f t="shared" si="16"/>
        <v>0.35805199418845474</v>
      </c>
      <c r="J64" s="302">
        <f t="shared" si="16"/>
        <v>0.34519195720772911</v>
      </c>
      <c r="K64" s="302">
        <f t="shared" si="16"/>
        <v>0.3502837869276299</v>
      </c>
      <c r="L64" s="302">
        <f t="shared" si="16"/>
        <v>0.35398225060772809</v>
      </c>
      <c r="M64" s="302">
        <f t="shared" si="16"/>
        <v>0.35373942199589331</v>
      </c>
      <c r="N64" s="302">
        <f t="shared" si="16"/>
        <v>0.37990666162314396</v>
      </c>
      <c r="O64" s="302">
        <f t="shared" si="16"/>
        <v>0.33064178377593262</v>
      </c>
      <c r="P64" s="302">
        <f t="shared" si="16"/>
        <v>0.38325257056300938</v>
      </c>
      <c r="Q64" s="302">
        <f t="shared" si="16"/>
        <v>0.35864691606894733</v>
      </c>
      <c r="R64" s="302">
        <f t="shared" si="16"/>
        <v>0.33493825320836385</v>
      </c>
      <c r="S64" s="302">
        <f t="shared" si="16"/>
        <v>0.33809662961527837</v>
      </c>
      <c r="T64" s="302">
        <f t="shared" si="16"/>
        <v>0.33593463693885739</v>
      </c>
      <c r="U64" s="302">
        <f t="shared" si="16"/>
        <v>0.3396075993142203</v>
      </c>
      <c r="V64" s="302">
        <f t="shared" si="16"/>
        <v>0.3523588849111321</v>
      </c>
      <c r="W64" s="302">
        <f t="shared" si="16"/>
        <v>0.38161911779638402</v>
      </c>
      <c r="X64" s="302">
        <f t="shared" si="16"/>
        <v>0.39982675041455995</v>
      </c>
      <c r="Y64" s="302">
        <f t="shared" si="16"/>
        <v>0.39844722475471339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0.2302669114166358</v>
      </c>
      <c r="C66" s="301">
        <f t="shared" si="18"/>
        <v>0.20072114377550626</v>
      </c>
      <c r="D66" s="301">
        <f t="shared" si="18"/>
        <v>0.20326649242818964</v>
      </c>
      <c r="E66" s="301">
        <f t="shared" si="18"/>
        <v>0.22154920991811974</v>
      </c>
      <c r="F66" s="301">
        <f t="shared" si="18"/>
        <v>0.22821436007250112</v>
      </c>
      <c r="G66" s="301">
        <f t="shared" si="18"/>
        <v>0.21609622038301227</v>
      </c>
      <c r="H66" s="301">
        <f t="shared" si="18"/>
        <v>0.21980554183540738</v>
      </c>
      <c r="I66" s="301">
        <f t="shared" si="18"/>
        <v>0.22767448023771042</v>
      </c>
      <c r="J66" s="301">
        <f t="shared" si="18"/>
        <v>0.22982752237049811</v>
      </c>
      <c r="K66" s="301">
        <f t="shared" si="18"/>
        <v>0.22405702319366858</v>
      </c>
      <c r="L66" s="301">
        <f t="shared" si="18"/>
        <v>0.22226200440881427</v>
      </c>
      <c r="M66" s="301">
        <f t="shared" si="18"/>
        <v>0.20679678668579429</v>
      </c>
      <c r="N66" s="301">
        <f t="shared" si="18"/>
        <v>0.13045220034606439</v>
      </c>
      <c r="O66" s="301">
        <f t="shared" si="18"/>
        <v>0.18765134899968045</v>
      </c>
      <c r="P66" s="301">
        <f t="shared" si="18"/>
        <v>0.16182109654025292</v>
      </c>
      <c r="Q66" s="301">
        <f t="shared" si="18"/>
        <v>0.20319703667333389</v>
      </c>
      <c r="R66" s="301">
        <f t="shared" si="18"/>
        <v>0.23617293270734399</v>
      </c>
      <c r="S66" s="301">
        <f t="shared" si="18"/>
        <v>0.23381061735173908</v>
      </c>
      <c r="T66" s="301">
        <f t="shared" si="18"/>
        <v>0.23449167832911588</v>
      </c>
      <c r="U66" s="301">
        <f t="shared" si="18"/>
        <v>0.22876378988201376</v>
      </c>
      <c r="V66" s="301">
        <f t="shared" si="18"/>
        <v>0.20623753875361922</v>
      </c>
      <c r="W66" s="301">
        <f t="shared" si="18"/>
        <v>0.18831209128225998</v>
      </c>
      <c r="X66" s="301">
        <f t="shared" si="18"/>
        <v>0.18844029533960224</v>
      </c>
      <c r="Y66" s="301">
        <f t="shared" si="18"/>
        <v>0.18613261913062357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1.0876168118815031</v>
      </c>
      <c r="C72" s="320">
        <f>IF(C$5=0,0,C$5/TRE_fec!C$5)</f>
        <v>1.2115448152326498</v>
      </c>
      <c r="D72" s="320">
        <f>IF(D$5=0,0,D$5/TRE_fec!D$5)</f>
        <v>1.1177352065863146</v>
      </c>
      <c r="E72" s="320">
        <f>IF(E$5=0,0,E$5/TRE_fec!E$5)</f>
        <v>1.3268177871692883</v>
      </c>
      <c r="F72" s="320">
        <f>IF(F$5=0,0,F$5/TRE_fec!F$5)</f>
        <v>1.2989433643342967</v>
      </c>
      <c r="G72" s="320">
        <f>IF(G$5=0,0,G$5/TRE_fec!G$5)</f>
        <v>1.2791464414439786</v>
      </c>
      <c r="H72" s="320">
        <f>IF(H$5=0,0,H$5/TRE_fec!H$5)</f>
        <v>1.1602044803366482</v>
      </c>
      <c r="I72" s="320">
        <f>IF(I$5=0,0,I$5/TRE_fec!I$5)</f>
        <v>1.1223030460646246</v>
      </c>
      <c r="J72" s="320">
        <f>IF(J$5=0,0,J$5/TRE_fec!J$5)</f>
        <v>0.97601277131152453</v>
      </c>
      <c r="K72" s="320">
        <f>IF(K$5=0,0,K$5/TRE_fec!K$5)</f>
        <v>0.98991698815168094</v>
      </c>
      <c r="L72" s="320">
        <f>IF(L$5=0,0,L$5/TRE_fec!L$5)</f>
        <v>1.0344618320149401</v>
      </c>
      <c r="M72" s="320">
        <f>IF(M$5=0,0,M$5/TRE_fec!M$5)</f>
        <v>0.90656507410946741</v>
      </c>
      <c r="N72" s="320">
        <f>IF(N$5=0,0,N$5/TRE_fec!N$5)</f>
        <v>0.71895319174159722</v>
      </c>
      <c r="O72" s="320">
        <f>IF(O$5=0,0,O$5/TRE_fec!O$5)</f>
        <v>0.60904309676440327</v>
      </c>
      <c r="P72" s="320">
        <f>IF(P$5=0,0,P$5/TRE_fec!P$5)</f>
        <v>0.91454833563283766</v>
      </c>
      <c r="Q72" s="320">
        <f>IF(Q$5=0,0,Q$5/TRE_fec!Q$5)</f>
        <v>0.90174515614029527</v>
      </c>
      <c r="R72" s="320">
        <f>IF(R$5=0,0,R$5/TRE_fec!R$5)</f>
        <v>0.79931103986727381</v>
      </c>
      <c r="S72" s="320">
        <f>IF(S$5=0,0,S$5/TRE_fec!S$5)</f>
        <v>0.80424325940051677</v>
      </c>
      <c r="T72" s="320">
        <f>IF(T$5=0,0,T$5/TRE_fec!T$5)</f>
        <v>0.7402424243352963</v>
      </c>
      <c r="U72" s="320">
        <f>IF(U$5=0,0,U$5/TRE_fec!U$5)</f>
        <v>0.69920298579873363</v>
      </c>
      <c r="V72" s="320">
        <f>IF(V$5=0,0,V$5/TRE_fec!V$5)</f>
        <v>0.61221001286504051</v>
      </c>
      <c r="W72" s="320">
        <f>IF(W$5=0,0,W$5/TRE_fec!W$5)</f>
        <v>0.74374126942341334</v>
      </c>
      <c r="X72" s="320">
        <f>IF(X$5=0,0,X$5/TRE_fec!X$5)</f>
        <v>0.79530784130446008</v>
      </c>
      <c r="Y72" s="320">
        <f>IF(Y$5=0,0,Y$5/TRE_fec!Y$5)</f>
        <v>0.70915917571283849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1.1890228433938745</v>
      </c>
      <c r="C77" s="332">
        <f>IF(C$10=0,0,C$10/TRE_fec!C$10)</f>
        <v>1.4056375282511584</v>
      </c>
      <c r="D77" s="332">
        <f>IF(D$10=0,0,D$10/TRE_fec!D$10)</f>
        <v>1.2617958226115704</v>
      </c>
      <c r="E77" s="332">
        <f>IF(E$10=0,0,E$10/TRE_fec!E$10)</f>
        <v>1.4478903558385952</v>
      </c>
      <c r="F77" s="332">
        <f>IF(F$10=0,0,F$10/TRE_fec!F$10)</f>
        <v>1.4082865919285819</v>
      </c>
      <c r="G77" s="332">
        <f>IF(G$10=0,0,G$10/TRE_fec!G$10)</f>
        <v>1.3926964633159458</v>
      </c>
      <c r="H77" s="332">
        <f>IF(H$10=0,0,H$10/TRE_fec!H$10)</f>
        <v>1.2121638786234303</v>
      </c>
      <c r="I77" s="332">
        <f>IF(I$10=0,0,I$10/TRE_fec!I$10)</f>
        <v>1.1260647408916722</v>
      </c>
      <c r="J77" s="332">
        <f>IF(J$10=0,0,J$10/TRE_fec!J$10)</f>
        <v>0.90898815517722076</v>
      </c>
      <c r="K77" s="332">
        <f>IF(K$10=0,0,K$10/TRE_fec!K$10)</f>
        <v>0.85427493465735127</v>
      </c>
      <c r="L77" s="332">
        <f>IF(L$10=0,0,L$10/TRE_fec!L$10)</f>
        <v>0.885931109343429</v>
      </c>
      <c r="M77" s="332">
        <f>IF(M$10=0,0,M$10/TRE_fec!M$10)</f>
        <v>0.76217599261096236</v>
      </c>
      <c r="N77" s="332">
        <f>IF(N$10=0,0,N$10/TRE_fec!N$10)</f>
        <v>0.62706889694956658</v>
      </c>
      <c r="O77" s="332">
        <f>IF(O$10=0,0,O$10/TRE_fec!O$10)</f>
        <v>0.42577097323337576</v>
      </c>
      <c r="P77" s="332">
        <f>IF(P$10=0,0,P$10/TRE_fec!P$10)</f>
        <v>0.7057109132847883</v>
      </c>
      <c r="Q77" s="332">
        <f>IF(Q$10=0,0,Q$10/TRE_fec!Q$10)</f>
        <v>0.61364727168032562</v>
      </c>
      <c r="R77" s="332">
        <f>IF(R$10=0,0,R$10/TRE_fec!R$10)</f>
        <v>0.48141436288930822</v>
      </c>
      <c r="S77" s="332">
        <f>IF(S$10=0,0,S$10/TRE_fec!S$10)</f>
        <v>0.50169944941808942</v>
      </c>
      <c r="T77" s="332">
        <f>IF(T$10=0,0,T$10/TRE_fec!T$10)</f>
        <v>0.43426472916988584</v>
      </c>
      <c r="U77" s="332">
        <f>IF(U$10=0,0,U$10/TRE_fec!U$10)</f>
        <v>0.37788797720721434</v>
      </c>
      <c r="V77" s="332">
        <f>IF(V$10=0,0,V$10/TRE_fec!V$10)</f>
        <v>0.3134480239875671</v>
      </c>
      <c r="W77" s="332">
        <f>IF(W$10=0,0,W$10/TRE_fec!W$10)</f>
        <v>0.41462521469572594</v>
      </c>
      <c r="X77" s="332">
        <f>IF(X$10=0,0,X$10/TRE_fec!X$10)</f>
        <v>0.39616621937191732</v>
      </c>
      <c r="Y77" s="332">
        <f>IF(Y$10=0,0,Y$10/TRE_fec!Y$10)</f>
        <v>0.28584783099066036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1.5640744940048796</v>
      </c>
      <c r="C78" s="348">
        <f>IF(C$16=0,0,C$16/TRE_fec!C$16)</f>
        <v>1.8435945213373608</v>
      </c>
      <c r="D78" s="348">
        <f>IF(D$16=0,0,D$16/TRE_fec!D$16)</f>
        <v>1.7004474340299718</v>
      </c>
      <c r="E78" s="348">
        <f>IF(E$16=0,0,E$16/TRE_fec!E$16)</f>
        <v>1.9282887748258328</v>
      </c>
      <c r="F78" s="348">
        <f>IF(F$16=0,0,F$16/TRE_fec!F$16)</f>
        <v>1.8723659138666928</v>
      </c>
      <c r="G78" s="348">
        <f>IF(G$16=0,0,G$16/TRE_fec!G$16)</f>
        <v>1.9045245917409701</v>
      </c>
      <c r="H78" s="348">
        <f>IF(H$16=0,0,H$16/TRE_fec!H$16)</f>
        <v>1.7220386098165659</v>
      </c>
      <c r="I78" s="348">
        <f>IF(I$16=0,0,I$16/TRE_fec!I$16)</f>
        <v>1.6399153239967437</v>
      </c>
      <c r="J78" s="348">
        <f>IF(J$16=0,0,J$16/TRE_fec!J$16)</f>
        <v>1.3927994664780781</v>
      </c>
      <c r="K78" s="348">
        <f>IF(K$16=0,0,K$16/TRE_fec!K$16)</f>
        <v>1.4356798257083814</v>
      </c>
      <c r="L78" s="348">
        <f>IF(L$16=0,0,L$16/TRE_fec!L$16)</f>
        <v>1.5059528669092308</v>
      </c>
      <c r="M78" s="348">
        <f>IF(M$16=0,0,M$16/TRE_fec!M$16)</f>
        <v>1.3526507773605263</v>
      </c>
      <c r="N78" s="348">
        <f>IF(N$16=0,0,N$16/TRE_fec!N$16)</f>
        <v>1.2529618382551628</v>
      </c>
      <c r="O78" s="348">
        <f>IF(O$16=0,0,O$16/TRE_fec!O$16)</f>
        <v>0.89274089599906625</v>
      </c>
      <c r="P78" s="348">
        <f>IF(P$16=0,0,P$16/TRE_fec!P$16)</f>
        <v>1.5214079082464977</v>
      </c>
      <c r="Q78" s="348">
        <f>IF(Q$16=0,0,Q$16/TRE_fec!Q$16)</f>
        <v>1.3743808333524172</v>
      </c>
      <c r="R78" s="348">
        <f>IF(R$16=0,0,R$16/TRE_fec!R$16)</f>
        <v>1.1349438493433257</v>
      </c>
      <c r="S78" s="348">
        <f>IF(S$16=0,0,S$16/TRE_fec!S$16)</f>
        <v>1.1600701069410833</v>
      </c>
      <c r="T78" s="348">
        <f>IF(T$16=0,0,T$16/TRE_fec!T$16)</f>
        <v>1.0790757204061976</v>
      </c>
      <c r="U78" s="348">
        <f>IF(U$16=0,0,U$16/TRE_fec!U$16)</f>
        <v>1.0394082103627531</v>
      </c>
      <c r="V78" s="348">
        <f>IF(V$16=0,0,V$16/TRE_fec!V$16)</f>
        <v>0.97364811140299334</v>
      </c>
      <c r="W78" s="348">
        <f>IF(W$16=0,0,W$16/TRE_fec!W$16)</f>
        <v>1.2439447765738256</v>
      </c>
      <c r="X78" s="348">
        <f>IF(X$16=0,0,X$16/TRE_fec!X$16)</f>
        <v>1.3855954444319423</v>
      </c>
      <c r="Y78" s="348">
        <f>IF(Y$16=0,0,Y$16/TRE_fec!Y$16)</f>
        <v>1.246899340353844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1.7532892501403212</v>
      </c>
      <c r="C79" s="348">
        <f>IF(C$24=0,0,C$24/TRE_fec!C$24)</f>
        <v>1.7884987210638272</v>
      </c>
      <c r="D79" s="348">
        <f>IF(D$24=0,0,D$24/TRE_fec!D$24)</f>
        <v>1.7695360309151653</v>
      </c>
      <c r="E79" s="348">
        <f>IF(E$24=0,0,E$24/TRE_fec!E$24)</f>
        <v>1.799705099304828</v>
      </c>
      <c r="F79" s="348">
        <f>IF(F$24=0,0,F$24/TRE_fec!F$24)</f>
        <v>1.787758523088971</v>
      </c>
      <c r="G79" s="348">
        <f>IF(G$24=0,0,G$24/TRE_fec!G$24)</f>
        <v>1.7786204979814999</v>
      </c>
      <c r="H79" s="348">
        <f>IF(H$24=0,0,H$24/TRE_fec!H$24)</f>
        <v>1.7594276686816104</v>
      </c>
      <c r="I79" s="348">
        <f>IF(I$24=0,0,I$24/TRE_fec!I$24)</f>
        <v>1.7518541498751117</v>
      </c>
      <c r="J79" s="348">
        <f>IF(J$24=0,0,J$24/TRE_fec!J$24)</f>
        <v>1.7482704043662207</v>
      </c>
      <c r="K79" s="348">
        <f>IF(K$24=0,0,K$24/TRE_fec!K$24)</f>
        <v>1.7542963398811213</v>
      </c>
      <c r="L79" s="348">
        <f>IF(L$24=0,0,L$24/TRE_fec!L$24)</f>
        <v>1.7656334591291325</v>
      </c>
      <c r="M79" s="348">
        <f>IF(M$24=0,0,M$24/TRE_fec!M$24)</f>
        <v>1.7526743736412083</v>
      </c>
      <c r="N79" s="348">
        <f>IF(N$24=0,0,N$24/TRE_fec!N$24)</f>
        <v>1.766867680211317</v>
      </c>
      <c r="O79" s="348">
        <f>IF(O$24=0,0,O$24/TRE_fec!O$24)</f>
        <v>1.7083270852049162</v>
      </c>
      <c r="P79" s="348">
        <f>IF(P$24=0,0,P$24/TRE_fec!P$24)</f>
        <v>1.7718665435212471</v>
      </c>
      <c r="Q79" s="348">
        <f>IF(Q$24=0,0,Q$24/TRE_fec!Q$24)</f>
        <v>1.739213254387338</v>
      </c>
      <c r="R79" s="348">
        <f>IF(R$24=0,0,R$24/TRE_fec!R$24)</f>
        <v>1.6599620710461203</v>
      </c>
      <c r="S79" s="348">
        <f>IF(S$24=0,0,S$24/TRE_fec!S$24)</f>
        <v>1.6360027704936086</v>
      </c>
      <c r="T79" s="348">
        <f>IF(T$24=0,0,T$24/TRE_fec!T$24)</f>
        <v>1.5869632493258783</v>
      </c>
      <c r="U79" s="348">
        <f>IF(U$24=0,0,U$24/TRE_fec!U$24)</f>
        <v>1.5282287787272737</v>
      </c>
      <c r="V79" s="348">
        <f>IF(V$24=0,0,V$24/TRE_fec!V$24)</f>
        <v>1.4035969006083386</v>
      </c>
      <c r="W79" s="348">
        <f>IF(W$24=0,0,W$24/TRE_fec!W$24)</f>
        <v>1.3425270848882231</v>
      </c>
      <c r="X79" s="348">
        <f>IF(X$24=0,0,X$24/TRE_fec!X$24)</f>
        <v>1.1526680746369904</v>
      </c>
      <c r="Y79" s="348">
        <f>IF(Y$24=0,0,Y$24/TRE_fec!Y$24)</f>
        <v>1.0892732357900057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1.5640744940048796</v>
      </c>
      <c r="C80" s="348">
        <f>IF(C$27=0,0,C$27/TRE_fec!C$27)</f>
        <v>1.8435945213373601</v>
      </c>
      <c r="D80" s="348">
        <f>IF(D$27=0,0,D$27/TRE_fec!D$27)</f>
        <v>1.7004474340299724</v>
      </c>
      <c r="E80" s="348">
        <f>IF(E$27=0,0,E$27/TRE_fec!E$27)</f>
        <v>1.9282887748258319</v>
      </c>
      <c r="F80" s="348">
        <f>IF(F$27=0,0,F$27/TRE_fec!F$27)</f>
        <v>1.8723659138666922</v>
      </c>
      <c r="G80" s="348">
        <f>IF(G$27=0,0,G$27/TRE_fec!G$27)</f>
        <v>1.9045245917409699</v>
      </c>
      <c r="H80" s="348">
        <f>IF(H$27=0,0,H$27/TRE_fec!H$27)</f>
        <v>1.7220386098165654</v>
      </c>
      <c r="I80" s="348">
        <f>IF(I$27=0,0,I$27/TRE_fec!I$27)</f>
        <v>1.6399153239967434</v>
      </c>
      <c r="J80" s="348">
        <f>IF(J$27=0,0,J$27/TRE_fec!J$27)</f>
        <v>1.3927994664780776</v>
      </c>
      <c r="K80" s="348">
        <f>IF(K$27=0,0,K$27/TRE_fec!K$27)</f>
        <v>1.4356798257083809</v>
      </c>
      <c r="L80" s="348">
        <f>IF(L$27=0,0,L$27/TRE_fec!L$27)</f>
        <v>1.5059528669092306</v>
      </c>
      <c r="M80" s="348">
        <f>IF(M$27=0,0,M$27/TRE_fec!M$27)</f>
        <v>1.3526507773605265</v>
      </c>
      <c r="N80" s="348">
        <f>IF(N$27=0,0,N$27/TRE_fec!N$27)</f>
        <v>1.2529618382551631</v>
      </c>
      <c r="O80" s="348">
        <f>IF(O$27=0,0,O$27/TRE_fec!O$27)</f>
        <v>0.89274089599906614</v>
      </c>
      <c r="P80" s="348">
        <f>IF(P$27=0,0,P$27/TRE_fec!P$27)</f>
        <v>1.5214079082464975</v>
      </c>
      <c r="Q80" s="348">
        <f>IF(Q$27=0,0,Q$27/TRE_fec!Q$27)</f>
        <v>1.374380833352417</v>
      </c>
      <c r="R80" s="348">
        <f>IF(R$27=0,0,R$27/TRE_fec!R$27)</f>
        <v>1.1349438493433257</v>
      </c>
      <c r="S80" s="348">
        <f>IF(S$27=0,0,S$27/TRE_fec!S$27)</f>
        <v>1.1600701069410835</v>
      </c>
      <c r="T80" s="348">
        <f>IF(T$27=0,0,T$27/TRE_fec!T$27)</f>
        <v>1.079075720406198</v>
      </c>
      <c r="U80" s="348">
        <f>IF(U$27=0,0,U$27/TRE_fec!U$27)</f>
        <v>1.0394082103627533</v>
      </c>
      <c r="V80" s="348">
        <f>IF(V$27=0,0,V$27/TRE_fec!V$27)</f>
        <v>0.97364811140299345</v>
      </c>
      <c r="W80" s="348">
        <f>IF(W$27=0,0,W$27/TRE_fec!W$27)</f>
        <v>1.2439447765738256</v>
      </c>
      <c r="X80" s="348">
        <f>IF(X$27=0,0,X$27/TRE_fec!X$27)</f>
        <v>1.3855954444319423</v>
      </c>
      <c r="Y80" s="348">
        <f>IF(Y$27=0,0,Y$27/TRE_fec!Y$27)</f>
        <v>1.2468993403538438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1.3244434259356763</v>
      </c>
      <c r="C81" s="348">
        <f>IF(C$35=0,0,C$35/TRE_fec!C$35)</f>
        <v>1.1882720915927094</v>
      </c>
      <c r="D81" s="348">
        <f>IF(D$35=0,0,D$35/TRE_fec!D$35)</f>
        <v>1.1103625502284717</v>
      </c>
      <c r="E81" s="348">
        <f>IF(E$35=0,0,E$35/TRE_fec!E$35)</f>
        <v>1.5450316040678569</v>
      </c>
      <c r="F81" s="348">
        <f>IF(F$35=0,0,F$35/TRE_fec!F$35)</f>
        <v>1.5830543871411986</v>
      </c>
      <c r="G81" s="348">
        <f>IF(G$35=0,0,G$35/TRE_fec!G$35)</f>
        <v>1.4114702986095491</v>
      </c>
      <c r="H81" s="348">
        <f>IF(H$35=0,0,H$35/TRE_fec!H$35)</f>
        <v>1.306651574782367</v>
      </c>
      <c r="I81" s="348">
        <f>IF(I$35=0,0,I$35/TRE_fec!I$35)</f>
        <v>1.3372600441388267</v>
      </c>
      <c r="J81" s="348">
        <f>IF(J$35=0,0,J$35/TRE_fec!J$35)</f>
        <v>1.1861996174356588</v>
      </c>
      <c r="K81" s="348">
        <f>IF(K$35=0,0,K$35/TRE_fec!K$35)</f>
        <v>1.1562887971841034</v>
      </c>
      <c r="L81" s="348">
        <f>IF(L$35=0,0,L$35/TRE_fec!L$35)</f>
        <v>1.2001173272641872</v>
      </c>
      <c r="M81" s="348">
        <f>IF(M$35=0,0,M$35/TRE_fec!M$35)</f>
        <v>0.92595500874596448</v>
      </c>
      <c r="N81" s="348">
        <f>IF(N$35=0,0,N$35/TRE_fec!N$35)</f>
        <v>0.35513239738979252</v>
      </c>
      <c r="O81" s="348">
        <f>IF(O$35=0,0,O$35/TRE_fec!O$35)</f>
        <v>0.52314879394891067</v>
      </c>
      <c r="P81" s="348">
        <f>IF(P$35=0,0,P$35/TRE_fec!P$35)</f>
        <v>0.63267286803784406</v>
      </c>
      <c r="Q81" s="348">
        <f>IF(Q$35=0,0,Q$35/TRE_fec!Q$35)</f>
        <v>0.88509508785249569</v>
      </c>
      <c r="R81" s="348">
        <f>IF(R$35=0,0,R$35/TRE_fec!R$35)</f>
        <v>0.99398628717580351</v>
      </c>
      <c r="S81" s="348">
        <f>IF(S$35=0,0,S$35/TRE_fec!S$35)</f>
        <v>0.94693983848933438</v>
      </c>
      <c r="T81" s="348">
        <f>IF(T$35=0,0,T$35/TRE_fec!T$35)</f>
        <v>0.83373640743403077</v>
      </c>
      <c r="U81" s="348">
        <f>IF(U$35=0,0,U$35/TRE_fec!U$35)</f>
        <v>0.75189755645030243</v>
      </c>
      <c r="V81" s="348">
        <f>IF(V$35=0,0,V$35/TRE_fec!V$35)</f>
        <v>0.53857426232902839</v>
      </c>
      <c r="W81" s="348">
        <f>IF(W$35=0,0,W$35/TRE_fec!W$35)</f>
        <v>0.62607751304166182</v>
      </c>
      <c r="X81" s="348">
        <f>IF(X$35=0,0,X$35/TRE_fec!X$35)</f>
        <v>0.66446642755210994</v>
      </c>
      <c r="Y81" s="348">
        <f>IF(Y$35=0,0,Y$35/TRE_fec!Y$35)</f>
        <v>0.58251842324067959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DK: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14028.585284217381</v>
      </c>
      <c r="C3" s="203">
        <v>14241.07816067597</v>
      </c>
      <c r="D3" s="203">
        <v>14746.97968015902</v>
      </c>
      <c r="E3" s="203">
        <v>13238.730555555559</v>
      </c>
      <c r="F3" s="203">
        <v>13240.292220898191</v>
      </c>
      <c r="G3" s="203">
        <v>12389.230989854481</v>
      </c>
      <c r="H3" s="203">
        <v>14109.635107292061</v>
      </c>
      <c r="I3" s="203">
        <v>14949.01090644692</v>
      </c>
      <c r="J3" s="203">
        <v>14498.668094949609</v>
      </c>
      <c r="K3" s="203">
        <v>12355.965258323769</v>
      </c>
      <c r="L3" s="203">
        <v>11915.79919009052</v>
      </c>
      <c r="M3" s="203">
        <v>12509.945636309951</v>
      </c>
      <c r="N3" s="203">
        <v>12332.376989749229</v>
      </c>
      <c r="O3" s="203">
        <v>13296.74759647728</v>
      </c>
      <c r="P3" s="203">
        <v>13026.023974674639</v>
      </c>
      <c r="Q3" s="203">
        <v>12451.832189999999</v>
      </c>
      <c r="R3" s="203">
        <v>13746.74301546162</v>
      </c>
      <c r="S3" s="203">
        <v>14787.751164842921</v>
      </c>
      <c r="T3" s="203">
        <v>14536.502492336531</v>
      </c>
      <c r="U3" s="203">
        <v>15630.5177696717</v>
      </c>
      <c r="V3" s="203">
        <v>12990.933067097119</v>
      </c>
      <c r="W3" s="203">
        <v>14627.183259852191</v>
      </c>
      <c r="X3" s="203">
        <v>13062.887696782051</v>
      </c>
      <c r="Y3" s="203">
        <v>14492.7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11976.13558751964</v>
      </c>
      <c r="C5" s="203">
        <v>11928.645824304949</v>
      </c>
      <c r="D5" s="203">
        <v>11497.02026080788</v>
      </c>
      <c r="E5" s="203">
        <v>10838.023248224859</v>
      </c>
      <c r="F5" s="203">
        <v>11217.54318494695</v>
      </c>
      <c r="G5" s="203">
        <v>11184.87194706319</v>
      </c>
      <c r="H5" s="203">
        <v>12493.41480351005</v>
      </c>
      <c r="I5" s="203">
        <v>13383.149402879941</v>
      </c>
      <c r="J5" s="203">
        <v>13321.99771721791</v>
      </c>
      <c r="K5" s="203">
        <v>11560.304026481779</v>
      </c>
      <c r="L5" s="203">
        <v>12014.450607010989</v>
      </c>
      <c r="M5" s="203">
        <v>11626.49409903605</v>
      </c>
      <c r="N5" s="203">
        <v>10819.662093900341</v>
      </c>
      <c r="O5" s="203">
        <v>9803.4267772887924</v>
      </c>
      <c r="P5" s="203">
        <v>9764.6935081016218</v>
      </c>
      <c r="Q5" s="203">
        <v>9451.1687477425658</v>
      </c>
      <c r="R5" s="203">
        <v>9059.5027183782004</v>
      </c>
      <c r="S5" s="203">
        <v>9473.0903770570258</v>
      </c>
      <c r="T5" s="203">
        <v>10314.59886379803</v>
      </c>
      <c r="U5" s="203">
        <v>9689.4835800063483</v>
      </c>
      <c r="V5" s="203">
        <v>9755.5116764615141</v>
      </c>
      <c r="W5" s="203">
        <v>10505.501346870091</v>
      </c>
      <c r="X5" s="203">
        <v>11278.7904876544</v>
      </c>
      <c r="Y5" s="203">
        <v>11442.18737184593</v>
      </c>
      <c r="DA5" s="112" t="s">
        <v>2525</v>
      </c>
    </row>
    <row r="6" spans="1:105" ht="12" customHeight="1" x14ac:dyDescent="0.25">
      <c r="A6" s="154" t="s">
        <v>2112</v>
      </c>
      <c r="B6" s="338">
        <v>14970.16948439955</v>
      </c>
      <c r="C6" s="338">
        <v>14221.66101017957</v>
      </c>
      <c r="D6" s="338">
        <v>13473.1525359596</v>
      </c>
      <c r="E6" s="338">
        <v>13473.1525359596</v>
      </c>
      <c r="F6" s="338">
        <v>12724.64406173962</v>
      </c>
      <c r="G6" s="338">
        <v>12724.64406173962</v>
      </c>
      <c r="H6" s="338">
        <v>13473.1525359596</v>
      </c>
      <c r="I6" s="338">
        <v>14221.66101017957</v>
      </c>
      <c r="J6" s="338">
        <v>14221.66101017957</v>
      </c>
      <c r="K6" s="338">
        <v>13473.1525359596</v>
      </c>
      <c r="L6" s="338">
        <v>12724.64406173962</v>
      </c>
      <c r="M6" s="338">
        <v>12724.64406173962</v>
      </c>
      <c r="N6" s="338">
        <v>11976.13558751964</v>
      </c>
      <c r="O6" s="338">
        <v>11227.627113299661</v>
      </c>
      <c r="P6" s="338">
        <v>10479.118639079679</v>
      </c>
      <c r="Q6" s="338">
        <v>10479.118639079679</v>
      </c>
      <c r="R6" s="338">
        <v>9730.6101648597069</v>
      </c>
      <c r="S6" s="338">
        <v>10479.118639079679</v>
      </c>
      <c r="T6" s="338">
        <v>11227.627113299661</v>
      </c>
      <c r="U6" s="338">
        <v>10479.118639079679</v>
      </c>
      <c r="V6" s="338">
        <v>10479.118639079679</v>
      </c>
      <c r="W6" s="338">
        <v>11227.627113299661</v>
      </c>
      <c r="X6" s="338">
        <v>11976.13558751964</v>
      </c>
      <c r="Y6" s="338">
        <v>12724.64406173962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1497.0169484399551</v>
      </c>
      <c r="I7" s="340">
        <v>1497.0169484399551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748.50847421997764</v>
      </c>
      <c r="T7" s="340">
        <v>1497.0169484399551</v>
      </c>
      <c r="U7" s="340">
        <v>0</v>
      </c>
      <c r="V7" s="340">
        <v>0</v>
      </c>
      <c r="W7" s="340">
        <v>1497.0169484399551</v>
      </c>
      <c r="X7" s="340">
        <v>1497.0169484399551</v>
      </c>
      <c r="Y7" s="340">
        <v>748.50847421997764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748.50847421997969</v>
      </c>
      <c r="D8" s="342">
        <f t="shared" si="0"/>
        <v>748.50847421997059</v>
      </c>
      <c r="E8" s="342">
        <f t="shared" si="0"/>
        <v>0</v>
      </c>
      <c r="F8" s="342">
        <f t="shared" si="0"/>
        <v>748.50847421997969</v>
      </c>
      <c r="G8" s="342">
        <f t="shared" si="0"/>
        <v>0</v>
      </c>
      <c r="H8" s="342">
        <f t="shared" si="0"/>
        <v>748.50847421997605</v>
      </c>
      <c r="I8" s="342">
        <f t="shared" si="0"/>
        <v>748.50847421998515</v>
      </c>
      <c r="J8" s="342">
        <f t="shared" si="0"/>
        <v>0</v>
      </c>
      <c r="K8" s="342">
        <f t="shared" si="0"/>
        <v>748.50847421997059</v>
      </c>
      <c r="L8" s="342">
        <f t="shared" si="0"/>
        <v>748.50847421997969</v>
      </c>
      <c r="M8" s="342">
        <f t="shared" si="0"/>
        <v>0</v>
      </c>
      <c r="N8" s="342">
        <f t="shared" si="0"/>
        <v>748.50847421997969</v>
      </c>
      <c r="O8" s="342">
        <f t="shared" si="0"/>
        <v>748.50847421997969</v>
      </c>
      <c r="P8" s="342">
        <f t="shared" si="0"/>
        <v>748.50847421998151</v>
      </c>
      <c r="Q8" s="342">
        <f t="shared" si="0"/>
        <v>0</v>
      </c>
      <c r="R8" s="342">
        <f t="shared" si="0"/>
        <v>748.50847421997241</v>
      </c>
      <c r="S8" s="342">
        <f t="shared" si="0"/>
        <v>0</v>
      </c>
      <c r="T8" s="342">
        <f t="shared" si="0"/>
        <v>748.50847421997423</v>
      </c>
      <c r="U8" s="342">
        <f t="shared" si="0"/>
        <v>748.50847421998151</v>
      </c>
      <c r="V8" s="342">
        <f t="shared" si="0"/>
        <v>0</v>
      </c>
      <c r="W8" s="342">
        <f t="shared" si="0"/>
        <v>748.50847421997423</v>
      </c>
      <c r="X8" s="342">
        <f t="shared" si="0"/>
        <v>748.50847421997605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2994.0338968799097</v>
      </c>
      <c r="C9" s="343">
        <f t="shared" si="1"/>
        <v>2293.0151858746212</v>
      </c>
      <c r="D9" s="343">
        <f t="shared" si="1"/>
        <v>1976.13227515172</v>
      </c>
      <c r="E9" s="343">
        <f t="shared" si="1"/>
        <v>2635.1292877347405</v>
      </c>
      <c r="F9" s="343">
        <f t="shared" si="1"/>
        <v>1507.1008767926705</v>
      </c>
      <c r="G9" s="343">
        <f t="shared" si="1"/>
        <v>1539.7721146764306</v>
      </c>
      <c r="H9" s="343">
        <f t="shared" si="1"/>
        <v>979.73773244955009</v>
      </c>
      <c r="I9" s="343">
        <f t="shared" si="1"/>
        <v>838.51160729962976</v>
      </c>
      <c r="J9" s="343">
        <f t="shared" si="1"/>
        <v>899.66329296166077</v>
      </c>
      <c r="K9" s="343">
        <f t="shared" si="1"/>
        <v>1912.8485094778207</v>
      </c>
      <c r="L9" s="343">
        <f t="shared" si="1"/>
        <v>710.19345472863097</v>
      </c>
      <c r="M9" s="343">
        <f t="shared" si="1"/>
        <v>1098.1499627035701</v>
      </c>
      <c r="N9" s="343">
        <f t="shared" si="1"/>
        <v>1156.4734936192999</v>
      </c>
      <c r="O9" s="343">
        <f t="shared" si="1"/>
        <v>1424.2003360108683</v>
      </c>
      <c r="P9" s="343">
        <f t="shared" si="1"/>
        <v>714.4251309780575</v>
      </c>
      <c r="Q9" s="343">
        <f t="shared" si="1"/>
        <v>1027.9498913371135</v>
      </c>
      <c r="R9" s="343">
        <f t="shared" si="1"/>
        <v>671.10744648150649</v>
      </c>
      <c r="S9" s="343">
        <f t="shared" si="1"/>
        <v>1006.0282620226535</v>
      </c>
      <c r="T9" s="343">
        <f t="shared" si="1"/>
        <v>913.02824950163085</v>
      </c>
      <c r="U9" s="343">
        <f t="shared" si="1"/>
        <v>789.63505907333092</v>
      </c>
      <c r="V9" s="343">
        <f t="shared" si="1"/>
        <v>723.6069626181652</v>
      </c>
      <c r="W9" s="343">
        <f t="shared" si="1"/>
        <v>722.12576642956992</v>
      </c>
      <c r="X9" s="343">
        <f t="shared" si="1"/>
        <v>697.34509986524063</v>
      </c>
      <c r="Y9" s="343">
        <f t="shared" si="1"/>
        <v>1282.4566898936901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309.8001294948794</v>
      </c>
      <c r="C12" s="210">
        <v>322.68171486397682</v>
      </c>
      <c r="D12" s="210">
        <v>314.537127113547</v>
      </c>
      <c r="E12" s="210">
        <v>328.59160806630371</v>
      </c>
      <c r="F12" s="210">
        <v>332.80688709474981</v>
      </c>
      <c r="G12" s="210">
        <v>324.83695239363419</v>
      </c>
      <c r="H12" s="210">
        <v>340.26476569615141</v>
      </c>
      <c r="I12" s="210">
        <v>345.91748436888997</v>
      </c>
      <c r="J12" s="210">
        <v>363.06328041615808</v>
      </c>
      <c r="K12" s="210">
        <v>330.64292730129557</v>
      </c>
      <c r="L12" s="210">
        <v>338.91108822108799</v>
      </c>
      <c r="M12" s="210">
        <v>302.81994915169457</v>
      </c>
      <c r="N12" s="210">
        <v>279.75973687027511</v>
      </c>
      <c r="O12" s="210">
        <v>259.70444489589732</v>
      </c>
      <c r="P12" s="210">
        <v>242.34204033404839</v>
      </c>
      <c r="Q12" s="210">
        <v>226.70629192161849</v>
      </c>
      <c r="R12" s="210">
        <v>215.05404651684859</v>
      </c>
      <c r="S12" s="210">
        <v>222.62138609274149</v>
      </c>
      <c r="T12" s="210">
        <v>237.27233004332561</v>
      </c>
      <c r="U12" s="210">
        <v>220.11566561874929</v>
      </c>
      <c r="V12" s="210">
        <v>224.06248142301899</v>
      </c>
      <c r="W12" s="210">
        <v>240.87996882393469</v>
      </c>
      <c r="X12" s="210">
        <v>245.1930081169985</v>
      </c>
      <c r="Y12" s="210">
        <v>237.75792581844391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62.823645743766122</v>
      </c>
      <c r="C14" s="204">
        <f t="shared" si="2"/>
        <v>64.784522785898531</v>
      </c>
      <c r="D14" s="204">
        <f t="shared" si="2"/>
        <v>60.656061908856394</v>
      </c>
      <c r="E14" s="204">
        <f t="shared" si="2"/>
        <v>64.784522785898531</v>
      </c>
      <c r="F14" s="204">
        <f t="shared" si="2"/>
        <v>67.844110060189166</v>
      </c>
      <c r="G14" s="204">
        <f t="shared" si="2"/>
        <v>58.616337059329304</v>
      </c>
      <c r="H14" s="204">
        <f t="shared" si="2"/>
        <v>63.696560619088558</v>
      </c>
      <c r="I14" s="204">
        <f t="shared" si="2"/>
        <v>60.47927773000859</v>
      </c>
      <c r="J14" s="204">
        <f t="shared" si="2"/>
        <v>71.825709372312986</v>
      </c>
      <c r="K14" s="204">
        <f t="shared" si="2"/>
        <v>60.66448839208941</v>
      </c>
      <c r="L14" s="204">
        <f t="shared" si="2"/>
        <v>63.614187446259663</v>
      </c>
      <c r="M14" s="204">
        <f t="shared" si="2"/>
        <v>45.311435941530526</v>
      </c>
      <c r="N14" s="204">
        <f t="shared" si="2"/>
        <v>45.442820292347371</v>
      </c>
      <c r="O14" s="204">
        <f t="shared" si="2"/>
        <v>32.136629406706788</v>
      </c>
      <c r="P14" s="204">
        <f t="shared" si="2"/>
        <v>16.680997420464315</v>
      </c>
      <c r="Q14" s="204">
        <f t="shared" si="2"/>
        <v>17.027171109200346</v>
      </c>
      <c r="R14" s="204">
        <f t="shared" si="2"/>
        <v>14.427773000859844</v>
      </c>
      <c r="S14" s="204">
        <f t="shared" si="2"/>
        <v>14.014359415305245</v>
      </c>
      <c r="T14" s="204">
        <f t="shared" si="2"/>
        <v>15.745915735167667</v>
      </c>
      <c r="U14" s="204">
        <f t="shared" si="2"/>
        <v>15.623387790197762</v>
      </c>
      <c r="V14" s="204">
        <f t="shared" si="2"/>
        <v>16.09914015477214</v>
      </c>
      <c r="W14" s="204">
        <f t="shared" si="2"/>
        <v>25.388134135855548</v>
      </c>
      <c r="X14" s="204">
        <f t="shared" si="2"/>
        <v>35.667239896818572</v>
      </c>
      <c r="Y14" s="204">
        <f t="shared" si="2"/>
        <v>30.931384350816856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9.8882201203783318</v>
      </c>
      <c r="C16" s="204">
        <v>8.7895098882201186</v>
      </c>
      <c r="D16" s="204">
        <v>8.7895098882201186</v>
      </c>
      <c r="E16" s="204">
        <v>8.7895098882201186</v>
      </c>
      <c r="F16" s="204">
        <v>8.7895098882201186</v>
      </c>
      <c r="G16" s="204">
        <v>8.7895098882201186</v>
      </c>
      <c r="H16" s="204">
        <v>9.8882201203783318</v>
      </c>
      <c r="I16" s="204">
        <v>7.690799656061909</v>
      </c>
      <c r="J16" s="204">
        <v>9.8882201203783318</v>
      </c>
      <c r="K16" s="204">
        <v>8.7895098882201186</v>
      </c>
      <c r="L16" s="204">
        <v>8.7895098882201186</v>
      </c>
      <c r="M16" s="204">
        <v>8.7895098882201186</v>
      </c>
      <c r="N16" s="204">
        <v>10.98693035253654</v>
      </c>
      <c r="O16" s="204">
        <v>8.7895098882201186</v>
      </c>
      <c r="P16" s="204">
        <v>6.592175408426483</v>
      </c>
      <c r="Q16" s="204">
        <v>7.1733447979363714</v>
      </c>
      <c r="R16" s="204">
        <v>4.3222699914015479</v>
      </c>
      <c r="S16" s="204">
        <v>4.6079105760963026</v>
      </c>
      <c r="T16" s="204">
        <v>6.3712811693895093</v>
      </c>
      <c r="U16" s="204">
        <v>6.5690455717970746</v>
      </c>
      <c r="V16" s="204">
        <v>6.8107480653482373</v>
      </c>
      <c r="W16" s="204">
        <v>7.8391229578675832</v>
      </c>
      <c r="X16" s="204">
        <v>11.755975924333621</v>
      </c>
      <c r="Y16" s="204">
        <v>13.13817712811694</v>
      </c>
      <c r="DA16" s="71" t="s">
        <v>2531</v>
      </c>
    </row>
    <row r="17" spans="1:105" ht="12" customHeight="1" x14ac:dyDescent="0.25">
      <c r="A17" s="18" t="s">
        <v>71</v>
      </c>
      <c r="B17" s="204">
        <v>50.993637145313841</v>
      </c>
      <c r="C17" s="204">
        <v>54.053224419604469</v>
      </c>
      <c r="D17" s="204">
        <v>48.953826311263967</v>
      </c>
      <c r="E17" s="204">
        <v>54.053224419604469</v>
      </c>
      <c r="F17" s="204">
        <v>57.112811693895097</v>
      </c>
      <c r="G17" s="204">
        <v>46.914101461736877</v>
      </c>
      <c r="H17" s="204">
        <v>48.953826311263967</v>
      </c>
      <c r="I17" s="204">
        <v>47.933963886500422</v>
      </c>
      <c r="J17" s="204">
        <v>57.112811693895097</v>
      </c>
      <c r="K17" s="204">
        <v>47.933963886500422</v>
      </c>
      <c r="L17" s="204">
        <v>48.953826311263967</v>
      </c>
      <c r="M17" s="204">
        <v>31.61599312123818</v>
      </c>
      <c r="N17" s="204">
        <v>30.596130696474631</v>
      </c>
      <c r="O17" s="204">
        <v>21.41728288907996</v>
      </c>
      <c r="P17" s="204">
        <v>8.1589853826311263</v>
      </c>
      <c r="Q17" s="204">
        <v>8.2599312123817707</v>
      </c>
      <c r="R17" s="204">
        <v>8.6454858125537388</v>
      </c>
      <c r="S17" s="204">
        <v>7.6510748065348233</v>
      </c>
      <c r="T17" s="204">
        <v>8.5914015477214107</v>
      </c>
      <c r="U17" s="204">
        <v>8.3384350816852955</v>
      </c>
      <c r="V17" s="204">
        <v>8.698452278589853</v>
      </c>
      <c r="W17" s="204">
        <v>17.34806534823732</v>
      </c>
      <c r="X17" s="204">
        <v>23.755889939810832</v>
      </c>
      <c r="Y17" s="204">
        <v>17.702923473774721</v>
      </c>
      <c r="DA17" s="71" t="s">
        <v>2532</v>
      </c>
    </row>
    <row r="18" spans="1:105" ht="12" customHeight="1" x14ac:dyDescent="0.25">
      <c r="A18" s="18" t="s">
        <v>32</v>
      </c>
      <c r="B18" s="204">
        <v>1.9417884780739469</v>
      </c>
      <c r="C18" s="204">
        <v>1.9417884780739469</v>
      </c>
      <c r="D18" s="204">
        <v>2.9127257093723129</v>
      </c>
      <c r="E18" s="204">
        <v>1.9417884780739469</v>
      </c>
      <c r="F18" s="204">
        <v>1.9417884780739469</v>
      </c>
      <c r="G18" s="204">
        <v>2.9127257093723129</v>
      </c>
      <c r="H18" s="204">
        <v>4.8545141874462594</v>
      </c>
      <c r="I18" s="204">
        <v>4.8545141874462594</v>
      </c>
      <c r="J18" s="204">
        <v>4.8246775580395527</v>
      </c>
      <c r="K18" s="204">
        <v>2.894840928632846</v>
      </c>
      <c r="L18" s="204">
        <v>4.8246775580395527</v>
      </c>
      <c r="M18" s="204">
        <v>3.8597592433362</v>
      </c>
      <c r="N18" s="204">
        <v>3.8597592433362</v>
      </c>
      <c r="O18" s="204">
        <v>1.9298366294067071</v>
      </c>
      <c r="P18" s="204">
        <v>1.9298366294067071</v>
      </c>
      <c r="Q18" s="204">
        <v>1.521668099742046</v>
      </c>
      <c r="R18" s="204">
        <v>1.433877901977644</v>
      </c>
      <c r="S18" s="204">
        <v>1.5398968185726569</v>
      </c>
      <c r="T18" s="204">
        <v>0.39613069647463461</v>
      </c>
      <c r="U18" s="204">
        <v>0.4</v>
      </c>
      <c r="V18" s="204">
        <v>0.28546861564918308</v>
      </c>
      <c r="W18" s="204">
        <v>0.2009458297506449</v>
      </c>
      <c r="X18" s="204">
        <v>0.15537403267411859</v>
      </c>
      <c r="Y18" s="204">
        <v>9.0283748925193461E-2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1.0461736887360269</v>
      </c>
      <c r="L19" s="204">
        <v>1.0461736887360269</v>
      </c>
      <c r="M19" s="204">
        <v>1.0461736887360269</v>
      </c>
      <c r="N19" s="204">
        <v>0</v>
      </c>
      <c r="O19" s="204">
        <v>0</v>
      </c>
      <c r="P19" s="204">
        <v>0</v>
      </c>
      <c r="Q19" s="204">
        <v>7.2226999140154763E-2</v>
      </c>
      <c r="R19" s="204">
        <v>2.6139294926913151E-2</v>
      </c>
      <c r="S19" s="204">
        <v>0.2154772141014617</v>
      </c>
      <c r="T19" s="204">
        <v>0.38710232158211522</v>
      </c>
      <c r="U19" s="204">
        <v>0.31590713671539122</v>
      </c>
      <c r="V19" s="204">
        <v>0.30447119518486671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75.967153912295785</v>
      </c>
      <c r="C20" s="204">
        <f t="shared" si="3"/>
        <v>81.642562338779015</v>
      </c>
      <c r="D20" s="204">
        <f t="shared" si="3"/>
        <v>74.785984522785895</v>
      </c>
      <c r="E20" s="204">
        <f t="shared" si="3"/>
        <v>81.555889939810825</v>
      </c>
      <c r="F20" s="204">
        <f t="shared" si="3"/>
        <v>78.783147033533965</v>
      </c>
      <c r="G20" s="204">
        <f t="shared" si="3"/>
        <v>69.196818572656923</v>
      </c>
      <c r="H20" s="204">
        <f t="shared" si="3"/>
        <v>70.141272570937232</v>
      </c>
      <c r="I20" s="204">
        <f t="shared" si="3"/>
        <v>75.365434221840061</v>
      </c>
      <c r="J20" s="204">
        <f t="shared" si="3"/>
        <v>87.146259673258811</v>
      </c>
      <c r="K20" s="204">
        <f t="shared" si="3"/>
        <v>78.096044711951834</v>
      </c>
      <c r="L20" s="204">
        <f t="shared" si="3"/>
        <v>83.212209802235591</v>
      </c>
      <c r="M20" s="204">
        <f t="shared" si="3"/>
        <v>73.883147033533959</v>
      </c>
      <c r="N20" s="204">
        <f t="shared" si="3"/>
        <v>61.092777300085977</v>
      </c>
      <c r="O20" s="204">
        <f t="shared" si="3"/>
        <v>56.233276010318143</v>
      </c>
      <c r="P20" s="204">
        <f t="shared" si="3"/>
        <v>52.502121831201428</v>
      </c>
      <c r="Q20" s="204">
        <f t="shared" si="3"/>
        <v>50.241104729580442</v>
      </c>
      <c r="R20" s="204">
        <f t="shared" si="3"/>
        <v>46.887109821270123</v>
      </c>
      <c r="S20" s="204">
        <f t="shared" si="3"/>
        <v>50.005102045827442</v>
      </c>
      <c r="T20" s="204">
        <f t="shared" si="3"/>
        <v>48.674050120392558</v>
      </c>
      <c r="U20" s="204">
        <f t="shared" si="3"/>
        <v>42.900886604913303</v>
      </c>
      <c r="V20" s="204">
        <f t="shared" si="3"/>
        <v>36.672017518713098</v>
      </c>
      <c r="W20" s="204">
        <f t="shared" si="3"/>
        <v>34.251265206612914</v>
      </c>
      <c r="X20" s="204">
        <f t="shared" si="3"/>
        <v>26.411228776536682</v>
      </c>
      <c r="Y20" s="204">
        <f t="shared" si="3"/>
        <v>25.88565147369895</v>
      </c>
      <c r="DA20" s="71"/>
    </row>
    <row r="21" spans="1:105" ht="12" customHeight="1" x14ac:dyDescent="0.25">
      <c r="A21" s="18" t="s">
        <v>73</v>
      </c>
      <c r="B21" s="204">
        <v>75.967153912295785</v>
      </c>
      <c r="C21" s="204">
        <v>81.642562338779015</v>
      </c>
      <c r="D21" s="204">
        <v>74.785984522785895</v>
      </c>
      <c r="E21" s="204">
        <v>81.555889939810825</v>
      </c>
      <c r="F21" s="204">
        <v>78.783147033533965</v>
      </c>
      <c r="G21" s="204">
        <v>69.196818572656923</v>
      </c>
      <c r="H21" s="204">
        <v>70.141272570937232</v>
      </c>
      <c r="I21" s="204">
        <v>75.365434221840061</v>
      </c>
      <c r="J21" s="204">
        <v>87.146259673258811</v>
      </c>
      <c r="K21" s="204">
        <v>78.096044711951834</v>
      </c>
      <c r="L21" s="204">
        <v>83.212209802235591</v>
      </c>
      <c r="M21" s="204">
        <v>73.883147033533959</v>
      </c>
      <c r="N21" s="204">
        <v>61.092777300085977</v>
      </c>
      <c r="O21" s="204">
        <v>56.233276010318143</v>
      </c>
      <c r="P21" s="204">
        <v>52.502121831201428</v>
      </c>
      <c r="Q21" s="204">
        <v>50.241104729580442</v>
      </c>
      <c r="R21" s="204">
        <v>46.887109821270123</v>
      </c>
      <c r="S21" s="204">
        <v>50.005102045827442</v>
      </c>
      <c r="T21" s="204">
        <v>48.674050120392558</v>
      </c>
      <c r="U21" s="204">
        <v>42.900886604913303</v>
      </c>
      <c r="V21" s="204">
        <v>36.672017518713098</v>
      </c>
      <c r="W21" s="204">
        <v>34.251265206612914</v>
      </c>
      <c r="X21" s="204">
        <v>26.411228776536682</v>
      </c>
      <c r="Y21" s="204">
        <v>25.88565147369895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10.22308736246325</v>
      </c>
      <c r="C23" s="204">
        <f t="shared" si="4"/>
        <v>13.581456910408509</v>
      </c>
      <c r="D23" s="204">
        <f t="shared" si="4"/>
        <v>13.235751361182443</v>
      </c>
      <c r="E23" s="204">
        <f t="shared" si="4"/>
        <v>13.946036269227227</v>
      </c>
      <c r="F23" s="204">
        <f t="shared" si="4"/>
        <v>14.287024669986284</v>
      </c>
      <c r="G23" s="204">
        <f t="shared" si="4"/>
        <v>19.867046976609341</v>
      </c>
      <c r="H23" s="204">
        <f t="shared" si="4"/>
        <v>25.71609845625462</v>
      </c>
      <c r="I23" s="204">
        <f t="shared" si="4"/>
        <v>26.252222116095574</v>
      </c>
      <c r="J23" s="204">
        <f t="shared" si="4"/>
        <v>22.515902944103093</v>
      </c>
      <c r="K23" s="204">
        <f t="shared" si="4"/>
        <v>22.024784566987829</v>
      </c>
      <c r="L23" s="204">
        <f t="shared" si="4"/>
        <v>22.690365951096648</v>
      </c>
      <c r="M23" s="204">
        <f t="shared" si="4"/>
        <v>20.235684319364456</v>
      </c>
      <c r="N23" s="204">
        <f t="shared" si="4"/>
        <v>15.882006861676704</v>
      </c>
      <c r="O23" s="204">
        <f t="shared" si="4"/>
        <v>19.041590209740775</v>
      </c>
      <c r="P23" s="204">
        <f t="shared" si="4"/>
        <v>28.083942578513355</v>
      </c>
      <c r="Q23" s="204">
        <f t="shared" si="4"/>
        <v>17.712048756956356</v>
      </c>
      <c r="R23" s="204">
        <f t="shared" si="4"/>
        <v>9.8673666181923956</v>
      </c>
      <c r="S23" s="204">
        <f t="shared" si="4"/>
        <v>12.387651200826364</v>
      </c>
      <c r="T23" s="204">
        <f t="shared" si="4"/>
        <v>21.052106234197041</v>
      </c>
      <c r="U23" s="204">
        <f t="shared" si="4"/>
        <v>23.07771968451522</v>
      </c>
      <c r="V23" s="204">
        <f t="shared" si="4"/>
        <v>31.745493998888897</v>
      </c>
      <c r="W23" s="204">
        <f t="shared" si="4"/>
        <v>34.005057873555771</v>
      </c>
      <c r="X23" s="204">
        <f t="shared" si="4"/>
        <v>37.541882521889129</v>
      </c>
      <c r="Y23" s="204">
        <f t="shared" si="4"/>
        <v>39.576057663747598</v>
      </c>
      <c r="DA23" s="71"/>
    </row>
    <row r="24" spans="1:105" ht="12" customHeight="1" x14ac:dyDescent="0.25">
      <c r="A24" s="18" t="s">
        <v>38</v>
      </c>
      <c r="B24" s="204">
        <v>7.9774720550300948</v>
      </c>
      <c r="C24" s="204">
        <v>11.249613069647459</v>
      </c>
      <c r="D24" s="204">
        <v>10.771969045571799</v>
      </c>
      <c r="E24" s="204">
        <v>11.369045571797081</v>
      </c>
      <c r="F24" s="204">
        <v>11.70343938091143</v>
      </c>
      <c r="G24" s="204">
        <v>17.125279449699061</v>
      </c>
      <c r="H24" s="204">
        <v>22.547119518486671</v>
      </c>
      <c r="I24" s="204">
        <v>22.8097162510748</v>
      </c>
      <c r="J24" s="204">
        <v>18.46285468615649</v>
      </c>
      <c r="K24" s="204">
        <v>17.53129836629406</v>
      </c>
      <c r="L24" s="204">
        <v>17.950128976784178</v>
      </c>
      <c r="M24" s="204">
        <v>15.76483233018056</v>
      </c>
      <c r="N24" s="204">
        <v>11.28082545141875</v>
      </c>
      <c r="O24" s="204">
        <v>14.30249355116079</v>
      </c>
      <c r="P24" s="204">
        <v>23.209888220120369</v>
      </c>
      <c r="Q24" s="204">
        <v>12.553998280309539</v>
      </c>
      <c r="R24" s="204">
        <v>3.881341358555459</v>
      </c>
      <c r="S24" s="204">
        <v>5.1610490111779876</v>
      </c>
      <c r="T24" s="204">
        <v>12.20275150472915</v>
      </c>
      <c r="U24" s="204">
        <v>13.00137575236457</v>
      </c>
      <c r="V24" s="204">
        <v>18.31633705932931</v>
      </c>
      <c r="W24" s="204">
        <v>18.09329320722269</v>
      </c>
      <c r="X24" s="204">
        <v>17.170679277730009</v>
      </c>
      <c r="Y24" s="204">
        <v>16.10687876182287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0.1833467844477463</v>
      </c>
      <c r="Q25" s="204">
        <v>0.52381358512289833</v>
      </c>
      <c r="R25" s="204">
        <v>1.464394907878626</v>
      </c>
      <c r="S25" s="204">
        <v>2.700486948153646</v>
      </c>
      <c r="T25" s="204">
        <v>3.7365259759100988</v>
      </c>
      <c r="U25" s="204">
        <v>4.8454590528682973</v>
      </c>
      <c r="V25" s="204">
        <v>7.5801750866179347</v>
      </c>
      <c r="W25" s="204">
        <v>9.4908672095521673</v>
      </c>
      <c r="X25" s="204">
        <v>12.8327952991297</v>
      </c>
      <c r="Y25" s="204">
        <v>14.933867012973449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2.2456153074331549</v>
      </c>
      <c r="C29" s="204">
        <v>2.3318438407610489</v>
      </c>
      <c r="D29" s="204">
        <v>2.4637823156106431</v>
      </c>
      <c r="E29" s="204">
        <v>2.576990697430146</v>
      </c>
      <c r="F29" s="204">
        <v>2.583585289074855</v>
      </c>
      <c r="G29" s="204">
        <v>2.7417675269102788</v>
      </c>
      <c r="H29" s="204">
        <v>3.16897893776795</v>
      </c>
      <c r="I29" s="204">
        <v>3.442505865020772</v>
      </c>
      <c r="J29" s="204">
        <v>4.0530482579466032</v>
      </c>
      <c r="K29" s="204">
        <v>4.493486200693769</v>
      </c>
      <c r="L29" s="204">
        <v>4.7402369743124693</v>
      </c>
      <c r="M29" s="204">
        <v>4.4708519891838954</v>
      </c>
      <c r="N29" s="204">
        <v>4.6011814102579542</v>
      </c>
      <c r="O29" s="204">
        <v>4.7390966585799861</v>
      </c>
      <c r="P29" s="204">
        <v>4.6907075739452386</v>
      </c>
      <c r="Q29" s="204">
        <v>4.6342368915239209</v>
      </c>
      <c r="R29" s="204">
        <v>4.5216303517583114</v>
      </c>
      <c r="S29" s="204">
        <v>4.5261152414947299</v>
      </c>
      <c r="T29" s="204">
        <v>5.1128287535577934</v>
      </c>
      <c r="U29" s="204">
        <v>5.2308848792823532</v>
      </c>
      <c r="V29" s="204">
        <v>5.8489818529416526</v>
      </c>
      <c r="W29" s="204">
        <v>6.4208974567809136</v>
      </c>
      <c r="X29" s="204">
        <v>7.5384079450294221</v>
      </c>
      <c r="Y29" s="204">
        <v>8.5353118889512789</v>
      </c>
      <c r="DA29" s="71" t="s">
        <v>2542</v>
      </c>
    </row>
    <row r="30" spans="1:105" ht="12" customHeight="1" x14ac:dyDescent="0.25">
      <c r="A30" s="14" t="s">
        <v>39</v>
      </c>
      <c r="B30" s="204">
        <v>30.69165950128977</v>
      </c>
      <c r="C30" s="204">
        <v>30.42897678417885</v>
      </c>
      <c r="D30" s="204">
        <v>31.121582115219262</v>
      </c>
      <c r="E30" s="204">
        <v>34.513241616509028</v>
      </c>
      <c r="F30" s="204">
        <v>32.769647463456572</v>
      </c>
      <c r="G30" s="204">
        <v>35.540240756663799</v>
      </c>
      <c r="H30" s="204">
        <v>34.967067927772987</v>
      </c>
      <c r="I30" s="204">
        <v>34.895356835769562</v>
      </c>
      <c r="J30" s="204">
        <v>38.239208942390363</v>
      </c>
      <c r="K30" s="204">
        <v>36.495614789337921</v>
      </c>
      <c r="L30" s="204">
        <v>35.946345657781599</v>
      </c>
      <c r="M30" s="204">
        <v>30.28564058469475</v>
      </c>
      <c r="N30" s="204">
        <v>28.70928632846088</v>
      </c>
      <c r="O30" s="204">
        <v>29.16311263972484</v>
      </c>
      <c r="P30" s="204">
        <v>24.696646603611349</v>
      </c>
      <c r="Q30" s="204">
        <v>20.55881341358555</v>
      </c>
      <c r="R30" s="204">
        <v>28.924161650902828</v>
      </c>
      <c r="S30" s="204">
        <v>29.524333619948411</v>
      </c>
      <c r="T30" s="204">
        <v>34.282717110920032</v>
      </c>
      <c r="U30" s="204">
        <v>27.607996560619089</v>
      </c>
      <c r="V30" s="204">
        <v>28.930008598452279</v>
      </c>
      <c r="W30" s="204">
        <v>30.526053310404119</v>
      </c>
      <c r="X30" s="204">
        <v>32.214617368873597</v>
      </c>
      <c r="Y30" s="204">
        <v>32.214617368873597</v>
      </c>
      <c r="DA30" s="71" t="s">
        <v>2543</v>
      </c>
    </row>
    <row r="31" spans="1:105" ht="12" customHeight="1" x14ac:dyDescent="0.25">
      <c r="A31" s="21" t="s">
        <v>40</v>
      </c>
      <c r="B31" s="207">
        <v>130.0945829750645</v>
      </c>
      <c r="C31" s="207">
        <v>132.24419604471191</v>
      </c>
      <c r="D31" s="207">
        <v>134.73774720550301</v>
      </c>
      <c r="E31" s="207">
        <v>133.79191745485809</v>
      </c>
      <c r="F31" s="207">
        <v>139.12295786758381</v>
      </c>
      <c r="G31" s="207">
        <v>141.61650902837491</v>
      </c>
      <c r="H31" s="207">
        <v>145.74376612209801</v>
      </c>
      <c r="I31" s="207">
        <v>148.92519346517619</v>
      </c>
      <c r="J31" s="207">
        <v>143.33619948409279</v>
      </c>
      <c r="K31" s="207">
        <v>133.36199484092859</v>
      </c>
      <c r="L31" s="207">
        <v>133.4479793637145</v>
      </c>
      <c r="M31" s="207">
        <v>133.1040412725709</v>
      </c>
      <c r="N31" s="207">
        <v>128.63284608770419</v>
      </c>
      <c r="O31" s="207">
        <v>123.1298366294067</v>
      </c>
      <c r="P31" s="207">
        <v>120.3783319002579</v>
      </c>
      <c r="Q31" s="207">
        <v>121.1671539122958</v>
      </c>
      <c r="R31" s="207">
        <v>114.9476354256234</v>
      </c>
      <c r="S31" s="207">
        <v>116.68993981083401</v>
      </c>
      <c r="T31" s="207">
        <v>117.5175408426483</v>
      </c>
      <c r="U31" s="207">
        <v>110.9056749785039</v>
      </c>
      <c r="V31" s="207">
        <v>110.61582115219259</v>
      </c>
      <c r="W31" s="207">
        <v>116.7094582975064</v>
      </c>
      <c r="X31" s="207">
        <v>113.3580395528805</v>
      </c>
      <c r="Y31" s="207">
        <v>109.1502149613069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369.71077719972908</v>
      </c>
      <c r="C33" s="203">
        <f>MAE_emi!C5</f>
        <v>389.96556876380828</v>
      </c>
      <c r="D33" s="203">
        <f>MAE_emi!D5</f>
        <v>361.02254170696261</v>
      </c>
      <c r="E33" s="203">
        <f>MAE_emi!E5</f>
        <v>390.25845016607218</v>
      </c>
      <c r="F33" s="203">
        <f>MAE_emi!F5</f>
        <v>393.65717131747863</v>
      </c>
      <c r="G33" s="203">
        <f>MAE_emi!G5</f>
        <v>341.15132104861812</v>
      </c>
      <c r="H33" s="203">
        <f>MAE_emi!H5</f>
        <v>358.88992609143048</v>
      </c>
      <c r="I33" s="203">
        <f>MAE_emi!I5</f>
        <v>362.35607177729389</v>
      </c>
      <c r="J33" s="203">
        <f>MAE_emi!J5</f>
        <v>424.87314885647692</v>
      </c>
      <c r="K33" s="203">
        <f>MAE_emi!K5</f>
        <v>368.93483671418147</v>
      </c>
      <c r="L33" s="203">
        <f>MAE_emi!L5</f>
        <v>390.61680281662967</v>
      </c>
      <c r="M33" s="203">
        <f>MAE_emi!M5</f>
        <v>311.30284782984461</v>
      </c>
      <c r="N33" s="203">
        <f>MAE_emi!N5</f>
        <v>280.30620254804711</v>
      </c>
      <c r="O33" s="203">
        <f>MAE_emi!O5</f>
        <v>228.3788280702411</v>
      </c>
      <c r="P33" s="203">
        <f>MAE_emi!P5</f>
        <v>172.66567252897249</v>
      </c>
      <c r="Q33" s="203">
        <f>MAE_emi!Q5</f>
        <v>168.1212444346688</v>
      </c>
      <c r="R33" s="203">
        <f>MAE_emi!R5</f>
        <v>154.40766916389219</v>
      </c>
      <c r="S33" s="203">
        <f>MAE_emi!S5</f>
        <v>160.03746738094421</v>
      </c>
      <c r="T33" s="203">
        <f>MAE_emi!T5</f>
        <v>161.0914331588082</v>
      </c>
      <c r="U33" s="203">
        <f>MAE_emi!U5</f>
        <v>146.85190974485499</v>
      </c>
      <c r="V33" s="203">
        <f>MAE_emi!V5</f>
        <v>133.3506338286569</v>
      </c>
      <c r="W33" s="203">
        <f>MAE_emi!W5</f>
        <v>156.00262149056189</v>
      </c>
      <c r="X33" s="203">
        <f>MAE_emi!X5</f>
        <v>167.6465711889438</v>
      </c>
      <c r="Y33" s="203">
        <f>MAE_emi!Y5</f>
        <v>151.08250101183751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22.083490474510977</v>
      </c>
      <c r="C35" s="284">
        <f t="shared" si="5"/>
        <v>22.6585172290537</v>
      </c>
      <c r="D35" s="284">
        <f t="shared" si="5"/>
        <v>21.32891845892577</v>
      </c>
      <c r="E35" s="284">
        <f t="shared" si="5"/>
        <v>24.820477060650809</v>
      </c>
      <c r="F35" s="284">
        <f t="shared" si="5"/>
        <v>25.135917058496233</v>
      </c>
      <c r="G35" s="284">
        <f t="shared" si="5"/>
        <v>26.219299055739828</v>
      </c>
      <c r="H35" s="284">
        <f t="shared" si="5"/>
        <v>24.115773590792418</v>
      </c>
      <c r="I35" s="284">
        <f t="shared" si="5"/>
        <v>23.139824201995157</v>
      </c>
      <c r="J35" s="284">
        <f t="shared" si="5"/>
        <v>25.041147092857837</v>
      </c>
      <c r="K35" s="284">
        <f t="shared" si="5"/>
        <v>26.759781238341805</v>
      </c>
      <c r="L35" s="284">
        <f t="shared" si="5"/>
        <v>28.442161773163736</v>
      </c>
      <c r="M35" s="284">
        <f t="shared" si="5"/>
        <v>24.206336138884865</v>
      </c>
      <c r="N35" s="284">
        <f t="shared" si="5"/>
        <v>22.684980932938853</v>
      </c>
      <c r="O35" s="284">
        <f t="shared" si="5"/>
        <v>19.531426238751877</v>
      </c>
      <c r="P35" s="284">
        <f t="shared" si="5"/>
        <v>18.604452195482896</v>
      </c>
      <c r="Q35" s="284">
        <f t="shared" si="5"/>
        <v>18.206661354116633</v>
      </c>
      <c r="R35" s="284">
        <f t="shared" si="5"/>
        <v>15.643999911467539</v>
      </c>
      <c r="S35" s="284">
        <f t="shared" si="5"/>
        <v>15.05444496672434</v>
      </c>
      <c r="T35" s="284">
        <f t="shared" si="5"/>
        <v>16.322518444062641</v>
      </c>
      <c r="U35" s="284">
        <f t="shared" si="5"/>
        <v>14.082429569022047</v>
      </c>
      <c r="V35" s="284">
        <f t="shared" si="5"/>
        <v>17.247604946138537</v>
      </c>
      <c r="W35" s="284">
        <f t="shared" si="5"/>
        <v>16.467966835767175</v>
      </c>
      <c r="X35" s="284">
        <f t="shared" si="5"/>
        <v>18.770199500176371</v>
      </c>
      <c r="Y35" s="284">
        <f t="shared" si="5"/>
        <v>16.405357581295682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25.868121417873965</v>
      </c>
      <c r="C36" s="344">
        <f t="shared" si="6"/>
        <v>27.050993014354052</v>
      </c>
      <c r="D36" s="344">
        <f t="shared" si="6"/>
        <v>27.358143238711218</v>
      </c>
      <c r="E36" s="344">
        <f t="shared" si="6"/>
        <v>30.318407752089215</v>
      </c>
      <c r="F36" s="344">
        <f t="shared" si="6"/>
        <v>29.668429317156559</v>
      </c>
      <c r="G36" s="344">
        <f t="shared" si="6"/>
        <v>29.042527615072661</v>
      </c>
      <c r="H36" s="344">
        <f t="shared" si="6"/>
        <v>27.235529360679944</v>
      </c>
      <c r="I36" s="344">
        <f t="shared" si="6"/>
        <v>25.847240732024662</v>
      </c>
      <c r="J36" s="344">
        <f t="shared" si="6"/>
        <v>27.25291567547109</v>
      </c>
      <c r="K36" s="344">
        <f t="shared" si="6"/>
        <v>28.601577133600891</v>
      </c>
      <c r="L36" s="344">
        <f t="shared" si="6"/>
        <v>28.208621376604405</v>
      </c>
      <c r="M36" s="344">
        <f t="shared" si="6"/>
        <v>26.045680372108158</v>
      </c>
      <c r="N36" s="344">
        <f t="shared" si="6"/>
        <v>25.856605727825048</v>
      </c>
      <c r="O36" s="344">
        <f t="shared" si="6"/>
        <v>26.491190355758484</v>
      </c>
      <c r="P36" s="344">
        <f t="shared" si="6"/>
        <v>24.818192207771887</v>
      </c>
      <c r="Q36" s="344">
        <f t="shared" si="6"/>
        <v>23.987117146307206</v>
      </c>
      <c r="R36" s="344">
        <f t="shared" si="6"/>
        <v>23.737952645081471</v>
      </c>
      <c r="S36" s="344">
        <f t="shared" si="6"/>
        <v>23.500397149372763</v>
      </c>
      <c r="T36" s="344">
        <f t="shared" si="6"/>
        <v>23.003544119985047</v>
      </c>
      <c r="U36" s="344">
        <f t="shared" si="6"/>
        <v>22.716965646440062</v>
      </c>
      <c r="V36" s="344">
        <f t="shared" si="6"/>
        <v>22.967783633906752</v>
      </c>
      <c r="W36" s="344">
        <f t="shared" si="6"/>
        <v>22.928936075544854</v>
      </c>
      <c r="X36" s="344">
        <f t="shared" si="6"/>
        <v>21.739299828770047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13.900338213261941</v>
      </c>
      <c r="C37" s="344">
        <f>IF(MAE_ued!C$5=0,"",MAE_ued!C$5/C$5*1000)</f>
        <v>14.492936414367993</v>
      </c>
      <c r="D37" s="344">
        <f>IF(MAE_ued!D$5=0,"",MAE_ued!D$5/D$5*1000)</f>
        <v>14.730885963333241</v>
      </c>
      <c r="E37" s="344">
        <f>IF(MAE_ued!E$5=0,"",MAE_ued!E$5/E$5*1000)</f>
        <v>16.30173033414545</v>
      </c>
      <c r="F37" s="344">
        <f>IF(MAE_ued!F$5=0,"",MAE_ued!F$5/F$5*1000)</f>
        <v>15.938320354103734</v>
      </c>
      <c r="G37" s="344">
        <f>IF(MAE_ued!G$5=0,"",MAE_ued!G$5/G$5*1000)</f>
        <v>15.734489710270166</v>
      </c>
      <c r="H37" s="344">
        <f>IF(MAE_ued!H$5=0,"",MAE_ued!H$5/H$5*1000)</f>
        <v>14.711677756387811</v>
      </c>
      <c r="I37" s="344">
        <f>IF(MAE_ued!I$5=0,"",MAE_ued!I$5/I$5*1000)</f>
        <v>13.970887888707098</v>
      </c>
      <c r="J37" s="344">
        <f>IF(MAE_ued!J$5=0,"",MAE_ued!J$5/J$5*1000)</f>
        <v>14.65869948982645</v>
      </c>
      <c r="K37" s="344">
        <f>IF(MAE_ued!K$5=0,"",MAE_ued!K$5/K$5*1000)</f>
        <v>15.480800831848278</v>
      </c>
      <c r="L37" s="344">
        <f>IF(MAE_ued!L$5=0,"",MAE_ued!L$5/L$5*1000)</f>
        <v>15.218517120771168</v>
      </c>
      <c r="M37" s="344">
        <f>IF(MAE_ued!M$5=0,"",MAE_ued!M$5/M$5*1000)</f>
        <v>14.166117369918206</v>
      </c>
      <c r="N37" s="344">
        <f>IF(MAE_ued!N$5=0,"",MAE_ued!N$5/N$5*1000)</f>
        <v>14.117717864800268</v>
      </c>
      <c r="O37" s="344">
        <f>IF(MAE_ued!O$5=0,"",MAE_ued!O$5/O$5*1000)</f>
        <v>14.603235864620647</v>
      </c>
      <c r="P37" s="344">
        <f>IF(MAE_ued!P$5=0,"",MAE_ued!P$5/P$5*1000)</f>
        <v>13.760132512813055</v>
      </c>
      <c r="Q37" s="344">
        <f>IF(MAE_ued!Q$5=0,"",MAE_ued!Q$5/Q$5*1000)</f>
        <v>13.307781715217365</v>
      </c>
      <c r="R37" s="344">
        <f>IF(MAE_ued!R$5=0,"",MAE_ued!R$5/R$5*1000)</f>
        <v>13.344489240468929</v>
      </c>
      <c r="S37" s="344">
        <f>IF(MAE_ued!S$5=0,"",MAE_ued!S$5/S$5*1000)</f>
        <v>13.184189391196217</v>
      </c>
      <c r="T37" s="344">
        <f>IF(MAE_ued!T$5=0,"",MAE_ued!T$5/T$5*1000)</f>
        <v>12.935727050518505</v>
      </c>
      <c r="U37" s="344">
        <f>IF(MAE_ued!U$5=0,"",MAE_ued!U$5/U$5*1000)</f>
        <v>12.729703466174044</v>
      </c>
      <c r="V37" s="344">
        <f>IF(MAE_ued!V$5=0,"",MAE_ued!V$5/V$5*1000)</f>
        <v>12.906964097549336</v>
      </c>
      <c r="W37" s="344">
        <f>IF(MAE_ued!W$5=0,"",MAE_ued!W$5/W$5*1000)</f>
        <v>12.829150159825096</v>
      </c>
      <c r="X37" s="344">
        <f>IF(MAE_ued!X$5=0,"",MAE_ued!X$5/X$5*1000)</f>
        <v>12.152873029243173</v>
      </c>
      <c r="Y37" s="344">
        <f>IF(MAE_ued!Y$5=0,"",MAE_ued!Y$5/Y$5*1000)</f>
        <v>11.682110488845955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1.1933848375161507</v>
      </c>
      <c r="C38" s="345">
        <f t="shared" si="7"/>
        <v>1.2085146161076845</v>
      </c>
      <c r="D38" s="345">
        <f t="shared" si="7"/>
        <v>1.1477899128157119</v>
      </c>
      <c r="E38" s="345">
        <f t="shared" si="7"/>
        <v>1.1876701674235248</v>
      </c>
      <c r="F38" s="345">
        <f t="shared" si="7"/>
        <v>1.1828396183562295</v>
      </c>
      <c r="G38" s="345">
        <f t="shared" si="7"/>
        <v>1.0502232536500784</v>
      </c>
      <c r="H38" s="345">
        <f t="shared" si="7"/>
        <v>1.0547372583734129</v>
      </c>
      <c r="I38" s="345">
        <f t="shared" si="7"/>
        <v>1.0475217014207747</v>
      </c>
      <c r="J38" s="345">
        <f t="shared" si="7"/>
        <v>1.1702454414268217</v>
      </c>
      <c r="K38" s="345">
        <f t="shared" si="7"/>
        <v>1.1158104597168435</v>
      </c>
      <c r="L38" s="345">
        <f t="shared" si="7"/>
        <v>1.1525642458821281</v>
      </c>
      <c r="M38" s="345">
        <f t="shared" si="7"/>
        <v>1.0280130113683514</v>
      </c>
      <c r="N38" s="345">
        <f t="shared" si="7"/>
        <v>1.001953339261344</v>
      </c>
      <c r="O38" s="345">
        <f t="shared" si="7"/>
        <v>0.87937974323769041</v>
      </c>
      <c r="P38" s="345">
        <f t="shared" si="7"/>
        <v>0.71248749202147177</v>
      </c>
      <c r="Q38" s="345">
        <f t="shared" si="7"/>
        <v>0.74158173118898307</v>
      </c>
      <c r="R38" s="345">
        <f t="shared" si="7"/>
        <v>0.71799471651325097</v>
      </c>
      <c r="S38" s="345">
        <f t="shared" si="7"/>
        <v>0.71887732885767974</v>
      </c>
      <c r="T38" s="345">
        <f t="shared" si="7"/>
        <v>0.67893054840989309</v>
      </c>
      <c r="U38" s="345">
        <f t="shared" si="7"/>
        <v>0.66715792050534661</v>
      </c>
      <c r="V38" s="345">
        <f t="shared" si="7"/>
        <v>0.59514932166129786</v>
      </c>
      <c r="W38" s="345">
        <f t="shared" si="7"/>
        <v>0.64763634042392371</v>
      </c>
      <c r="X38" s="345">
        <f t="shared" si="7"/>
        <v>0.68373308226206864</v>
      </c>
      <c r="Y38" s="345">
        <f t="shared" si="7"/>
        <v>0.63544674900641052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DK: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309.80012949487951</v>
      </c>
      <c r="C5" s="223">
        <v>322.68171486397682</v>
      </c>
      <c r="D5" s="223">
        <v>314.537127113547</v>
      </c>
      <c r="E5" s="223">
        <v>328.59160806630382</v>
      </c>
      <c r="F5" s="223">
        <v>332.80688709474981</v>
      </c>
      <c r="G5" s="223">
        <v>324.83695239363442</v>
      </c>
      <c r="H5" s="223">
        <v>340.26476569615153</v>
      </c>
      <c r="I5" s="223">
        <v>345.91748436889009</v>
      </c>
      <c r="J5" s="223">
        <v>363.06328041615802</v>
      </c>
      <c r="K5" s="223">
        <v>330.64292730129557</v>
      </c>
      <c r="L5" s="223">
        <v>338.91108822108811</v>
      </c>
      <c r="M5" s="223">
        <v>302.81994915169457</v>
      </c>
      <c r="N5" s="223">
        <v>279.75973687027511</v>
      </c>
      <c r="O5" s="223">
        <v>259.70444489589732</v>
      </c>
      <c r="P5" s="223">
        <v>242.34204033404839</v>
      </c>
      <c r="Q5" s="223">
        <v>226.70629192161849</v>
      </c>
      <c r="R5" s="223">
        <v>215.05404651684859</v>
      </c>
      <c r="S5" s="223">
        <v>222.6213860927414</v>
      </c>
      <c r="T5" s="223">
        <v>237.27233004332561</v>
      </c>
      <c r="U5" s="223">
        <v>220.11566561874929</v>
      </c>
      <c r="V5" s="223">
        <v>224.06248142301911</v>
      </c>
      <c r="W5" s="223">
        <v>240.87996882393469</v>
      </c>
      <c r="X5" s="223">
        <v>245.19300811699861</v>
      </c>
      <c r="Y5" s="223">
        <v>237.75792581844391</v>
      </c>
      <c r="DA5" s="89" t="s">
        <v>2528</v>
      </c>
    </row>
    <row r="6" spans="1:105" ht="12" customHeight="1" x14ac:dyDescent="0.25">
      <c r="A6" s="55" t="s">
        <v>91</v>
      </c>
      <c r="B6" s="259">
        <v>6.1397383319727306</v>
      </c>
      <c r="C6" s="259">
        <v>6.3103783845150083</v>
      </c>
      <c r="D6" s="259">
        <v>6.2642847319290942</v>
      </c>
      <c r="E6" s="259">
        <v>6.373908216976627</v>
      </c>
      <c r="F6" s="259">
        <v>6.5547030568386866</v>
      </c>
      <c r="G6" s="259">
        <v>6.4231198336055746</v>
      </c>
      <c r="H6" s="259">
        <v>6.6502506753386204</v>
      </c>
      <c r="I6" s="259">
        <v>6.7822709218522723</v>
      </c>
      <c r="J6" s="259">
        <v>6.879777253313522</v>
      </c>
      <c r="K6" s="259">
        <v>6.2906764198148846</v>
      </c>
      <c r="L6" s="259">
        <v>6.3896553005020094</v>
      </c>
      <c r="M6" s="259">
        <v>6.0170190951590294</v>
      </c>
      <c r="N6" s="259">
        <v>5.7030953556662984</v>
      </c>
      <c r="O6" s="259">
        <v>5.2846026805299884</v>
      </c>
      <c r="P6" s="259">
        <v>4.9231399578381509</v>
      </c>
      <c r="Q6" s="259">
        <v>4.8880568667993414</v>
      </c>
      <c r="R6" s="259">
        <v>4.6189097684917071</v>
      </c>
      <c r="S6" s="259">
        <v>4.735045947749466</v>
      </c>
      <c r="T6" s="259">
        <v>4.8111327028356916</v>
      </c>
      <c r="U6" s="259">
        <v>4.5229734655915008</v>
      </c>
      <c r="V6" s="259">
        <v>4.48450673099026</v>
      </c>
      <c r="W6" s="259">
        <v>4.8226830202083466</v>
      </c>
      <c r="X6" s="259">
        <v>4.8154825682241542</v>
      </c>
      <c r="Y6" s="259">
        <v>4.6368242910197486</v>
      </c>
      <c r="DA6" s="67" t="s">
        <v>2545</v>
      </c>
    </row>
    <row r="7" spans="1:105" ht="12" customHeight="1" x14ac:dyDescent="0.25">
      <c r="A7" s="173" t="s">
        <v>92</v>
      </c>
      <c r="B7" s="224">
        <v>8.3500441314829121</v>
      </c>
      <c r="C7" s="224">
        <v>8.582114602940413</v>
      </c>
      <c r="D7" s="224">
        <v>8.5194272354235689</v>
      </c>
      <c r="E7" s="224">
        <v>8.6685151750882117</v>
      </c>
      <c r="F7" s="224">
        <v>8.914396157300617</v>
      </c>
      <c r="G7" s="224">
        <v>8.7354429737035844</v>
      </c>
      <c r="H7" s="224">
        <v>9.0443409184605237</v>
      </c>
      <c r="I7" s="224">
        <v>9.2238884537190895</v>
      </c>
      <c r="J7" s="224">
        <v>9.3564970645063887</v>
      </c>
      <c r="K7" s="224">
        <v>8.5553199309482455</v>
      </c>
      <c r="L7" s="224">
        <v>8.6899312086827347</v>
      </c>
      <c r="M7" s="224">
        <v>8.183145969416282</v>
      </c>
      <c r="N7" s="224">
        <v>7.7562096837061683</v>
      </c>
      <c r="O7" s="224">
        <v>7.1870596455207822</v>
      </c>
      <c r="P7" s="224">
        <v>6.6954703426598829</v>
      </c>
      <c r="Q7" s="224">
        <v>6.6477573388471054</v>
      </c>
      <c r="R7" s="224">
        <v>6.281717285148722</v>
      </c>
      <c r="S7" s="224">
        <v>6.4396624889392724</v>
      </c>
      <c r="T7" s="224">
        <v>6.5431404758565428</v>
      </c>
      <c r="U7" s="224">
        <v>6.151243913204441</v>
      </c>
      <c r="V7" s="224">
        <v>6.0989291541467514</v>
      </c>
      <c r="W7" s="224">
        <v>6.55884890748335</v>
      </c>
      <c r="X7" s="224">
        <v>6.5490562927848499</v>
      </c>
      <c r="Y7" s="224">
        <v>6.3060810357868604</v>
      </c>
      <c r="DA7" s="177" t="s">
        <v>2546</v>
      </c>
    </row>
    <row r="8" spans="1:105" ht="12" customHeight="1" x14ac:dyDescent="0.25">
      <c r="A8" s="173" t="s">
        <v>93</v>
      </c>
      <c r="B8" s="224">
        <v>10.31476039771419</v>
      </c>
      <c r="C8" s="224">
        <v>10.60143568598521</v>
      </c>
      <c r="D8" s="224">
        <v>10.52399834964088</v>
      </c>
      <c r="E8" s="224">
        <v>10.70816580452073</v>
      </c>
      <c r="F8" s="224">
        <v>11.011901135489</v>
      </c>
      <c r="G8" s="224">
        <v>10.790841320457369</v>
      </c>
      <c r="H8" s="224">
        <v>11.17242113456888</v>
      </c>
      <c r="I8" s="224">
        <v>11.394215148711821</v>
      </c>
      <c r="J8" s="224">
        <v>11.55802578556672</v>
      </c>
      <c r="K8" s="224">
        <v>10.568336385288999</v>
      </c>
      <c r="L8" s="224">
        <v>10.73462090484338</v>
      </c>
      <c r="M8" s="224">
        <v>10.10859207986717</v>
      </c>
      <c r="N8" s="224">
        <v>9.5812001975193812</v>
      </c>
      <c r="O8" s="224">
        <v>8.8781325032903808</v>
      </c>
      <c r="P8" s="224">
        <v>8.2708751291680915</v>
      </c>
      <c r="Q8" s="224">
        <v>8.2119355362228923</v>
      </c>
      <c r="R8" s="224">
        <v>7.7597684110660676</v>
      </c>
      <c r="S8" s="224">
        <v>7.9548771922191008</v>
      </c>
      <c r="T8" s="224">
        <v>8.0827029407639674</v>
      </c>
      <c r="U8" s="224">
        <v>7.5985954221937204</v>
      </c>
      <c r="V8" s="224">
        <v>7.5339713080636361</v>
      </c>
      <c r="W8" s="224">
        <v>8.1021074739500207</v>
      </c>
      <c r="X8" s="224">
        <v>8.0900107146165805</v>
      </c>
      <c r="Y8" s="224">
        <v>7.7898648089131806</v>
      </c>
      <c r="DA8" s="177" t="s">
        <v>2547</v>
      </c>
    </row>
    <row r="9" spans="1:105" ht="12" customHeight="1" x14ac:dyDescent="0.25">
      <c r="A9" s="173" t="s">
        <v>94</v>
      </c>
      <c r="B9" s="224">
        <v>6.3853278652516394</v>
      </c>
      <c r="C9" s="224">
        <v>6.5627935198956067</v>
      </c>
      <c r="D9" s="224">
        <v>6.5148561212062592</v>
      </c>
      <c r="E9" s="224">
        <v>6.6288645456556896</v>
      </c>
      <c r="F9" s="224">
        <v>6.8168911791122353</v>
      </c>
      <c r="G9" s="224">
        <v>6.6800446269497993</v>
      </c>
      <c r="H9" s="224">
        <v>6.9162607023521634</v>
      </c>
      <c r="I9" s="224">
        <v>7.0535617587263637</v>
      </c>
      <c r="J9" s="224">
        <v>7.154968343446062</v>
      </c>
      <c r="K9" s="224">
        <v>6.5423034766074792</v>
      </c>
      <c r="L9" s="224">
        <v>6.6452415125220901</v>
      </c>
      <c r="M9" s="224">
        <v>6.2576998589653909</v>
      </c>
      <c r="N9" s="224">
        <v>5.9312191698929499</v>
      </c>
      <c r="O9" s="224">
        <v>5.4959867877511872</v>
      </c>
      <c r="P9" s="224">
        <v>5.1200655561516752</v>
      </c>
      <c r="Q9" s="224">
        <v>5.0835791414713141</v>
      </c>
      <c r="R9" s="224">
        <v>4.8036661592313736</v>
      </c>
      <c r="S9" s="224">
        <v>4.9244477856594422</v>
      </c>
      <c r="T9" s="224">
        <v>5.0035780109491208</v>
      </c>
      <c r="U9" s="224">
        <v>4.7038924042151598</v>
      </c>
      <c r="V9" s="224">
        <v>4.6638870002298676</v>
      </c>
      <c r="W9" s="224">
        <v>5.0155903410166811</v>
      </c>
      <c r="X9" s="224">
        <v>5.0081018709531202</v>
      </c>
      <c r="Y9" s="224">
        <v>4.8222972626605403</v>
      </c>
      <c r="DA9" s="177" t="s">
        <v>2548</v>
      </c>
    </row>
    <row r="10" spans="1:105" ht="12" customHeight="1" x14ac:dyDescent="0.25">
      <c r="A10" s="56" t="s">
        <v>95</v>
      </c>
      <c r="B10" s="260">
        <v>9.2526207021359426</v>
      </c>
      <c r="C10" s="260">
        <v>9.6521959433285556</v>
      </c>
      <c r="D10" s="260">
        <v>9.4158673045628216</v>
      </c>
      <c r="E10" s="260">
        <v>9.87748007233081</v>
      </c>
      <c r="F10" s="260">
        <v>9.9995873230170318</v>
      </c>
      <c r="G10" s="260">
        <v>9.6157850684316433</v>
      </c>
      <c r="H10" s="260">
        <v>10.18450252079418</v>
      </c>
      <c r="I10" s="260">
        <v>10.50603083606938</v>
      </c>
      <c r="J10" s="260">
        <v>11.47532335013212</v>
      </c>
      <c r="K10" s="260">
        <v>10.82478189959472</v>
      </c>
      <c r="L10" s="260">
        <v>11.22614766130811</v>
      </c>
      <c r="M10" s="260">
        <v>10.073319337504181</v>
      </c>
      <c r="N10" s="260">
        <v>9.6047478918125968</v>
      </c>
      <c r="O10" s="260">
        <v>9.0800531731255099</v>
      </c>
      <c r="P10" s="260">
        <v>8.4645881426046579</v>
      </c>
      <c r="Q10" s="260">
        <v>8.2881372048339959</v>
      </c>
      <c r="R10" s="260">
        <v>7.939627733034845</v>
      </c>
      <c r="S10" s="260">
        <v>8.1015017412315338</v>
      </c>
      <c r="T10" s="260">
        <v>8.6506184788012099</v>
      </c>
      <c r="U10" s="260">
        <v>8.4017141252555501</v>
      </c>
      <c r="V10" s="260">
        <v>8.8052261809553514</v>
      </c>
      <c r="W10" s="260">
        <v>9.6303897973319046</v>
      </c>
      <c r="X10" s="260">
        <v>10.540110693141539</v>
      </c>
      <c r="Y10" s="260">
        <v>11.12600004885276</v>
      </c>
      <c r="DA10" s="68" t="s">
        <v>2549</v>
      </c>
    </row>
    <row r="11" spans="1:105" ht="12" customHeight="1" x14ac:dyDescent="0.25">
      <c r="A11" s="37" t="s">
        <v>159</v>
      </c>
      <c r="B11" s="226">
        <v>2.189951481547856</v>
      </c>
      <c r="C11" s="226">
        <v>2.3249195883808529</v>
      </c>
      <c r="D11" s="226">
        <v>2.0840421048248361</v>
      </c>
      <c r="E11" s="226">
        <v>2.319495771507381</v>
      </c>
      <c r="F11" s="226">
        <v>2.4290402171255709</v>
      </c>
      <c r="G11" s="226">
        <v>2.0144322261686041</v>
      </c>
      <c r="H11" s="226">
        <v>2.1086275362460838</v>
      </c>
      <c r="I11" s="226">
        <v>2.0108743915116918</v>
      </c>
      <c r="J11" s="226">
        <v>2.3702751670611191</v>
      </c>
      <c r="K11" s="226">
        <v>1.8906957608075869</v>
      </c>
      <c r="L11" s="226">
        <v>1.9319284471494891</v>
      </c>
      <c r="M11" s="226">
        <v>1.2005328726227069</v>
      </c>
      <c r="N11" s="226">
        <v>1.1198942400681551</v>
      </c>
      <c r="O11" s="226">
        <v>0.75201408485192667</v>
      </c>
      <c r="P11" s="226">
        <v>0.2800321811339665</v>
      </c>
      <c r="Q11" s="226">
        <v>0.26125488058866431</v>
      </c>
      <c r="R11" s="226">
        <v>0.2673862927735986</v>
      </c>
      <c r="S11" s="226">
        <v>0.24278710311211721</v>
      </c>
      <c r="T11" s="226">
        <v>0.27934693466465171</v>
      </c>
      <c r="U11" s="226">
        <v>0.25751342659437199</v>
      </c>
      <c r="V11" s="226">
        <v>0.2616967902774554</v>
      </c>
      <c r="W11" s="226">
        <v>0.51793815764378226</v>
      </c>
      <c r="X11" s="226">
        <v>0.67908393181219373</v>
      </c>
      <c r="Y11" s="226">
        <v>0.46496725854889898</v>
      </c>
      <c r="DA11" s="69" t="s">
        <v>2550</v>
      </c>
    </row>
    <row r="12" spans="1:105" ht="12" customHeight="1" x14ac:dyDescent="0.25">
      <c r="A12" s="37" t="s">
        <v>35</v>
      </c>
      <c r="B12" s="226">
        <v>2.432882281783928</v>
      </c>
      <c r="C12" s="226">
        <v>2.6408819152914349</v>
      </c>
      <c r="D12" s="226">
        <v>2.358026516193465</v>
      </c>
      <c r="E12" s="226">
        <v>2.6210097816760229</v>
      </c>
      <c r="F12" s="226">
        <v>2.4753824636192512</v>
      </c>
      <c r="G12" s="226">
        <v>2.1386869069106811</v>
      </c>
      <c r="H12" s="226">
        <v>2.1525011457145302</v>
      </c>
      <c r="I12" s="226">
        <v>2.2937099989364298</v>
      </c>
      <c r="J12" s="226">
        <v>2.6875629564574601</v>
      </c>
      <c r="K12" s="226">
        <v>2.285637909847094</v>
      </c>
      <c r="L12" s="226">
        <v>2.4601088483416058</v>
      </c>
      <c r="M12" s="226">
        <v>2.1063654151390838</v>
      </c>
      <c r="N12" s="226">
        <v>1.624751760291391</v>
      </c>
      <c r="O12" s="226">
        <v>1.43965704376896</v>
      </c>
      <c r="P12" s="226">
        <v>1.331311853685305</v>
      </c>
      <c r="Q12" s="226">
        <v>1.188276121968042</v>
      </c>
      <c r="R12" s="226">
        <v>1.10903910614527</v>
      </c>
      <c r="S12" s="226">
        <v>1.2581005594884991</v>
      </c>
      <c r="T12" s="226">
        <v>1.261118730188648</v>
      </c>
      <c r="U12" s="226">
        <v>1.084396723747739</v>
      </c>
      <c r="V12" s="226">
        <v>0.95514301675879354</v>
      </c>
      <c r="W12" s="226">
        <v>0.90692063931087918</v>
      </c>
      <c r="X12" s="226">
        <v>0.74078389439764769</v>
      </c>
      <c r="Y12" s="226">
        <v>0.72951721052815277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2.2456153074342811</v>
      </c>
      <c r="C14" s="226">
        <v>2.3318438407623878</v>
      </c>
      <c r="D14" s="226">
        <v>2.4637823156136189</v>
      </c>
      <c r="E14" s="226">
        <v>2.5769906974314511</v>
      </c>
      <c r="F14" s="226">
        <v>2.5835852890775168</v>
      </c>
      <c r="G14" s="226">
        <v>2.741767526913756</v>
      </c>
      <c r="H14" s="226">
        <v>3.168978937774062</v>
      </c>
      <c r="I14" s="226">
        <v>3.4425058650267322</v>
      </c>
      <c r="J14" s="226">
        <v>4.0530482579538534</v>
      </c>
      <c r="K14" s="226">
        <v>4.493486200700632</v>
      </c>
      <c r="L14" s="226">
        <v>4.7402369743176109</v>
      </c>
      <c r="M14" s="226">
        <v>4.4708519891981133</v>
      </c>
      <c r="N14" s="226">
        <v>4.6011814102668813</v>
      </c>
      <c r="O14" s="226">
        <v>4.7390966585997587</v>
      </c>
      <c r="P14" s="226">
        <v>4.6907075739695463</v>
      </c>
      <c r="Q14" s="226">
        <v>4.6342368915573289</v>
      </c>
      <c r="R14" s="226">
        <v>4.5216303517764826</v>
      </c>
      <c r="S14" s="226">
        <v>4.5261152415146428</v>
      </c>
      <c r="T14" s="226">
        <v>5.1128287535858972</v>
      </c>
      <c r="U14" s="226">
        <v>5.2308848793290874</v>
      </c>
      <c r="V14" s="226">
        <v>5.8489818529759123</v>
      </c>
      <c r="W14" s="226">
        <v>6.4208974568295103</v>
      </c>
      <c r="X14" s="226">
        <v>7.5384079450844892</v>
      </c>
      <c r="Y14" s="226">
        <v>8.5353118890359685</v>
      </c>
      <c r="DA14" s="69" t="s">
        <v>2553</v>
      </c>
    </row>
    <row r="15" spans="1:105" ht="12" customHeight="1" x14ac:dyDescent="0.25">
      <c r="A15" s="37" t="s">
        <v>40</v>
      </c>
      <c r="B15" s="226">
        <v>2.384171631369878</v>
      </c>
      <c r="C15" s="226">
        <v>2.35455059889388</v>
      </c>
      <c r="D15" s="226">
        <v>2.510016367930902</v>
      </c>
      <c r="E15" s="226">
        <v>2.359983821715955</v>
      </c>
      <c r="F15" s="226">
        <v>2.5115793531946919</v>
      </c>
      <c r="G15" s="226">
        <v>2.720898408438603</v>
      </c>
      <c r="H15" s="226">
        <v>2.754394901059499</v>
      </c>
      <c r="I15" s="226">
        <v>2.758940580594524</v>
      </c>
      <c r="J15" s="226">
        <v>2.3644369686596889</v>
      </c>
      <c r="K15" s="226">
        <v>2.154962028239408</v>
      </c>
      <c r="L15" s="226">
        <v>2.0938733914994079</v>
      </c>
      <c r="M15" s="226">
        <v>2.2955690605442771</v>
      </c>
      <c r="N15" s="226">
        <v>2.2589204811861712</v>
      </c>
      <c r="O15" s="226">
        <v>2.149285385904864</v>
      </c>
      <c r="P15" s="226">
        <v>2.1625365338158411</v>
      </c>
      <c r="Q15" s="226">
        <v>2.2043693107199598</v>
      </c>
      <c r="R15" s="226">
        <v>2.041571982339494</v>
      </c>
      <c r="S15" s="226">
        <v>2.0744988371162751</v>
      </c>
      <c r="T15" s="226">
        <v>1.997324060362013</v>
      </c>
      <c r="U15" s="226">
        <v>1.828919095584352</v>
      </c>
      <c r="V15" s="226">
        <v>1.739404520943189</v>
      </c>
      <c r="W15" s="226">
        <v>1.7846335435477321</v>
      </c>
      <c r="X15" s="226">
        <v>1.581834921847209</v>
      </c>
      <c r="Y15" s="226">
        <v>1.3962036907397359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53.155582667552522</v>
      </c>
      <c r="C16" s="261">
        <f t="shared" si="0"/>
        <v>55.394061220006307</v>
      </c>
      <c r="D16" s="261">
        <f t="shared" si="0"/>
        <v>53.429372593727678</v>
      </c>
      <c r="E16" s="261">
        <f t="shared" si="0"/>
        <v>55.990963972593065</v>
      </c>
      <c r="F16" s="261">
        <f t="shared" si="0"/>
        <v>56.753948220962691</v>
      </c>
      <c r="G16" s="261">
        <f t="shared" si="0"/>
        <v>53.753883115412492</v>
      </c>
      <c r="H16" s="261">
        <f t="shared" si="0"/>
        <v>56.120271276803265</v>
      </c>
      <c r="I16" s="261">
        <f t="shared" si="0"/>
        <v>57.031250436268571</v>
      </c>
      <c r="J16" s="261">
        <f t="shared" si="0"/>
        <v>61.222467299195465</v>
      </c>
      <c r="K16" s="261">
        <f t="shared" si="0"/>
        <v>54.910359235636605</v>
      </c>
      <c r="L16" s="261">
        <f t="shared" si="0"/>
        <v>56.718549299545714</v>
      </c>
      <c r="M16" s="261">
        <f t="shared" si="0"/>
        <v>49.980645935117479</v>
      </c>
      <c r="N16" s="261">
        <f t="shared" si="0"/>
        <v>46.353244244233061</v>
      </c>
      <c r="O16" s="261">
        <f t="shared" si="0"/>
        <v>41.876290087830682</v>
      </c>
      <c r="P16" s="261">
        <f t="shared" si="0"/>
        <v>37.688228778985199</v>
      </c>
      <c r="Q16" s="261">
        <f t="shared" si="0"/>
        <v>36.628219256244705</v>
      </c>
      <c r="R16" s="261">
        <f t="shared" si="0"/>
        <v>34.539381773513831</v>
      </c>
      <c r="S16" s="261">
        <f t="shared" si="0"/>
        <v>35.693731336961491</v>
      </c>
      <c r="T16" s="261">
        <f t="shared" si="0"/>
        <v>36.825236058497893</v>
      </c>
      <c r="U16" s="261">
        <f t="shared" si="0"/>
        <v>34.432127268964805</v>
      </c>
      <c r="V16" s="261">
        <f t="shared" si="0"/>
        <v>34.152034578221738</v>
      </c>
      <c r="W16" s="261">
        <f t="shared" si="0"/>
        <v>37.234087856198293</v>
      </c>
      <c r="X16" s="261">
        <f t="shared" si="0"/>
        <v>38.076752648061429</v>
      </c>
      <c r="Y16" s="261">
        <f t="shared" si="0"/>
        <v>36.63222268157039</v>
      </c>
      <c r="DA16" s="70"/>
    </row>
    <row r="17" spans="1:105" ht="12" customHeight="1" x14ac:dyDescent="0.25">
      <c r="A17" s="60" t="s">
        <v>2556</v>
      </c>
      <c r="B17" s="329">
        <v>36.342825445346818</v>
      </c>
      <c r="C17" s="329">
        <v>38.678225956061922</v>
      </c>
      <c r="D17" s="329">
        <v>35.482226383996753</v>
      </c>
      <c r="E17" s="329">
        <v>39.010232651504481</v>
      </c>
      <c r="F17" s="329">
        <v>38.693925970673092</v>
      </c>
      <c r="G17" s="329">
        <v>33.986610108800512</v>
      </c>
      <c r="H17" s="329">
        <v>35.990735787144118</v>
      </c>
      <c r="I17" s="329">
        <v>36.362818163992891</v>
      </c>
      <c r="J17" s="329">
        <v>43.261074540857173</v>
      </c>
      <c r="K17" s="329">
        <v>37.537274615061087</v>
      </c>
      <c r="L17" s="329">
        <v>39.861616833076823</v>
      </c>
      <c r="M17" s="329">
        <v>31.17717901880463</v>
      </c>
      <c r="N17" s="329">
        <v>27.54665478318454</v>
      </c>
      <c r="O17" s="329">
        <v>22.852106730896949</v>
      </c>
      <c r="P17" s="329">
        <v>17.696370703881019</v>
      </c>
      <c r="Q17" s="329">
        <v>16.12436176367687</v>
      </c>
      <c r="R17" s="329">
        <v>14.961252149427869</v>
      </c>
      <c r="S17" s="329">
        <v>16.088421015984409</v>
      </c>
      <c r="T17" s="329">
        <v>17.29069911322274</v>
      </c>
      <c r="U17" s="329">
        <v>15.87178758073788</v>
      </c>
      <c r="V17" s="329">
        <v>15.45005672496058</v>
      </c>
      <c r="W17" s="329">
        <v>18.012011570374892</v>
      </c>
      <c r="X17" s="329">
        <v>20.10921274984193</v>
      </c>
      <c r="Y17" s="329">
        <v>19.27990730526103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3.1289701724853298</v>
      </c>
      <c r="C19" s="230">
        <v>2.8045578572781982</v>
      </c>
      <c r="D19" s="230">
        <v>2.7944544913455762</v>
      </c>
      <c r="E19" s="230">
        <v>2.835514209397842</v>
      </c>
      <c r="F19" s="230">
        <v>2.8074516240038481</v>
      </c>
      <c r="G19" s="230">
        <v>2.8648943547507968</v>
      </c>
      <c r="H19" s="230">
        <v>3.2528232133908559</v>
      </c>
      <c r="I19" s="230">
        <v>2.522844790323592</v>
      </c>
      <c r="J19" s="230">
        <v>3.2524021828551</v>
      </c>
      <c r="K19" s="230">
        <v>2.9097620840937242</v>
      </c>
      <c r="L19" s="230">
        <v>2.907258651261448</v>
      </c>
      <c r="M19" s="230">
        <v>2.841789402019669</v>
      </c>
      <c r="N19" s="230">
        <v>3.4752852076168148</v>
      </c>
      <c r="O19" s="230">
        <v>2.8311410865334712</v>
      </c>
      <c r="P19" s="230">
        <v>2.165997164842639</v>
      </c>
      <c r="Q19" s="230">
        <v>2.179311015469017</v>
      </c>
      <c r="R19" s="230">
        <v>1.322854318209209</v>
      </c>
      <c r="S19" s="230">
        <v>1.4271589346287199</v>
      </c>
      <c r="T19" s="230">
        <v>2.094193853738604</v>
      </c>
      <c r="U19" s="230">
        <v>2.1243823388935539</v>
      </c>
      <c r="V19" s="230">
        <v>2.2714579053932091</v>
      </c>
      <c r="W19" s="230">
        <v>2.5984192852868588</v>
      </c>
      <c r="X19" s="230">
        <v>3.9294693175377682</v>
      </c>
      <c r="Y19" s="230">
        <v>4.4043351811190439</v>
      </c>
      <c r="DA19" s="71" t="s">
        <v>2559</v>
      </c>
    </row>
    <row r="20" spans="1:105" ht="12" customHeight="1" x14ac:dyDescent="0.25">
      <c r="A20" s="59" t="s">
        <v>159</v>
      </c>
      <c r="B20" s="230">
        <v>15.443151031252979</v>
      </c>
      <c r="C20" s="230">
        <v>16.5054736388119</v>
      </c>
      <c r="D20" s="230">
        <v>14.90134042167981</v>
      </c>
      <c r="E20" s="230">
        <v>16.68940868744162</v>
      </c>
      <c r="F20" s="230">
        <v>17.46650780208715</v>
      </c>
      <c r="G20" s="230">
        <v>14.63481019522616</v>
      </c>
      <c r="H20" s="230">
        <v>15.41016969244715</v>
      </c>
      <c r="I20" s="230">
        <v>15.064340805794689</v>
      </c>
      <c r="J20" s="230">
        <v>18.005742502433449</v>
      </c>
      <c r="K20" s="230">
        <v>15.242596859634521</v>
      </c>
      <c r="L20" s="230">
        <v>15.553178857833659</v>
      </c>
      <c r="M20" s="230">
        <v>9.8338057174175191</v>
      </c>
      <c r="N20" s="230">
        <v>9.3236532176180287</v>
      </c>
      <c r="O20" s="230">
        <v>6.6563770130492284</v>
      </c>
      <c r="P20" s="230">
        <v>2.5887949332415192</v>
      </c>
      <c r="Q20" s="230">
        <v>2.430052357732317</v>
      </c>
      <c r="R20" s="230">
        <v>2.5641630787009868</v>
      </c>
      <c r="S20" s="230">
        <v>2.2944898369096198</v>
      </c>
      <c r="T20" s="230">
        <v>2.7321119912644241</v>
      </c>
      <c r="U20" s="230">
        <v>2.6133122473324839</v>
      </c>
      <c r="V20" s="230">
        <v>2.8137489106815718</v>
      </c>
      <c r="W20" s="230">
        <v>5.5786504818104277</v>
      </c>
      <c r="X20" s="230">
        <v>7.7134898658242603</v>
      </c>
      <c r="Y20" s="230">
        <v>5.7787116332028576</v>
      </c>
      <c r="DA20" s="71" t="s">
        <v>2560</v>
      </c>
    </row>
    <row r="21" spans="1:105" ht="12" customHeight="1" x14ac:dyDescent="0.25">
      <c r="A21" s="59" t="s">
        <v>32</v>
      </c>
      <c r="B21" s="230">
        <v>0.61444811656727139</v>
      </c>
      <c r="C21" s="230">
        <v>0.61958609781567142</v>
      </c>
      <c r="D21" s="230">
        <v>0.92604474471573062</v>
      </c>
      <c r="E21" s="230">
        <v>0.62642501018206942</v>
      </c>
      <c r="F21" s="230">
        <v>0.6202253920377111</v>
      </c>
      <c r="G21" s="230">
        <v>0.94938757084759895</v>
      </c>
      <c r="H21" s="230">
        <v>1.596938199840183</v>
      </c>
      <c r="I21" s="230">
        <v>1.592446348241239</v>
      </c>
      <c r="J21" s="230">
        <v>1.586917729410283</v>
      </c>
      <c r="K21" s="230">
        <v>0.9583353885189434</v>
      </c>
      <c r="L21" s="230">
        <v>1.595832503579768</v>
      </c>
      <c r="M21" s="230">
        <v>1.247922017444983</v>
      </c>
      <c r="N21" s="230">
        <v>1.2208837020826071</v>
      </c>
      <c r="O21" s="230">
        <v>0.62160915014534301</v>
      </c>
      <c r="P21" s="230">
        <v>0.6340882044129571</v>
      </c>
      <c r="Q21" s="230">
        <v>0.46229313452347198</v>
      </c>
      <c r="R21" s="230">
        <v>0.43884615680864109</v>
      </c>
      <c r="S21" s="230">
        <v>0.47693579698200672</v>
      </c>
      <c r="T21" s="230">
        <v>0.13020528332983011</v>
      </c>
      <c r="U21" s="230">
        <v>0.12935713815195191</v>
      </c>
      <c r="V21" s="230">
        <v>9.5206860911076441E-2</v>
      </c>
      <c r="W21" s="230">
        <v>6.6607134768565973E-2</v>
      </c>
      <c r="X21" s="230">
        <v>5.1934224607530187E-2</v>
      </c>
      <c r="Y21" s="230">
        <v>3.0265986506115922E-2</v>
      </c>
      <c r="DA21" s="71" t="s">
        <v>2561</v>
      </c>
    </row>
    <row r="22" spans="1:105" ht="12" customHeight="1" x14ac:dyDescent="0.25">
      <c r="A22" s="59" t="s">
        <v>35</v>
      </c>
      <c r="B22" s="230">
        <v>17.156256125041239</v>
      </c>
      <c r="C22" s="230">
        <v>18.748608362156141</v>
      </c>
      <c r="D22" s="230">
        <v>16.86038672625563</v>
      </c>
      <c r="E22" s="230">
        <v>18.85888474448295</v>
      </c>
      <c r="F22" s="230">
        <v>17.799741152544382</v>
      </c>
      <c r="G22" s="230">
        <v>15.53751798797596</v>
      </c>
      <c r="H22" s="230">
        <v>15.730804681465919</v>
      </c>
      <c r="I22" s="230">
        <v>17.18318621963337</v>
      </c>
      <c r="J22" s="230">
        <v>20.416012126158339</v>
      </c>
      <c r="K22" s="230">
        <v>18.426580282813902</v>
      </c>
      <c r="L22" s="230">
        <v>19.80534682040194</v>
      </c>
      <c r="M22" s="230">
        <v>17.253661881922451</v>
      </c>
      <c r="N22" s="230">
        <v>13.526832655867089</v>
      </c>
      <c r="O22" s="230">
        <v>12.742979481168909</v>
      </c>
      <c r="P22" s="230">
        <v>12.3074904013839</v>
      </c>
      <c r="Q22" s="230">
        <v>11.052705255952061</v>
      </c>
      <c r="R22" s="230">
        <v>10.63538859570904</v>
      </c>
      <c r="S22" s="230">
        <v>11.889836447464059</v>
      </c>
      <c r="T22" s="230">
        <v>12.334187984889891</v>
      </c>
      <c r="U22" s="230">
        <v>11.00473585635989</v>
      </c>
      <c r="V22" s="230">
        <v>10.26964304797472</v>
      </c>
      <c r="W22" s="230">
        <v>9.7683346685090378</v>
      </c>
      <c r="X22" s="230">
        <v>8.4143193418723747</v>
      </c>
      <c r="Y22" s="230">
        <v>9.066594504433013</v>
      </c>
      <c r="DA22" s="71" t="s">
        <v>2562</v>
      </c>
    </row>
    <row r="23" spans="1:105" ht="12" customHeight="1" x14ac:dyDescent="0.25">
      <c r="A23" s="60" t="s">
        <v>2563</v>
      </c>
      <c r="B23" s="329">
        <v>16.8127572222057</v>
      </c>
      <c r="C23" s="329">
        <v>16.715835263944388</v>
      </c>
      <c r="D23" s="329">
        <v>17.947146209730921</v>
      </c>
      <c r="E23" s="329">
        <v>16.98073132108858</v>
      </c>
      <c r="F23" s="329">
        <v>18.060022250289599</v>
      </c>
      <c r="G23" s="329">
        <v>19.76727300661198</v>
      </c>
      <c r="H23" s="329">
        <v>20.129535489659151</v>
      </c>
      <c r="I23" s="329">
        <v>20.66843227227568</v>
      </c>
      <c r="J23" s="329">
        <v>17.961392758338292</v>
      </c>
      <c r="K23" s="329">
        <v>17.373084620575518</v>
      </c>
      <c r="L23" s="329">
        <v>16.856932466468891</v>
      </c>
      <c r="M23" s="329">
        <v>18.80346691631285</v>
      </c>
      <c r="N23" s="329">
        <v>18.806589461048521</v>
      </c>
      <c r="O23" s="329">
        <v>19.02418335693373</v>
      </c>
      <c r="P23" s="329">
        <v>19.991858075104179</v>
      </c>
      <c r="Q23" s="329">
        <v>20.503857492567839</v>
      </c>
      <c r="R23" s="329">
        <v>19.57812962408596</v>
      </c>
      <c r="S23" s="329">
        <v>19.605310320977079</v>
      </c>
      <c r="T23" s="329">
        <v>19.53453694527515</v>
      </c>
      <c r="U23" s="329">
        <v>18.560339688226929</v>
      </c>
      <c r="V23" s="329">
        <v>18.701977853261159</v>
      </c>
      <c r="W23" s="329">
        <v>19.222076285823402</v>
      </c>
      <c r="X23" s="329">
        <v>17.967539898219499</v>
      </c>
      <c r="Y23" s="329">
        <v>17.35231537630936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25.579337749753897</v>
      </c>
      <c r="C24" s="261">
        <f t="shared" si="1"/>
        <v>26.679956875297059</v>
      </c>
      <c r="D24" s="261">
        <f t="shared" si="1"/>
        <v>25.785877243719408</v>
      </c>
      <c r="E24" s="261">
        <f t="shared" si="1"/>
        <v>26.977609060982818</v>
      </c>
      <c r="F24" s="261">
        <f t="shared" si="1"/>
        <v>27.266510318393724</v>
      </c>
      <c r="G24" s="261">
        <f t="shared" si="1"/>
        <v>25.940532738512488</v>
      </c>
      <c r="H24" s="261">
        <f t="shared" si="1"/>
        <v>26.952133699417104</v>
      </c>
      <c r="I24" s="261">
        <f t="shared" si="1"/>
        <v>27.60732866873591</v>
      </c>
      <c r="J24" s="261">
        <f t="shared" si="1"/>
        <v>29.405633408569265</v>
      </c>
      <c r="K24" s="261">
        <f t="shared" si="1"/>
        <v>26.565779132735823</v>
      </c>
      <c r="L24" s="261">
        <f t="shared" si="1"/>
        <v>27.392079689083474</v>
      </c>
      <c r="M24" s="261">
        <f t="shared" si="1"/>
        <v>24.549443622988111</v>
      </c>
      <c r="N24" s="261">
        <f t="shared" si="1"/>
        <v>22.520816886712296</v>
      </c>
      <c r="O24" s="261">
        <f t="shared" si="1"/>
        <v>20.622287935054487</v>
      </c>
      <c r="P24" s="261">
        <f t="shared" si="1"/>
        <v>18.918122509853674</v>
      </c>
      <c r="Q24" s="261">
        <f t="shared" si="1"/>
        <v>18.181757677486729</v>
      </c>
      <c r="R24" s="261">
        <f t="shared" si="1"/>
        <v>17.20387951427595</v>
      </c>
      <c r="S24" s="261">
        <f t="shared" si="1"/>
        <v>17.888166091745617</v>
      </c>
      <c r="T24" s="261">
        <f t="shared" si="1"/>
        <v>18.53183407428789</v>
      </c>
      <c r="U24" s="261">
        <f t="shared" si="1"/>
        <v>17.246379639676011</v>
      </c>
      <c r="V24" s="261">
        <f t="shared" si="1"/>
        <v>17.078709487194196</v>
      </c>
      <c r="W24" s="261">
        <f t="shared" si="1"/>
        <v>18.284440735643404</v>
      </c>
      <c r="X24" s="261">
        <f t="shared" si="1"/>
        <v>18.241522288135489</v>
      </c>
      <c r="Y24" s="261">
        <f t="shared" si="1"/>
        <v>17.773817428767845</v>
      </c>
      <c r="DA24" s="70"/>
    </row>
    <row r="25" spans="1:105" ht="12" customHeight="1" x14ac:dyDescent="0.25">
      <c r="A25" s="60" t="s">
        <v>2566</v>
      </c>
      <c r="B25" s="262">
        <v>19.316804651141709</v>
      </c>
      <c r="C25" s="262">
        <v>20.243370923091749</v>
      </c>
      <c r="D25" s="262">
        <v>19.396306817151729</v>
      </c>
      <c r="E25" s="262">
        <v>20.476222679666659</v>
      </c>
      <c r="F25" s="262">
        <v>20.580713200418259</v>
      </c>
      <c r="G25" s="262">
        <v>19.388950508234799</v>
      </c>
      <c r="H25" s="262">
        <v>20.16887801057171</v>
      </c>
      <c r="I25" s="262">
        <v>20.68941232844659</v>
      </c>
      <c r="J25" s="262">
        <v>22.388260610189469</v>
      </c>
      <c r="K25" s="262">
        <v>20.14928918452464</v>
      </c>
      <c r="L25" s="262">
        <v>20.874631282571421</v>
      </c>
      <c r="M25" s="262">
        <v>18.412084145925899</v>
      </c>
      <c r="N25" s="262">
        <v>16.703659623932669</v>
      </c>
      <c r="O25" s="262">
        <v>15.2319932009139</v>
      </c>
      <c r="P25" s="262">
        <v>13.89651975285876</v>
      </c>
      <c r="Q25" s="262">
        <v>13.195939673351401</v>
      </c>
      <c r="R25" s="262">
        <v>12.49259155041441</v>
      </c>
      <c r="S25" s="262">
        <v>13.05841922504116</v>
      </c>
      <c r="T25" s="262">
        <v>13.62447871739548</v>
      </c>
      <c r="U25" s="262">
        <v>12.63294670477268</v>
      </c>
      <c r="V25" s="262">
        <v>12.50451262158413</v>
      </c>
      <c r="W25" s="262">
        <v>13.36530405503089</v>
      </c>
      <c r="X25" s="262">
        <v>13.32973006854685</v>
      </c>
      <c r="Y25" s="262">
        <v>13.0442566519277</v>
      </c>
      <c r="DA25" s="72" t="s">
        <v>2567</v>
      </c>
    </row>
    <row r="26" spans="1:105" ht="12" customHeight="1" x14ac:dyDescent="0.25">
      <c r="A26" s="60" t="s">
        <v>2568</v>
      </c>
      <c r="B26" s="262">
        <v>6.262533098612189</v>
      </c>
      <c r="C26" s="262">
        <v>6.4365859522053102</v>
      </c>
      <c r="D26" s="262">
        <v>6.3895704265676789</v>
      </c>
      <c r="E26" s="262">
        <v>6.5013863813161601</v>
      </c>
      <c r="F26" s="262">
        <v>6.6857971179754641</v>
      </c>
      <c r="G26" s="262">
        <v>6.5515822302776892</v>
      </c>
      <c r="H26" s="262">
        <v>6.7832556888453954</v>
      </c>
      <c r="I26" s="262">
        <v>6.9179163402893202</v>
      </c>
      <c r="J26" s="262">
        <v>7.0173727983797951</v>
      </c>
      <c r="K26" s="262">
        <v>6.4164899482111837</v>
      </c>
      <c r="L26" s="262">
        <v>6.5174484065120533</v>
      </c>
      <c r="M26" s="262">
        <v>6.1373594770622129</v>
      </c>
      <c r="N26" s="262">
        <v>5.8171572627796264</v>
      </c>
      <c r="O26" s="262">
        <v>5.3902947341405882</v>
      </c>
      <c r="P26" s="262">
        <v>5.0216027569949153</v>
      </c>
      <c r="Q26" s="262">
        <v>4.9858180041353277</v>
      </c>
      <c r="R26" s="262">
        <v>4.7112879638615413</v>
      </c>
      <c r="S26" s="262">
        <v>4.8297468667044576</v>
      </c>
      <c r="T26" s="262">
        <v>4.9073553568924089</v>
      </c>
      <c r="U26" s="262">
        <v>4.6134329349033321</v>
      </c>
      <c r="V26" s="262">
        <v>4.5741968656100651</v>
      </c>
      <c r="W26" s="262">
        <v>4.9191366806125139</v>
      </c>
      <c r="X26" s="262">
        <v>4.9117922195886381</v>
      </c>
      <c r="Y26" s="262">
        <v>4.7295607768401462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75.936546667932177</v>
      </c>
      <c r="C27" s="261">
        <f t="shared" si="2"/>
        <v>79.134373171437588</v>
      </c>
      <c r="D27" s="261">
        <f t="shared" si="2"/>
        <v>76.327675133896676</v>
      </c>
      <c r="E27" s="261">
        <f t="shared" si="2"/>
        <v>79.987091389418708</v>
      </c>
      <c r="F27" s="261">
        <f t="shared" si="2"/>
        <v>81.077068887089553</v>
      </c>
      <c r="G27" s="261">
        <f t="shared" si="2"/>
        <v>76.791261593446393</v>
      </c>
      <c r="H27" s="261">
        <f t="shared" si="2"/>
        <v>80.171816109718975</v>
      </c>
      <c r="I27" s="261">
        <f t="shared" si="2"/>
        <v>81.473214908955114</v>
      </c>
      <c r="J27" s="261">
        <f t="shared" si="2"/>
        <v>87.46066757027927</v>
      </c>
      <c r="K27" s="261">
        <f t="shared" si="2"/>
        <v>78.44337033662373</v>
      </c>
      <c r="L27" s="261">
        <f t="shared" si="2"/>
        <v>81.02649899935102</v>
      </c>
      <c r="M27" s="261">
        <f t="shared" si="2"/>
        <v>71.40092276445354</v>
      </c>
      <c r="N27" s="261">
        <f t="shared" si="2"/>
        <v>66.218920348904362</v>
      </c>
      <c r="O27" s="261">
        <f t="shared" si="2"/>
        <v>59.823271554043821</v>
      </c>
      <c r="P27" s="261">
        <f t="shared" si="2"/>
        <v>53.840326827121714</v>
      </c>
      <c r="Q27" s="261">
        <f t="shared" si="2"/>
        <v>52.326027508921001</v>
      </c>
      <c r="R27" s="261">
        <f t="shared" si="2"/>
        <v>49.341973962162612</v>
      </c>
      <c r="S27" s="261">
        <f t="shared" si="2"/>
        <v>50.991044767087828</v>
      </c>
      <c r="T27" s="261">
        <f t="shared" si="2"/>
        <v>52.607480083568419</v>
      </c>
      <c r="U27" s="261">
        <f t="shared" si="2"/>
        <v>49.188753241378329</v>
      </c>
      <c r="V27" s="261">
        <f t="shared" si="2"/>
        <v>48.78862082603105</v>
      </c>
      <c r="W27" s="261">
        <f t="shared" si="2"/>
        <v>53.191554080283282</v>
      </c>
      <c r="X27" s="261">
        <f t="shared" si="2"/>
        <v>54.395360925802059</v>
      </c>
      <c r="Y27" s="261">
        <f t="shared" si="2"/>
        <v>52.331746687957704</v>
      </c>
      <c r="DA27" s="70"/>
    </row>
    <row r="28" spans="1:105" ht="12" customHeight="1" x14ac:dyDescent="0.25">
      <c r="A28" s="60" t="s">
        <v>2571</v>
      </c>
      <c r="B28" s="329">
        <v>51.918322064781172</v>
      </c>
      <c r="C28" s="329">
        <v>55.254608508659892</v>
      </c>
      <c r="D28" s="329">
        <v>50.688894834281072</v>
      </c>
      <c r="E28" s="329">
        <v>55.728903787863572</v>
      </c>
      <c r="F28" s="329">
        <v>55.277037100961557</v>
      </c>
      <c r="G28" s="329">
        <v>48.552300155429293</v>
      </c>
      <c r="H28" s="329">
        <v>51.415336838777321</v>
      </c>
      <c r="I28" s="329">
        <v>51.946883091418428</v>
      </c>
      <c r="J28" s="329">
        <v>61.801535058367413</v>
      </c>
      <c r="K28" s="329">
        <v>53.624678021515841</v>
      </c>
      <c r="L28" s="329">
        <v>56.945166904395457</v>
      </c>
      <c r="M28" s="329">
        <v>44.538827169720903</v>
      </c>
      <c r="N28" s="329">
        <v>39.352363975977909</v>
      </c>
      <c r="O28" s="329">
        <v>32.645866758424212</v>
      </c>
      <c r="P28" s="329">
        <v>25.280529576972882</v>
      </c>
      <c r="Q28" s="329">
        <v>23.034802519538371</v>
      </c>
      <c r="R28" s="329">
        <v>21.373217356325529</v>
      </c>
      <c r="S28" s="329">
        <v>22.983458594263439</v>
      </c>
      <c r="T28" s="329">
        <v>24.70099873317535</v>
      </c>
      <c r="U28" s="329">
        <v>22.67398225819699</v>
      </c>
      <c r="V28" s="329">
        <v>22.07150960708654</v>
      </c>
      <c r="W28" s="329">
        <v>25.731445100535559</v>
      </c>
      <c r="X28" s="329">
        <v>28.727446785488489</v>
      </c>
      <c r="Y28" s="329">
        <v>27.54272472180147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4.4699573892647573</v>
      </c>
      <c r="C30" s="230">
        <v>4.0065112246831402</v>
      </c>
      <c r="D30" s="230">
        <v>3.992077844779395</v>
      </c>
      <c r="E30" s="230">
        <v>4.0507345848540606</v>
      </c>
      <c r="F30" s="230">
        <v>4.0106451771483531</v>
      </c>
      <c r="G30" s="230">
        <v>4.0927062210725662</v>
      </c>
      <c r="H30" s="230">
        <v>4.6468903048440806</v>
      </c>
      <c r="I30" s="230">
        <v>3.6040639861765622</v>
      </c>
      <c r="J30" s="230">
        <v>4.6462888326501446</v>
      </c>
      <c r="K30" s="230">
        <v>4.1568029772767501</v>
      </c>
      <c r="L30" s="230">
        <v>4.1532266446592114</v>
      </c>
      <c r="M30" s="230">
        <v>4.0596991457423854</v>
      </c>
      <c r="N30" s="230">
        <v>4.9646931537383061</v>
      </c>
      <c r="O30" s="230">
        <v>4.0444872664763869</v>
      </c>
      <c r="P30" s="230">
        <v>3.0942816640609121</v>
      </c>
      <c r="Q30" s="230">
        <v>3.1133014506700238</v>
      </c>
      <c r="R30" s="230">
        <v>1.8897918831560121</v>
      </c>
      <c r="S30" s="230">
        <v>2.038798478041028</v>
      </c>
      <c r="T30" s="230">
        <v>2.9917055053408639</v>
      </c>
      <c r="U30" s="230">
        <v>3.0348319127050791</v>
      </c>
      <c r="V30" s="230">
        <v>3.244939864847443</v>
      </c>
      <c r="W30" s="230">
        <v>3.712027550409799</v>
      </c>
      <c r="X30" s="230">
        <v>5.6135275964825269</v>
      </c>
      <c r="Y30" s="230">
        <v>6.2919074015986327</v>
      </c>
      <c r="DA30" s="71" t="s">
        <v>2574</v>
      </c>
    </row>
    <row r="31" spans="1:105" ht="12" customHeight="1" x14ac:dyDescent="0.25">
      <c r="A31" s="59" t="s">
        <v>159</v>
      </c>
      <c r="B31" s="230">
        <v>22.0616443303614</v>
      </c>
      <c r="C31" s="230">
        <v>23.579248055445579</v>
      </c>
      <c r="D31" s="230">
        <v>21.2876291738283</v>
      </c>
      <c r="E31" s="230">
        <v>23.84201241063089</v>
      </c>
      <c r="F31" s="230">
        <v>24.952154002981651</v>
      </c>
      <c r="G31" s="230">
        <v>20.906871707465928</v>
      </c>
      <c r="H31" s="230">
        <v>22.014528132067369</v>
      </c>
      <c r="I31" s="230">
        <v>21.520486865420992</v>
      </c>
      <c r="J31" s="230">
        <v>25.722489289190641</v>
      </c>
      <c r="K31" s="230">
        <v>21.775138370906451</v>
      </c>
      <c r="L31" s="230">
        <v>22.21882693976238</v>
      </c>
      <c r="M31" s="230">
        <v>14.04829388202503</v>
      </c>
      <c r="N31" s="230">
        <v>13.319504596597181</v>
      </c>
      <c r="O31" s="230">
        <v>9.5091100186417545</v>
      </c>
      <c r="P31" s="230">
        <v>3.698278476059313</v>
      </c>
      <c r="Q31" s="230">
        <v>3.4715033681890239</v>
      </c>
      <c r="R31" s="230">
        <v>3.6630901124299799</v>
      </c>
      <c r="S31" s="230">
        <v>3.277842624156599</v>
      </c>
      <c r="T31" s="230">
        <v>3.9030171303777479</v>
      </c>
      <c r="U31" s="230">
        <v>3.7333032104749782</v>
      </c>
      <c r="V31" s="230">
        <v>4.0196413009736753</v>
      </c>
      <c r="W31" s="230">
        <v>7.9695006883006112</v>
      </c>
      <c r="X31" s="230">
        <v>11.0192712368918</v>
      </c>
      <c r="Y31" s="230">
        <v>8.255302333146938</v>
      </c>
      <c r="DA31" s="71" t="s">
        <v>2575</v>
      </c>
    </row>
    <row r="32" spans="1:105" ht="12" customHeight="1" x14ac:dyDescent="0.25">
      <c r="A32" s="59" t="s">
        <v>32</v>
      </c>
      <c r="B32" s="230">
        <v>0.8777830236675308</v>
      </c>
      <c r="C32" s="230">
        <v>0.88512299687953089</v>
      </c>
      <c r="D32" s="230">
        <v>1.3229210638796149</v>
      </c>
      <c r="E32" s="230">
        <v>0.89489287168867071</v>
      </c>
      <c r="F32" s="230">
        <v>0.8860362743395872</v>
      </c>
      <c r="G32" s="230">
        <v>1.3562679583537121</v>
      </c>
      <c r="H32" s="230">
        <v>2.281340285485975</v>
      </c>
      <c r="I32" s="230">
        <v>2.2749233546303418</v>
      </c>
      <c r="J32" s="230">
        <v>2.2670253277289758</v>
      </c>
      <c r="K32" s="230">
        <v>1.369050555027062</v>
      </c>
      <c r="L32" s="230">
        <v>2.279760719399671</v>
      </c>
      <c r="M32" s="230">
        <v>1.782745739207118</v>
      </c>
      <c r="N32" s="230">
        <v>1.7441195744037239</v>
      </c>
      <c r="O32" s="230">
        <v>0.88801307163620413</v>
      </c>
      <c r="P32" s="230">
        <v>0.90584029201851013</v>
      </c>
      <c r="Q32" s="230">
        <v>0.66041876360495999</v>
      </c>
      <c r="R32" s="230">
        <v>0.62692308115520134</v>
      </c>
      <c r="S32" s="230">
        <v>0.6813368528314383</v>
      </c>
      <c r="T32" s="230">
        <v>0.18600754761404309</v>
      </c>
      <c r="U32" s="230">
        <v>0.1847959116456456</v>
      </c>
      <c r="V32" s="230">
        <v>0.13600980130153781</v>
      </c>
      <c r="W32" s="230">
        <v>9.5153049669379958E-2</v>
      </c>
      <c r="X32" s="230">
        <v>7.4191749439328852E-2</v>
      </c>
      <c r="Y32" s="230">
        <v>4.3237123580165598E-2</v>
      </c>
      <c r="DA32" s="71" t="s">
        <v>2576</v>
      </c>
    </row>
    <row r="33" spans="1:105" ht="12" customHeight="1" x14ac:dyDescent="0.25">
      <c r="A33" s="59" t="s">
        <v>35</v>
      </c>
      <c r="B33" s="230">
        <v>24.50893732148749</v>
      </c>
      <c r="C33" s="230">
        <v>26.783726231651642</v>
      </c>
      <c r="D33" s="230">
        <v>24.086266751793762</v>
      </c>
      <c r="E33" s="230">
        <v>26.941263920689941</v>
      </c>
      <c r="F33" s="230">
        <v>25.428201646491971</v>
      </c>
      <c r="G33" s="230">
        <v>22.196454268537082</v>
      </c>
      <c r="H33" s="230">
        <v>22.4725781163799</v>
      </c>
      <c r="I33" s="230">
        <v>24.547408885190531</v>
      </c>
      <c r="J33" s="230">
        <v>29.165731608797639</v>
      </c>
      <c r="K33" s="230">
        <v>26.323686118305581</v>
      </c>
      <c r="L33" s="230">
        <v>28.293352600574199</v>
      </c>
      <c r="M33" s="230">
        <v>24.64808840274636</v>
      </c>
      <c r="N33" s="230">
        <v>19.324046651238699</v>
      </c>
      <c r="O33" s="230">
        <v>18.20425640166987</v>
      </c>
      <c r="P33" s="230">
        <v>17.582129144834148</v>
      </c>
      <c r="Q33" s="230">
        <v>15.78957893707436</v>
      </c>
      <c r="R33" s="230">
        <v>15.19341227958434</v>
      </c>
      <c r="S33" s="230">
        <v>16.985480639234371</v>
      </c>
      <c r="T33" s="230">
        <v>17.620268549842699</v>
      </c>
      <c r="U33" s="230">
        <v>15.72105122337128</v>
      </c>
      <c r="V33" s="230">
        <v>14.67091863996388</v>
      </c>
      <c r="W33" s="230">
        <v>13.95476381215577</v>
      </c>
      <c r="X33" s="230">
        <v>12.020456202674829</v>
      </c>
      <c r="Y33" s="230">
        <v>12.952277863475731</v>
      </c>
      <c r="DA33" s="71" t="s">
        <v>2577</v>
      </c>
    </row>
    <row r="34" spans="1:105" ht="12" customHeight="1" x14ac:dyDescent="0.25">
      <c r="A34" s="60" t="s">
        <v>2578</v>
      </c>
      <c r="B34" s="329">
        <v>24.018224603151001</v>
      </c>
      <c r="C34" s="329">
        <v>23.879764662777699</v>
      </c>
      <c r="D34" s="329">
        <v>25.6387802996156</v>
      </c>
      <c r="E34" s="329">
        <v>24.258187601555129</v>
      </c>
      <c r="F34" s="329">
        <v>25.800031786127999</v>
      </c>
      <c r="G34" s="329">
        <v>28.2389614380171</v>
      </c>
      <c r="H34" s="329">
        <v>28.75647927094165</v>
      </c>
      <c r="I34" s="329">
        <v>29.52633181753669</v>
      </c>
      <c r="J34" s="329">
        <v>25.659132511911849</v>
      </c>
      <c r="K34" s="329">
        <v>24.818692315107889</v>
      </c>
      <c r="L34" s="329">
        <v>24.08133209495557</v>
      </c>
      <c r="M34" s="329">
        <v>26.86209559473264</v>
      </c>
      <c r="N34" s="329">
        <v>26.86655637292645</v>
      </c>
      <c r="O34" s="329">
        <v>27.177404795619609</v>
      </c>
      <c r="P34" s="329">
        <v>28.559797250148829</v>
      </c>
      <c r="Q34" s="329">
        <v>29.291224989382631</v>
      </c>
      <c r="R34" s="329">
        <v>27.968756605837079</v>
      </c>
      <c r="S34" s="329">
        <v>28.007586172824389</v>
      </c>
      <c r="T34" s="329">
        <v>27.906481350393069</v>
      </c>
      <c r="U34" s="329">
        <v>26.514770983181339</v>
      </c>
      <c r="V34" s="329">
        <v>26.71711121894451</v>
      </c>
      <c r="W34" s="329">
        <v>27.460108979747719</v>
      </c>
      <c r="X34" s="329">
        <v>25.66791414031357</v>
      </c>
      <c r="Y34" s="329">
        <v>24.789021966156231</v>
      </c>
      <c r="DA34" s="72" t="s">
        <v>2579</v>
      </c>
    </row>
    <row r="35" spans="1:105" ht="12" customHeight="1" x14ac:dyDescent="0.25">
      <c r="A35" s="57" t="s">
        <v>2580</v>
      </c>
      <c r="B35" s="261">
        <v>65.259145287236024</v>
      </c>
      <c r="C35" s="261">
        <v>68.963668086295087</v>
      </c>
      <c r="D35" s="261">
        <v>67.326100935232787</v>
      </c>
      <c r="E35" s="261">
        <v>72.066835241403652</v>
      </c>
      <c r="F35" s="261">
        <v>71.644244984448918</v>
      </c>
      <c r="G35" s="261">
        <v>74.397695932404474</v>
      </c>
      <c r="H35" s="261">
        <v>79.515941317250778</v>
      </c>
      <c r="I35" s="261">
        <v>80.246087063846204</v>
      </c>
      <c r="J35" s="261">
        <v>83.165324340261506</v>
      </c>
      <c r="K35" s="261">
        <v>77.299870767424636</v>
      </c>
      <c r="L35" s="261">
        <v>78.649419567112332</v>
      </c>
      <c r="M35" s="261">
        <v>67.810067266926794</v>
      </c>
      <c r="N35" s="261">
        <v>60.178384988442872</v>
      </c>
      <c r="O35" s="261">
        <v>58.91387378842829</v>
      </c>
      <c r="P35" s="261">
        <v>58.788236790673082</v>
      </c>
      <c r="Q35" s="261">
        <v>47.100266157821103</v>
      </c>
      <c r="R35" s="261">
        <v>45.381294283926223</v>
      </c>
      <c r="S35" s="261">
        <v>47.774144541996151</v>
      </c>
      <c r="T35" s="261">
        <v>57.48531821783731</v>
      </c>
      <c r="U35" s="261">
        <v>51.458479066021162</v>
      </c>
      <c r="V35" s="261">
        <v>56.354759656661052</v>
      </c>
      <c r="W35" s="261">
        <v>59.215993546011227</v>
      </c>
      <c r="X35" s="261">
        <v>60.710303188414947</v>
      </c>
      <c r="Y35" s="261">
        <v>59.011025819464898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2.289292558611931</v>
      </c>
      <c r="C38" s="229">
        <v>1.978440806241005</v>
      </c>
      <c r="D38" s="229">
        <v>2.002977552077581</v>
      </c>
      <c r="E38" s="229">
        <v>1.9032610939599479</v>
      </c>
      <c r="F38" s="229">
        <v>1.9714130870491571</v>
      </c>
      <c r="G38" s="229">
        <v>1.8319093123918131</v>
      </c>
      <c r="H38" s="229">
        <v>1.9885066021371369</v>
      </c>
      <c r="I38" s="229">
        <v>1.5638908795569919</v>
      </c>
      <c r="J38" s="229">
        <v>1.9895291048580419</v>
      </c>
      <c r="K38" s="229">
        <v>1.72294482684394</v>
      </c>
      <c r="L38" s="229">
        <v>1.7290245922939149</v>
      </c>
      <c r="M38" s="229">
        <v>1.8880213404455171</v>
      </c>
      <c r="N38" s="229">
        <v>2.5469519911699798</v>
      </c>
      <c r="O38" s="229">
        <v>1.9138815352021921</v>
      </c>
      <c r="P38" s="229">
        <v>1.331896579522847</v>
      </c>
      <c r="Q38" s="229">
        <v>1.8807323317778331</v>
      </c>
      <c r="R38" s="229">
        <v>1.109623790030497</v>
      </c>
      <c r="S38" s="229">
        <v>1.1419531634203819</v>
      </c>
      <c r="T38" s="229">
        <v>1.2853818103098991</v>
      </c>
      <c r="U38" s="229">
        <v>1.409831320193812</v>
      </c>
      <c r="V38" s="229">
        <v>1.294350295110217</v>
      </c>
      <c r="W38" s="229">
        <v>1.5286761221717371</v>
      </c>
      <c r="X38" s="229">
        <v>2.2129790103136999</v>
      </c>
      <c r="Y38" s="229">
        <v>2.4419345453994721</v>
      </c>
      <c r="DA38" s="73" t="s">
        <v>2584</v>
      </c>
    </row>
    <row r="39" spans="1:105" ht="12" customHeight="1" x14ac:dyDescent="0.25">
      <c r="A39" s="46" t="s">
        <v>159</v>
      </c>
      <c r="B39" s="229">
        <v>11.298890302072181</v>
      </c>
      <c r="C39" s="229">
        <v>11.643583136862871</v>
      </c>
      <c r="D39" s="229">
        <v>10.680814610839869</v>
      </c>
      <c r="E39" s="229">
        <v>11.202307549977091</v>
      </c>
      <c r="F39" s="229">
        <v>12.26510967158651</v>
      </c>
      <c r="G39" s="229">
        <v>9.3579873328534955</v>
      </c>
      <c r="H39" s="229">
        <v>9.4205009504777877</v>
      </c>
      <c r="I39" s="229">
        <v>9.3382618237480806</v>
      </c>
      <c r="J39" s="229">
        <v>11.014304735130841</v>
      </c>
      <c r="K39" s="229">
        <v>9.0255328951248615</v>
      </c>
      <c r="L39" s="229">
        <v>9.2498920664908582</v>
      </c>
      <c r="M39" s="229">
        <v>6.5333606491333196</v>
      </c>
      <c r="N39" s="229">
        <v>6.8330786421627581</v>
      </c>
      <c r="O39" s="229">
        <v>4.4997817725212208</v>
      </c>
      <c r="P39" s="229">
        <v>1.5918797921976771</v>
      </c>
      <c r="Q39" s="229">
        <v>2.0971206058519081</v>
      </c>
      <c r="R39" s="229">
        <v>2.1508463286389499</v>
      </c>
      <c r="S39" s="229">
        <v>1.83595524234763</v>
      </c>
      <c r="T39" s="229">
        <v>1.6769254914159379</v>
      </c>
      <c r="U39" s="229">
        <v>1.7343061972800671</v>
      </c>
      <c r="V39" s="229">
        <v>1.603365276661944</v>
      </c>
      <c r="W39" s="229">
        <v>3.2819760204881621</v>
      </c>
      <c r="X39" s="229">
        <v>4.3440449052882748</v>
      </c>
      <c r="Y39" s="229">
        <v>3.2039422488809111</v>
      </c>
      <c r="DA39" s="73" t="s">
        <v>2585</v>
      </c>
    </row>
    <row r="40" spans="1:105" ht="12" customHeight="1" x14ac:dyDescent="0.25">
      <c r="A40" s="46" t="s">
        <v>32</v>
      </c>
      <c r="B40" s="229">
        <v>0.44955733783594148</v>
      </c>
      <c r="C40" s="229">
        <v>0.43707938337481778</v>
      </c>
      <c r="D40" s="229">
        <v>0.66375990077114588</v>
      </c>
      <c r="E40" s="229">
        <v>0.42047059620138039</v>
      </c>
      <c r="F40" s="229">
        <v>0.43552681169250401</v>
      </c>
      <c r="G40" s="229">
        <v>0.60707018016936376</v>
      </c>
      <c r="H40" s="229">
        <v>0.97623570211702981</v>
      </c>
      <c r="I40" s="229">
        <v>0.98714448457167236</v>
      </c>
      <c r="J40" s="229">
        <v>0.97073450089295266</v>
      </c>
      <c r="K40" s="229">
        <v>0.56745498508496151</v>
      </c>
      <c r="L40" s="229">
        <v>0.9490843350570709</v>
      </c>
      <c r="M40" s="229">
        <v>0.82909148667859012</v>
      </c>
      <c r="N40" s="229">
        <v>0.89475596684585224</v>
      </c>
      <c r="O40" s="229">
        <v>0.42021440762338852</v>
      </c>
      <c r="P40" s="229">
        <v>0.38990813297521459</v>
      </c>
      <c r="Q40" s="229">
        <v>0.39895620160947781</v>
      </c>
      <c r="R40" s="229">
        <v>0.36810866401186798</v>
      </c>
      <c r="S40" s="229">
        <v>0.38162416875714911</v>
      </c>
      <c r="T40" s="229">
        <v>7.9917865530752571E-2</v>
      </c>
      <c r="U40" s="229">
        <v>8.58469502021207E-2</v>
      </c>
      <c r="V40" s="229">
        <v>5.4251953436679157E-2</v>
      </c>
      <c r="W40" s="229">
        <v>3.9185645312719793E-2</v>
      </c>
      <c r="X40" s="229">
        <v>2.9248058627264491E-2</v>
      </c>
      <c r="Y40" s="229">
        <v>1.6780638838913359E-2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1.046173688728286</v>
      </c>
      <c r="L41" s="229">
        <v>1.0461736887298529</v>
      </c>
      <c r="M41" s="229">
        <v>1.046173688721892</v>
      </c>
      <c r="N41" s="229">
        <v>0</v>
      </c>
      <c r="O41" s="229">
        <v>0</v>
      </c>
      <c r="P41" s="229">
        <v>0</v>
      </c>
      <c r="Q41" s="229">
        <v>7.2226999138692127E-2</v>
      </c>
      <c r="R41" s="229">
        <v>2.6139294926617349E-2</v>
      </c>
      <c r="S41" s="229">
        <v>0.21547721409873491</v>
      </c>
      <c r="T41" s="229">
        <v>0.38710232157678442</v>
      </c>
      <c r="U41" s="229">
        <v>0.31590713670873288</v>
      </c>
      <c r="V41" s="229">
        <v>0.30447119518108767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12.55227353270061</v>
      </c>
      <c r="C42" s="229">
        <v>13.22597490640452</v>
      </c>
      <c r="D42" s="229">
        <v>12.084997711226119</v>
      </c>
      <c r="E42" s="229">
        <v>12.65850881321156</v>
      </c>
      <c r="F42" s="229">
        <v>12.499108570273039</v>
      </c>
      <c r="G42" s="229">
        <v>9.9352089009594025</v>
      </c>
      <c r="H42" s="229">
        <v>9.6165106167625201</v>
      </c>
      <c r="I42" s="229">
        <v>10.651716789587841</v>
      </c>
      <c r="J42" s="229">
        <v>12.48869237151669</v>
      </c>
      <c r="K42" s="229">
        <v>10.910851216410361</v>
      </c>
      <c r="L42" s="229">
        <v>11.77877025029291</v>
      </c>
      <c r="M42" s="229">
        <v>11.46294718769434</v>
      </c>
      <c r="N42" s="229">
        <v>9.9134866086888689</v>
      </c>
      <c r="O42" s="229">
        <v>8.6143898827492258</v>
      </c>
      <c r="P42" s="229">
        <v>7.5680174628965471</v>
      </c>
      <c r="Q42" s="229">
        <v>9.5384183262186344</v>
      </c>
      <c r="R42" s="229">
        <v>8.9210731972312498</v>
      </c>
      <c r="S42" s="229">
        <v>9.513752122684787</v>
      </c>
      <c r="T42" s="229">
        <v>7.5705221139949259</v>
      </c>
      <c r="U42" s="229">
        <v>7.3032151495086648</v>
      </c>
      <c r="V42" s="229">
        <v>5.8519752790759334</v>
      </c>
      <c r="W42" s="229">
        <v>5.746809241174339</v>
      </c>
      <c r="X42" s="229">
        <v>4.7387345681854116</v>
      </c>
      <c r="Y42" s="229">
        <v>5.0268722563205754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7.9774720549672766</v>
      </c>
      <c r="C44" s="229">
        <v>11.2496130695356</v>
      </c>
      <c r="D44" s="229">
        <v>10.771969045450181</v>
      </c>
      <c r="E44" s="229">
        <v>11.36904557173453</v>
      </c>
      <c r="F44" s="229">
        <v>11.703439380774521</v>
      </c>
      <c r="G44" s="229">
        <v>17.125279449590948</v>
      </c>
      <c r="H44" s="229">
        <v>22.547119518289339</v>
      </c>
      <c r="I44" s="229">
        <v>22.809716250891888</v>
      </c>
      <c r="J44" s="229">
        <v>18.462854685933809</v>
      </c>
      <c r="K44" s="229">
        <v>17.531298366164339</v>
      </c>
      <c r="L44" s="229">
        <v>17.950128976678251</v>
      </c>
      <c r="M44" s="229">
        <v>15.76483232996757</v>
      </c>
      <c r="N44" s="229">
        <v>11.28082545133293</v>
      </c>
      <c r="O44" s="229">
        <v>14.302493550978699</v>
      </c>
      <c r="P44" s="229">
        <v>23.209888219805009</v>
      </c>
      <c r="Q44" s="229">
        <v>12.553998280055319</v>
      </c>
      <c r="R44" s="229">
        <v>3.8813413585115351</v>
      </c>
      <c r="S44" s="229">
        <v>5.1610490111126772</v>
      </c>
      <c r="T44" s="229">
        <v>12.2027515045611</v>
      </c>
      <c r="U44" s="229">
        <v>13.001375752090549</v>
      </c>
      <c r="V44" s="229">
        <v>18.316337059101979</v>
      </c>
      <c r="W44" s="229">
        <v>18.09329320693892</v>
      </c>
      <c r="X44" s="229">
        <v>17.17067927752025</v>
      </c>
      <c r="Y44" s="229">
        <v>16.106878761599059</v>
      </c>
      <c r="DA44" s="73" t="s">
        <v>2590</v>
      </c>
    </row>
    <row r="45" spans="1:105" ht="12" customHeight="1" x14ac:dyDescent="0.25">
      <c r="A45" s="46" t="s">
        <v>39</v>
      </c>
      <c r="B45" s="229">
        <v>30.69165950104809</v>
      </c>
      <c r="C45" s="229">
        <v>30.42897678387628</v>
      </c>
      <c r="D45" s="229">
        <v>31.121582114867891</v>
      </c>
      <c r="E45" s="229">
        <v>34.513241616319149</v>
      </c>
      <c r="F45" s="229">
        <v>32.769647463073198</v>
      </c>
      <c r="G45" s="229">
        <v>35.540240756439452</v>
      </c>
      <c r="H45" s="229">
        <v>34.967067927466971</v>
      </c>
      <c r="I45" s="229">
        <v>34.895356835489743</v>
      </c>
      <c r="J45" s="229">
        <v>38.239208941929171</v>
      </c>
      <c r="K45" s="229">
        <v>36.495614789067879</v>
      </c>
      <c r="L45" s="229">
        <v>35.946345657569474</v>
      </c>
      <c r="M45" s="229">
        <v>30.28564058428557</v>
      </c>
      <c r="N45" s="229">
        <v>28.709286328242491</v>
      </c>
      <c r="O45" s="229">
        <v>29.16311263935356</v>
      </c>
      <c r="P45" s="229">
        <v>24.696646603275791</v>
      </c>
      <c r="Q45" s="229">
        <v>20.558813413169229</v>
      </c>
      <c r="R45" s="229">
        <v>28.92416165057551</v>
      </c>
      <c r="S45" s="229">
        <v>29.52433361957479</v>
      </c>
      <c r="T45" s="229">
        <v>34.282717110447912</v>
      </c>
      <c r="U45" s="229">
        <v>27.607996560037201</v>
      </c>
      <c r="V45" s="229">
        <v>28.93000859809321</v>
      </c>
      <c r="W45" s="229">
        <v>30.526053309925359</v>
      </c>
      <c r="X45" s="229">
        <v>32.214617368480063</v>
      </c>
      <c r="Y45" s="229">
        <v>32.214617368425969</v>
      </c>
      <c r="DA45" s="73" t="s">
        <v>2591</v>
      </c>
    </row>
    <row r="46" spans="1:105" ht="12" customHeight="1" x14ac:dyDescent="0.25">
      <c r="A46" s="57" t="s">
        <v>2592</v>
      </c>
      <c r="B46" s="261">
        <v>29.4707439934691</v>
      </c>
      <c r="C46" s="261">
        <v>30.289816245672039</v>
      </c>
      <c r="D46" s="261">
        <v>30.06856671325966</v>
      </c>
      <c r="E46" s="261">
        <v>30.594759441487799</v>
      </c>
      <c r="F46" s="261">
        <v>31.462574672825699</v>
      </c>
      <c r="G46" s="261">
        <v>30.83097520130676</v>
      </c>
      <c r="H46" s="261">
        <v>31.921203241625371</v>
      </c>
      <c r="I46" s="261">
        <v>32.554900424890903</v>
      </c>
      <c r="J46" s="261">
        <v>33.022930815904907</v>
      </c>
      <c r="K46" s="261">
        <v>30.195246815111439</v>
      </c>
      <c r="L46" s="261">
        <v>30.670345442409641</v>
      </c>
      <c r="M46" s="261">
        <v>28.881691656763351</v>
      </c>
      <c r="N46" s="261">
        <v>27.374857707198231</v>
      </c>
      <c r="O46" s="261">
        <v>25.366092866543941</v>
      </c>
      <c r="P46" s="261">
        <v>23.631071797623122</v>
      </c>
      <c r="Q46" s="261">
        <v>23.46267296063683</v>
      </c>
      <c r="R46" s="261">
        <v>22.170766888760191</v>
      </c>
      <c r="S46" s="261">
        <v>22.728220549197431</v>
      </c>
      <c r="T46" s="261">
        <v>23.093436973611329</v>
      </c>
      <c r="U46" s="261">
        <v>21.7102726348392</v>
      </c>
      <c r="V46" s="261">
        <v>21.525632308753242</v>
      </c>
      <c r="W46" s="261">
        <v>23.148878497000059</v>
      </c>
      <c r="X46" s="261">
        <v>23.11431632747594</v>
      </c>
      <c r="Y46" s="261">
        <v>22.2567565968948</v>
      </c>
      <c r="DA46" s="70" t="s">
        <v>2593</v>
      </c>
    </row>
    <row r="47" spans="1:105" ht="12" customHeight="1" x14ac:dyDescent="0.25">
      <c r="A47" s="41" t="s">
        <v>2594</v>
      </c>
      <c r="B47" s="350">
        <v>19.956281700378241</v>
      </c>
      <c r="C47" s="350">
        <v>20.510921128603979</v>
      </c>
      <c r="D47" s="350">
        <v>20.3611007509482</v>
      </c>
      <c r="E47" s="350">
        <v>20.717415145845681</v>
      </c>
      <c r="F47" s="350">
        <v>21.305061159271609</v>
      </c>
      <c r="G47" s="350">
        <v>20.877369989403771</v>
      </c>
      <c r="H47" s="350">
        <v>21.615624099821591</v>
      </c>
      <c r="I47" s="350">
        <v>22.044735747114419</v>
      </c>
      <c r="J47" s="350">
        <v>22.361665184982819</v>
      </c>
      <c r="K47" s="350">
        <v>20.446882901509021</v>
      </c>
      <c r="L47" s="350">
        <v>20.76859863572756</v>
      </c>
      <c r="M47" s="350">
        <v>19.557401564533311</v>
      </c>
      <c r="N47" s="350">
        <v>18.53704039618686</v>
      </c>
      <c r="O47" s="350">
        <v>17.176793873778202</v>
      </c>
      <c r="P47" s="350">
        <v>16.001914501369139</v>
      </c>
      <c r="Q47" s="350">
        <v>15.88788227233348</v>
      </c>
      <c r="R47" s="350">
        <v>15.01306073723709</v>
      </c>
      <c r="S47" s="350">
        <v>15.39054364995412</v>
      </c>
      <c r="T47" s="350">
        <v>15.63785202631624</v>
      </c>
      <c r="U47" s="350">
        <v>14.70123443740939</v>
      </c>
      <c r="V47" s="350">
        <v>14.576204191771961</v>
      </c>
      <c r="W47" s="350">
        <v>15.675394568808169</v>
      </c>
      <c r="X47" s="350">
        <v>15.65199059938845</v>
      </c>
      <c r="Y47" s="350">
        <v>15.071289156555171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0.99999999999999967</v>
      </c>
      <c r="C51" s="232">
        <f t="shared" si="3"/>
        <v>1.0000000000000002</v>
      </c>
      <c r="D51" s="232">
        <f t="shared" si="3"/>
        <v>1</v>
      </c>
      <c r="E51" s="232">
        <f t="shared" si="3"/>
        <v>0.99999999999999989</v>
      </c>
      <c r="F51" s="232">
        <f t="shared" si="3"/>
        <v>0.99999999999999978</v>
      </c>
      <c r="G51" s="232">
        <f t="shared" si="3"/>
        <v>0.99999999999999989</v>
      </c>
      <c r="H51" s="232">
        <f t="shared" si="3"/>
        <v>0.99999999999999967</v>
      </c>
      <c r="I51" s="232">
        <f t="shared" si="3"/>
        <v>0.99999999999999989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1.0000000000000002</v>
      </c>
      <c r="N51" s="232">
        <f t="shared" si="3"/>
        <v>0.99999999999999989</v>
      </c>
      <c r="O51" s="232">
        <f t="shared" si="3"/>
        <v>0.99999999999999989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1.0000000000000004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1.9818385298880938E-2</v>
      </c>
      <c r="C52" s="299">
        <f t="shared" si="4"/>
        <v>1.9556045768428756E-2</v>
      </c>
      <c r="D52" s="299">
        <f t="shared" si="4"/>
        <v>1.9915883347111852E-2</v>
      </c>
      <c r="E52" s="299">
        <f t="shared" si="4"/>
        <v>1.9397659771306419E-2</v>
      </c>
      <c r="F52" s="299">
        <f t="shared" si="4"/>
        <v>1.9695214585425839E-2</v>
      </c>
      <c r="G52" s="299">
        <f t="shared" si="4"/>
        <v>1.9773365641671509E-2</v>
      </c>
      <c r="H52" s="299">
        <f t="shared" si="4"/>
        <v>1.9544341188935027E-2</v>
      </c>
      <c r="I52" s="299">
        <f t="shared" si="4"/>
        <v>1.9606614953928105E-2</v>
      </c>
      <c r="J52" s="299">
        <f t="shared" si="4"/>
        <v>1.8949251065620405E-2</v>
      </c>
      <c r="K52" s="299">
        <f t="shared" si="4"/>
        <v>1.9025588937163499E-2</v>
      </c>
      <c r="L52" s="299">
        <f t="shared" si="4"/>
        <v>1.8853485538170789E-2</v>
      </c>
      <c r="M52" s="299">
        <f t="shared" si="4"/>
        <v>1.9869956097723487E-2</v>
      </c>
      <c r="N52" s="299">
        <f t="shared" si="4"/>
        <v>2.0385690305073565E-2</v>
      </c>
      <c r="O52" s="299">
        <f t="shared" si="4"/>
        <v>2.0348526120330071E-2</v>
      </c>
      <c r="P52" s="299">
        <f t="shared" si="4"/>
        <v>2.0314840755867248E-2</v>
      </c>
      <c r="Q52" s="299">
        <f t="shared" si="4"/>
        <v>2.1561187496681122E-2</v>
      </c>
      <c r="R52" s="299">
        <f t="shared" si="4"/>
        <v>2.1477902152051972E-2</v>
      </c>
      <c r="S52" s="299">
        <f t="shared" si="4"/>
        <v>2.126950169008876E-2</v>
      </c>
      <c r="T52" s="299">
        <f t="shared" si="4"/>
        <v>2.02768384411161E-2</v>
      </c>
      <c r="U52" s="299">
        <f t="shared" si="4"/>
        <v>2.0548167041529449E-2</v>
      </c>
      <c r="V52" s="299">
        <f t="shared" si="4"/>
        <v>2.0014536581533831E-2</v>
      </c>
      <c r="W52" s="299">
        <f t="shared" si="4"/>
        <v>2.002110446856363E-2</v>
      </c>
      <c r="X52" s="299">
        <f t="shared" si="4"/>
        <v>1.9639559077175451E-2</v>
      </c>
      <c r="Y52" s="299">
        <f t="shared" si="4"/>
        <v>1.9502291143642075E-2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2.6953004006478071E-2</v>
      </c>
      <c r="C53" s="233">
        <f t="shared" si="5"/>
        <v>2.6596222245063111E-2</v>
      </c>
      <c r="D53" s="233">
        <f t="shared" si="5"/>
        <v>2.7085601352072119E-2</v>
      </c>
      <c r="E53" s="233">
        <f t="shared" si="5"/>
        <v>2.6380817288976725E-2</v>
      </c>
      <c r="F53" s="233">
        <f t="shared" si="5"/>
        <v>2.6785491836179148E-2</v>
      </c>
      <c r="G53" s="233">
        <f t="shared" si="5"/>
        <v>2.6891777272673261E-2</v>
      </c>
      <c r="H53" s="233">
        <f t="shared" si="5"/>
        <v>2.6580304016951637E-2</v>
      </c>
      <c r="I53" s="233">
        <f t="shared" si="5"/>
        <v>2.6664996337342223E-2</v>
      </c>
      <c r="J53" s="233">
        <f t="shared" si="5"/>
        <v>2.5770981449243745E-2</v>
      </c>
      <c r="K53" s="233">
        <f t="shared" si="5"/>
        <v>2.5874800954542369E-2</v>
      </c>
      <c r="L53" s="233">
        <f t="shared" si="5"/>
        <v>2.5640740331912281E-2</v>
      </c>
      <c r="M53" s="233">
        <f t="shared" si="5"/>
        <v>2.7023140292903949E-2</v>
      </c>
      <c r="N53" s="233">
        <f t="shared" si="5"/>
        <v>2.7724538814900054E-2</v>
      </c>
      <c r="O53" s="233">
        <f t="shared" si="5"/>
        <v>2.7673995523648888E-2</v>
      </c>
      <c r="P53" s="233">
        <f t="shared" si="5"/>
        <v>2.7628183427979448E-2</v>
      </c>
      <c r="Q53" s="233">
        <f t="shared" si="5"/>
        <v>2.9323214995486332E-2</v>
      </c>
      <c r="R53" s="233">
        <f t="shared" si="5"/>
        <v>2.9209946926790683E-2</v>
      </c>
      <c r="S53" s="233">
        <f t="shared" si="5"/>
        <v>2.8926522298520711E-2</v>
      </c>
      <c r="T53" s="233">
        <f t="shared" si="5"/>
        <v>2.7576500279917909E-2</v>
      </c>
      <c r="U53" s="233">
        <f t="shared" si="5"/>
        <v>2.7945507176480047E-2</v>
      </c>
      <c r="V53" s="233">
        <f t="shared" si="5"/>
        <v>2.7219769750885997E-2</v>
      </c>
      <c r="W53" s="233">
        <f t="shared" si="5"/>
        <v>2.7228702077246529E-2</v>
      </c>
      <c r="X53" s="233">
        <f t="shared" si="5"/>
        <v>2.6709800344958616E-2</v>
      </c>
      <c r="Y53" s="233">
        <f t="shared" si="5"/>
        <v>2.6523115955353234E-2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3.3294887302119984E-2</v>
      </c>
      <c r="C54" s="233">
        <f t="shared" si="6"/>
        <v>3.2854156890960301E-2</v>
      </c>
      <c r="D54" s="233">
        <f t="shared" si="6"/>
        <v>3.3458684023147917E-2</v>
      </c>
      <c r="E54" s="233">
        <f t="shared" si="6"/>
        <v>3.2588068415794771E-2</v>
      </c>
      <c r="F54" s="233">
        <f t="shared" si="6"/>
        <v>3.3087960503515423E-2</v>
      </c>
      <c r="G54" s="233">
        <f t="shared" si="6"/>
        <v>3.3219254278008148E-2</v>
      </c>
      <c r="H54" s="233">
        <f t="shared" si="6"/>
        <v>3.2834493197410837E-2</v>
      </c>
      <c r="I54" s="233">
        <f t="shared" si="6"/>
        <v>3.2939113122599228E-2</v>
      </c>
      <c r="J54" s="233">
        <f t="shared" si="6"/>
        <v>3.1834741790242288E-2</v>
      </c>
      <c r="K54" s="233">
        <f t="shared" si="6"/>
        <v>3.1962989414434657E-2</v>
      </c>
      <c r="L54" s="233">
        <f t="shared" si="6"/>
        <v>3.1673855704126938E-2</v>
      </c>
      <c r="M54" s="233">
        <f t="shared" si="6"/>
        <v>3.3381526244175459E-2</v>
      </c>
      <c r="N54" s="233">
        <f t="shared" si="6"/>
        <v>3.4247959712523583E-2</v>
      </c>
      <c r="O54" s="233">
        <f t="shared" si="6"/>
        <v>3.4185523882154518E-2</v>
      </c>
      <c r="P54" s="233">
        <f t="shared" si="6"/>
        <v>3.4128932469856967E-2</v>
      </c>
      <c r="Q54" s="233">
        <f t="shared" si="6"/>
        <v>3.6222794994424282E-2</v>
      </c>
      <c r="R54" s="233">
        <f t="shared" si="6"/>
        <v>3.6082875615447312E-2</v>
      </c>
      <c r="S54" s="233">
        <f t="shared" si="6"/>
        <v>3.5732762839349112E-2</v>
      </c>
      <c r="T54" s="233">
        <f t="shared" si="6"/>
        <v>3.4065088581075077E-2</v>
      </c>
      <c r="U54" s="233">
        <f t="shared" si="6"/>
        <v>3.4520920629769469E-2</v>
      </c>
      <c r="V54" s="233">
        <f t="shared" si="6"/>
        <v>3.3624421456976833E-2</v>
      </c>
      <c r="W54" s="233">
        <f t="shared" si="6"/>
        <v>3.3635455507186891E-2</v>
      </c>
      <c r="X54" s="233">
        <f t="shared" si="6"/>
        <v>3.2994459249654766E-2</v>
      </c>
      <c r="Y54" s="233">
        <f t="shared" si="6"/>
        <v>3.2763849121318703E-2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2.0611120710836171E-2</v>
      </c>
      <c r="C55" s="233">
        <f t="shared" si="7"/>
        <v>2.0338287599165901E-2</v>
      </c>
      <c r="D55" s="233">
        <f t="shared" si="7"/>
        <v>2.0712518680996328E-2</v>
      </c>
      <c r="E55" s="233">
        <f t="shared" si="7"/>
        <v>2.0173566162158665E-2</v>
      </c>
      <c r="F55" s="233">
        <f t="shared" si="7"/>
        <v>2.0483023168842877E-2</v>
      </c>
      <c r="G55" s="233">
        <f t="shared" si="7"/>
        <v>2.0564300267338374E-2</v>
      </c>
      <c r="H55" s="233">
        <f t="shared" si="7"/>
        <v>2.0326114836492423E-2</v>
      </c>
      <c r="I55" s="233">
        <f t="shared" si="7"/>
        <v>2.0390879552085232E-2</v>
      </c>
      <c r="J55" s="233">
        <f t="shared" si="7"/>
        <v>1.9707221108245219E-2</v>
      </c>
      <c r="K55" s="233">
        <f t="shared" si="7"/>
        <v>1.9786612494650038E-2</v>
      </c>
      <c r="L55" s="233">
        <f t="shared" si="7"/>
        <v>1.9607624959697624E-2</v>
      </c>
      <c r="M55" s="233">
        <f t="shared" si="7"/>
        <v>2.0664754341632428E-2</v>
      </c>
      <c r="N55" s="233">
        <f t="shared" si="7"/>
        <v>2.1201117917276503E-2</v>
      </c>
      <c r="O55" s="233">
        <f t="shared" si="7"/>
        <v>2.1162467165143271E-2</v>
      </c>
      <c r="P55" s="233">
        <f t="shared" si="7"/>
        <v>2.1127434386101932E-2</v>
      </c>
      <c r="Q55" s="233">
        <f t="shared" si="7"/>
        <v>2.2423634996548366E-2</v>
      </c>
      <c r="R55" s="233">
        <f t="shared" si="7"/>
        <v>2.2337018238134044E-2</v>
      </c>
      <c r="S55" s="233">
        <f t="shared" si="7"/>
        <v>2.21202817576923E-2</v>
      </c>
      <c r="T55" s="233">
        <f t="shared" si="7"/>
        <v>2.108791197876075E-2</v>
      </c>
      <c r="U55" s="233">
        <f t="shared" si="7"/>
        <v>2.1370093723190622E-2</v>
      </c>
      <c r="V55" s="233">
        <f t="shared" si="7"/>
        <v>2.0815118044795172E-2</v>
      </c>
      <c r="W55" s="233">
        <f t="shared" si="7"/>
        <v>2.0821948647306177E-2</v>
      </c>
      <c r="X55" s="233">
        <f t="shared" si="7"/>
        <v>2.042514144026247E-2</v>
      </c>
      <c r="Y55" s="233">
        <f t="shared" si="7"/>
        <v>2.0282382789387769E-2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2.9866419737209545E-2</v>
      </c>
      <c r="C56" s="300">
        <f t="shared" si="8"/>
        <v>2.9912435377372839E-2</v>
      </c>
      <c r="D56" s="300">
        <f t="shared" si="8"/>
        <v>2.9935630782192909E-2</v>
      </c>
      <c r="E56" s="300">
        <f t="shared" si="8"/>
        <v>3.0060049708687978E-2</v>
      </c>
      <c r="F56" s="300">
        <f t="shared" si="8"/>
        <v>3.0046215119851647E-2</v>
      </c>
      <c r="G56" s="300">
        <f t="shared" si="8"/>
        <v>2.9601881798162311E-2</v>
      </c>
      <c r="H56" s="300">
        <f t="shared" si="8"/>
        <v>2.993111114504492E-2</v>
      </c>
      <c r="I56" s="300">
        <f t="shared" si="8"/>
        <v>3.0371494101366778E-2</v>
      </c>
      <c r="J56" s="300">
        <f t="shared" si="8"/>
        <v>3.1606951099485012E-2</v>
      </c>
      <c r="K56" s="300">
        <f t="shared" si="8"/>
        <v>3.273858596627633E-2</v>
      </c>
      <c r="L56" s="300">
        <f t="shared" si="8"/>
        <v>3.3124167522027931E-2</v>
      </c>
      <c r="M56" s="300">
        <f t="shared" si="8"/>
        <v>3.3265045337082647E-2</v>
      </c>
      <c r="N56" s="300">
        <f t="shared" si="8"/>
        <v>3.4332130846499651E-2</v>
      </c>
      <c r="O56" s="300">
        <f t="shared" si="8"/>
        <v>3.4963025668525827E-2</v>
      </c>
      <c r="P56" s="300">
        <f t="shared" si="8"/>
        <v>3.4928269692443482E-2</v>
      </c>
      <c r="Q56" s="300">
        <f t="shared" si="8"/>
        <v>3.6558920066054185E-2</v>
      </c>
      <c r="R56" s="300">
        <f t="shared" si="8"/>
        <v>3.6919220361718741E-2</v>
      </c>
      <c r="S56" s="300">
        <f t="shared" si="8"/>
        <v>3.6391390258690356E-2</v>
      </c>
      <c r="T56" s="300">
        <f t="shared" si="8"/>
        <v>3.645860635001822E-2</v>
      </c>
      <c r="U56" s="300">
        <f t="shared" si="8"/>
        <v>3.8169541916238323E-2</v>
      </c>
      <c r="V56" s="300">
        <f t="shared" si="8"/>
        <v>3.929808384265597E-2</v>
      </c>
      <c r="W56" s="300">
        <f t="shared" si="8"/>
        <v>3.9980035884058927E-2</v>
      </c>
      <c r="X56" s="300">
        <f t="shared" si="8"/>
        <v>4.2986995322934006E-2</v>
      </c>
      <c r="Y56" s="300">
        <f t="shared" si="8"/>
        <v>4.6795495925333594E-2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0.17158024676820252</v>
      </c>
      <c r="C57" s="301">
        <f t="shared" si="9"/>
        <v>0.17166780349905203</v>
      </c>
      <c r="D57" s="301">
        <f t="shared" si="9"/>
        <v>0.16986666433956404</v>
      </c>
      <c r="E57" s="301">
        <f t="shared" si="9"/>
        <v>0.1703968165897137</v>
      </c>
      <c r="F57" s="301">
        <f t="shared" si="9"/>
        <v>0.17053117114371763</v>
      </c>
      <c r="G57" s="301">
        <f t="shared" si="9"/>
        <v>0.16547958204666946</v>
      </c>
      <c r="H57" s="301">
        <f t="shared" si="9"/>
        <v>0.16493118575467597</v>
      </c>
      <c r="I57" s="301">
        <f t="shared" si="9"/>
        <v>0.16486952239583774</v>
      </c>
      <c r="J57" s="301">
        <f t="shared" si="9"/>
        <v>0.1686275385079421</v>
      </c>
      <c r="K57" s="301">
        <f t="shared" si="9"/>
        <v>0.16607147681583403</v>
      </c>
      <c r="L57" s="301">
        <f t="shared" si="9"/>
        <v>0.16735524823709946</v>
      </c>
      <c r="M57" s="301">
        <f t="shared" si="9"/>
        <v>0.16505070447020048</v>
      </c>
      <c r="N57" s="301">
        <f t="shared" si="9"/>
        <v>0.16568947612975168</v>
      </c>
      <c r="O57" s="301">
        <f t="shared" si="9"/>
        <v>0.16124595058285127</v>
      </c>
      <c r="P57" s="301">
        <f t="shared" si="9"/>
        <v>0.15551667687139673</v>
      </c>
      <c r="Q57" s="301">
        <f t="shared" si="9"/>
        <v>0.1615668402750311</v>
      </c>
      <c r="R57" s="301">
        <f t="shared" si="9"/>
        <v>0.16060791383810494</v>
      </c>
      <c r="S57" s="301">
        <f t="shared" si="9"/>
        <v>0.16033379345725532</v>
      </c>
      <c r="T57" s="301">
        <f t="shared" si="9"/>
        <v>0.15520240413946984</v>
      </c>
      <c r="U57" s="301">
        <f t="shared" si="9"/>
        <v>0.15642742724456002</v>
      </c>
      <c r="V57" s="301">
        <f t="shared" si="9"/>
        <v>0.15242192428345178</v>
      </c>
      <c r="W57" s="301">
        <f t="shared" si="9"/>
        <v>0.15457527679860186</v>
      </c>
      <c r="X57" s="301">
        <f t="shared" si="9"/>
        <v>0.15529297894943386</v>
      </c>
      <c r="Y57" s="301">
        <f t="shared" si="9"/>
        <v>0.1540736131318011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0.11731055601752906</v>
      </c>
      <c r="C58" s="302">
        <f t="shared" si="10"/>
        <v>0.11986494484934275</v>
      </c>
      <c r="D58" s="302">
        <f t="shared" si="10"/>
        <v>0.11280775248890657</v>
      </c>
      <c r="E58" s="302">
        <f t="shared" si="10"/>
        <v>0.11871950376661149</v>
      </c>
      <c r="F58" s="302">
        <f t="shared" si="10"/>
        <v>0.11626540036011024</v>
      </c>
      <c r="G58" s="302">
        <f t="shared" si="10"/>
        <v>0.10462667457739183</v>
      </c>
      <c r="H58" s="302">
        <f t="shared" si="10"/>
        <v>0.1057727376312686</v>
      </c>
      <c r="I58" s="302">
        <f t="shared" si="10"/>
        <v>0.10511991965463993</v>
      </c>
      <c r="J58" s="302">
        <f t="shared" si="10"/>
        <v>0.11915574191713785</v>
      </c>
      <c r="K58" s="302">
        <f t="shared" si="10"/>
        <v>0.11352813417616389</v>
      </c>
      <c r="L58" s="302">
        <f t="shared" si="10"/>
        <v>0.11761673848532557</v>
      </c>
      <c r="M58" s="302">
        <f t="shared" si="10"/>
        <v>0.1029561596128092</v>
      </c>
      <c r="N58" s="302">
        <f t="shared" si="10"/>
        <v>9.8465401388184576E-2</v>
      </c>
      <c r="O58" s="302">
        <f t="shared" si="10"/>
        <v>8.7992743982711688E-2</v>
      </c>
      <c r="P58" s="302">
        <f t="shared" si="10"/>
        <v>7.3022289816030442E-2</v>
      </c>
      <c r="Q58" s="302">
        <f t="shared" si="10"/>
        <v>7.1124456348356277E-2</v>
      </c>
      <c r="R58" s="302">
        <f t="shared" si="10"/>
        <v>6.9569730919970013E-2</v>
      </c>
      <c r="S58" s="302">
        <f t="shared" si="10"/>
        <v>7.2268083935485714E-2</v>
      </c>
      <c r="T58" s="302">
        <f t="shared" si="10"/>
        <v>7.2872800254734638E-2</v>
      </c>
      <c r="U58" s="302">
        <f t="shared" si="10"/>
        <v>7.2106578766767848E-2</v>
      </c>
      <c r="V58" s="302">
        <f t="shared" si="10"/>
        <v>6.8954233778173779E-2</v>
      </c>
      <c r="W58" s="302">
        <f t="shared" si="10"/>
        <v>7.4775879697744102E-2</v>
      </c>
      <c r="X58" s="302">
        <f t="shared" si="10"/>
        <v>8.2013809872777566E-2</v>
      </c>
      <c r="Y58" s="302">
        <f t="shared" si="10"/>
        <v>8.1090492520461771E-2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5.4269690750673449E-2</v>
      </c>
      <c r="C59" s="302">
        <f t="shared" si="11"/>
        <v>5.1802858649709287E-2</v>
      </c>
      <c r="D59" s="302">
        <f t="shared" si="11"/>
        <v>5.7058911850657465E-2</v>
      </c>
      <c r="E59" s="302">
        <f t="shared" si="11"/>
        <v>5.1677312823102214E-2</v>
      </c>
      <c r="F59" s="302">
        <f t="shared" si="11"/>
        <v>5.4265770783607392E-2</v>
      </c>
      <c r="G59" s="302">
        <f t="shared" si="11"/>
        <v>6.0852907469277635E-2</v>
      </c>
      <c r="H59" s="302">
        <f t="shared" si="11"/>
        <v>5.9158448123407391E-2</v>
      </c>
      <c r="I59" s="302">
        <f t="shared" si="11"/>
        <v>5.9749602741197796E-2</v>
      </c>
      <c r="J59" s="302">
        <f t="shared" si="11"/>
        <v>4.9471796590804244E-2</v>
      </c>
      <c r="K59" s="302">
        <f t="shared" si="11"/>
        <v>5.2543342639670143E-2</v>
      </c>
      <c r="L59" s="302">
        <f t="shared" si="11"/>
        <v>4.9738509751773886E-2</v>
      </c>
      <c r="M59" s="302">
        <f t="shared" si="11"/>
        <v>6.2094544857391298E-2</v>
      </c>
      <c r="N59" s="302">
        <f t="shared" si="11"/>
        <v>6.7224074741567108E-2</v>
      </c>
      <c r="O59" s="302">
        <f t="shared" si="11"/>
        <v>7.3253206600139578E-2</v>
      </c>
      <c r="P59" s="302">
        <f t="shared" si="11"/>
        <v>8.2494387055366297E-2</v>
      </c>
      <c r="Q59" s="302">
        <f t="shared" si="11"/>
        <v>9.0442383926674821E-2</v>
      </c>
      <c r="R59" s="302">
        <f t="shared" si="11"/>
        <v>9.1038182918134938E-2</v>
      </c>
      <c r="S59" s="302">
        <f t="shared" si="11"/>
        <v>8.8065709521769578E-2</v>
      </c>
      <c r="T59" s="302">
        <f t="shared" si="11"/>
        <v>8.2329603884735189E-2</v>
      </c>
      <c r="U59" s="302">
        <f t="shared" si="11"/>
        <v>8.4320848477792185E-2</v>
      </c>
      <c r="V59" s="302">
        <f t="shared" si="11"/>
        <v>8.3467690505277997E-2</v>
      </c>
      <c r="W59" s="302">
        <f t="shared" si="11"/>
        <v>7.9799397100857761E-2</v>
      </c>
      <c r="X59" s="302">
        <f t="shared" si="11"/>
        <v>7.3279169076656284E-2</v>
      </c>
      <c r="Y59" s="302">
        <f t="shared" si="11"/>
        <v>7.2983120611339325E-2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8.2567227429698936E-2</v>
      </c>
      <c r="C60" s="301">
        <f t="shared" si="12"/>
        <v>8.2681960725737816E-2</v>
      </c>
      <c r="D60" s="301">
        <f t="shared" si="12"/>
        <v>8.1980392840590735E-2</v>
      </c>
      <c r="E60" s="301">
        <f t="shared" si="12"/>
        <v>8.2100724421237281E-2</v>
      </c>
      <c r="F60" s="301">
        <f t="shared" si="12"/>
        <v>8.1928924477548362E-2</v>
      </c>
      <c r="G60" s="301">
        <f t="shared" si="12"/>
        <v>7.9857086908874789E-2</v>
      </c>
      <c r="H60" s="301">
        <f t="shared" si="12"/>
        <v>7.920929939447427E-2</v>
      </c>
      <c r="I60" s="301">
        <f t="shared" si="12"/>
        <v>7.9809000458893137E-2</v>
      </c>
      <c r="J60" s="301">
        <f t="shared" si="12"/>
        <v>8.099313534231091E-2</v>
      </c>
      <c r="K60" s="301">
        <f t="shared" si="12"/>
        <v>8.0345826083640923E-2</v>
      </c>
      <c r="L60" s="301">
        <f t="shared" si="12"/>
        <v>8.0823793145458539E-2</v>
      </c>
      <c r="M60" s="301">
        <f t="shared" si="12"/>
        <v>8.1069439750451569E-2</v>
      </c>
      <c r="N60" s="301">
        <f t="shared" si="12"/>
        <v>8.0500565015741432E-2</v>
      </c>
      <c r="O60" s="301">
        <f t="shared" si="12"/>
        <v>7.9406757721535895E-2</v>
      </c>
      <c r="P60" s="301">
        <f t="shared" si="12"/>
        <v>7.806372548393424E-2</v>
      </c>
      <c r="Q60" s="301">
        <f t="shared" si="12"/>
        <v>8.0199616531917414E-2</v>
      </c>
      <c r="R60" s="301">
        <f t="shared" si="12"/>
        <v>7.9997934439834398E-2</v>
      </c>
      <c r="S60" s="301">
        <f t="shared" si="12"/>
        <v>8.03524153977445E-2</v>
      </c>
      <c r="T60" s="301">
        <f t="shared" si="12"/>
        <v>7.8103646012596589E-2</v>
      </c>
      <c r="U60" s="301">
        <f t="shared" si="12"/>
        <v>7.8351441235207459E-2</v>
      </c>
      <c r="V60" s="301">
        <f t="shared" si="12"/>
        <v>7.6222977531657438E-2</v>
      </c>
      <c r="W60" s="301">
        <f t="shared" si="12"/>
        <v>7.5906854459151685E-2</v>
      </c>
      <c r="X60" s="301">
        <f t="shared" si="12"/>
        <v>7.4396584259169382E-2</v>
      </c>
      <c r="Y60" s="301">
        <f t="shared" si="12"/>
        <v>7.4755940806533791E-2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6.2352474424840369E-2</v>
      </c>
      <c r="C61" s="302">
        <f t="shared" si="13"/>
        <v>6.2734794041940475E-2</v>
      </c>
      <c r="D61" s="302">
        <f t="shared" si="13"/>
        <v>6.166619182653664E-2</v>
      </c>
      <c r="E61" s="302">
        <f t="shared" si="13"/>
        <v>6.2315111454504732E-2</v>
      </c>
      <c r="F61" s="302">
        <f t="shared" si="13"/>
        <v>6.1839805600414001E-2</v>
      </c>
      <c r="G61" s="302">
        <f t="shared" si="13"/>
        <v>5.9688253954369851E-2</v>
      </c>
      <c r="H61" s="302">
        <f t="shared" si="13"/>
        <v>5.9274071381760537E-2</v>
      </c>
      <c r="I61" s="302">
        <f t="shared" si="13"/>
        <v>5.9810253205886468E-2</v>
      </c>
      <c r="J61" s="302">
        <f t="shared" si="13"/>
        <v>6.1664899255378089E-2</v>
      </c>
      <c r="K61" s="302">
        <f t="shared" si="13"/>
        <v>6.0939725367734149E-2</v>
      </c>
      <c r="L61" s="302">
        <f t="shared" si="13"/>
        <v>6.1593237896524322E-2</v>
      </c>
      <c r="M61" s="302">
        <f t="shared" si="13"/>
        <v>6.0802084530773605E-2</v>
      </c>
      <c r="N61" s="302">
        <f t="shared" si="13"/>
        <v>5.9707160904566389E-2</v>
      </c>
      <c r="O61" s="302">
        <f t="shared" si="13"/>
        <v>5.865126107879922E-2</v>
      </c>
      <c r="P61" s="302">
        <f t="shared" si="13"/>
        <v>5.7342587912949647E-2</v>
      </c>
      <c r="Q61" s="302">
        <f t="shared" si="13"/>
        <v>5.8207205285302668E-2</v>
      </c>
      <c r="R61" s="302">
        <f t="shared" si="13"/>
        <v>5.809047424474139E-2</v>
      </c>
      <c r="S61" s="302">
        <f t="shared" si="13"/>
        <v>5.8657523673853955E-2</v>
      </c>
      <c r="T61" s="302">
        <f t="shared" si="13"/>
        <v>5.7421270802658145E-2</v>
      </c>
      <c r="U61" s="302">
        <f t="shared" si="13"/>
        <v>5.7392310852847427E-2</v>
      </c>
      <c r="V61" s="302">
        <f t="shared" si="13"/>
        <v>5.5808150218492919E-2</v>
      </c>
      <c r="W61" s="302">
        <f t="shared" si="13"/>
        <v>5.5485327901216776E-2</v>
      </c>
      <c r="X61" s="302">
        <f t="shared" si="13"/>
        <v>5.4364234000450408E-2</v>
      </c>
      <c r="Y61" s="302">
        <f t="shared" si="13"/>
        <v>5.4863603840018864E-2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2.0214753004858567E-2</v>
      </c>
      <c r="C62" s="302">
        <f t="shared" si="14"/>
        <v>1.9947166683797337E-2</v>
      </c>
      <c r="D62" s="302">
        <f t="shared" si="14"/>
        <v>2.0314201014054099E-2</v>
      </c>
      <c r="E62" s="302">
        <f t="shared" si="14"/>
        <v>1.9785612966732549E-2</v>
      </c>
      <c r="F62" s="302">
        <f t="shared" si="14"/>
        <v>2.0089118877134365E-2</v>
      </c>
      <c r="G62" s="302">
        <f t="shared" si="14"/>
        <v>2.0168832954504948E-2</v>
      </c>
      <c r="H62" s="302">
        <f t="shared" si="14"/>
        <v>1.9935228012713736E-2</v>
      </c>
      <c r="I62" s="302">
        <f t="shared" si="14"/>
        <v>1.9998747253006675E-2</v>
      </c>
      <c r="J62" s="302">
        <f t="shared" si="14"/>
        <v>1.9328236086932821E-2</v>
      </c>
      <c r="K62" s="302">
        <f t="shared" si="14"/>
        <v>1.9406100715906774E-2</v>
      </c>
      <c r="L62" s="302">
        <f t="shared" si="14"/>
        <v>1.9230555248934217E-2</v>
      </c>
      <c r="M62" s="302">
        <f t="shared" si="14"/>
        <v>2.0267355219677964E-2</v>
      </c>
      <c r="N62" s="302">
        <f t="shared" si="14"/>
        <v>2.0793404111175043E-2</v>
      </c>
      <c r="O62" s="302">
        <f t="shared" si="14"/>
        <v>2.0755496642736675E-2</v>
      </c>
      <c r="P62" s="302">
        <f t="shared" si="14"/>
        <v>2.07211375709846E-2</v>
      </c>
      <c r="Q62" s="302">
        <f t="shared" si="14"/>
        <v>2.1992411246614742E-2</v>
      </c>
      <c r="R62" s="302">
        <f t="shared" si="14"/>
        <v>2.1907460195093011E-2</v>
      </c>
      <c r="S62" s="302">
        <f t="shared" si="14"/>
        <v>2.1694891723890546E-2</v>
      </c>
      <c r="T62" s="302">
        <f t="shared" si="14"/>
        <v>2.0682375209938438E-2</v>
      </c>
      <c r="U62" s="302">
        <f t="shared" si="14"/>
        <v>2.0959130382360042E-2</v>
      </c>
      <c r="V62" s="302">
        <f t="shared" si="14"/>
        <v>2.0414827313164505E-2</v>
      </c>
      <c r="W62" s="302">
        <f t="shared" si="14"/>
        <v>2.0421526557934902E-2</v>
      </c>
      <c r="X62" s="302">
        <f t="shared" si="14"/>
        <v>2.0032350258718964E-2</v>
      </c>
      <c r="Y62" s="302">
        <f t="shared" si="14"/>
        <v>1.9892336966514931E-2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0.24511463824028931</v>
      </c>
      <c r="C63" s="301">
        <f t="shared" si="15"/>
        <v>0.24523971928436006</v>
      </c>
      <c r="D63" s="301">
        <f t="shared" si="15"/>
        <v>0.24266666334223433</v>
      </c>
      <c r="E63" s="301">
        <f t="shared" si="15"/>
        <v>0.24342402369959115</v>
      </c>
      <c r="F63" s="301">
        <f t="shared" si="15"/>
        <v>0.24361595877673944</v>
      </c>
      <c r="G63" s="301">
        <f t="shared" si="15"/>
        <v>0.23639940292381345</v>
      </c>
      <c r="H63" s="301">
        <f t="shared" si="15"/>
        <v>0.23561597964953718</v>
      </c>
      <c r="I63" s="301">
        <f t="shared" si="15"/>
        <v>0.23552788913691108</v>
      </c>
      <c r="J63" s="301">
        <f t="shared" si="15"/>
        <v>0.24089648358277452</v>
      </c>
      <c r="K63" s="301">
        <f t="shared" si="15"/>
        <v>0.23724496687976293</v>
      </c>
      <c r="L63" s="301">
        <f t="shared" si="15"/>
        <v>0.23907892605299921</v>
      </c>
      <c r="M63" s="301">
        <f t="shared" si="15"/>
        <v>0.23578672067171497</v>
      </c>
      <c r="N63" s="301">
        <f t="shared" si="15"/>
        <v>0.23669925161393096</v>
      </c>
      <c r="O63" s="301">
        <f t="shared" si="15"/>
        <v>0.23035135797550177</v>
      </c>
      <c r="P63" s="301">
        <f t="shared" si="15"/>
        <v>0.22216668124485248</v>
      </c>
      <c r="Q63" s="301">
        <f t="shared" si="15"/>
        <v>0.23080977182147297</v>
      </c>
      <c r="R63" s="301">
        <f t="shared" si="15"/>
        <v>0.22943987691157847</v>
      </c>
      <c r="S63" s="301">
        <f t="shared" si="15"/>
        <v>0.22904827636750752</v>
      </c>
      <c r="T63" s="301">
        <f t="shared" si="15"/>
        <v>0.22171772019924263</v>
      </c>
      <c r="U63" s="301">
        <f t="shared" si="15"/>
        <v>0.22346775320651446</v>
      </c>
      <c r="V63" s="301">
        <f t="shared" si="15"/>
        <v>0.21774560611921681</v>
      </c>
      <c r="W63" s="301">
        <f t="shared" si="15"/>
        <v>0.22082182399800271</v>
      </c>
      <c r="X63" s="301">
        <f t="shared" si="15"/>
        <v>0.22184711278490557</v>
      </c>
      <c r="Y63" s="301">
        <f t="shared" si="15"/>
        <v>0.22010516161685872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0.16758650859647009</v>
      </c>
      <c r="C64" s="302">
        <f t="shared" si="16"/>
        <v>0.17123563549906107</v>
      </c>
      <c r="D64" s="302">
        <f t="shared" si="16"/>
        <v>0.16115393212700937</v>
      </c>
      <c r="E64" s="302">
        <f t="shared" si="16"/>
        <v>0.16959929109515934</v>
      </c>
      <c r="F64" s="302">
        <f t="shared" si="16"/>
        <v>0.16609342908587177</v>
      </c>
      <c r="G64" s="302">
        <f t="shared" si="16"/>
        <v>0.1494666779677026</v>
      </c>
      <c r="H64" s="302">
        <f t="shared" si="16"/>
        <v>0.1511039109018123</v>
      </c>
      <c r="I64" s="302">
        <f t="shared" si="16"/>
        <v>0.1501713137923428</v>
      </c>
      <c r="J64" s="302">
        <f t="shared" si="16"/>
        <v>0.17022248845305413</v>
      </c>
      <c r="K64" s="302">
        <f t="shared" si="16"/>
        <v>0.16218304882309129</v>
      </c>
      <c r="L64" s="302">
        <f t="shared" si="16"/>
        <v>0.16802391212189366</v>
      </c>
      <c r="M64" s="302">
        <f t="shared" si="16"/>
        <v>0.14708022801829887</v>
      </c>
      <c r="N64" s="302">
        <f t="shared" si="16"/>
        <v>0.14066485912597795</v>
      </c>
      <c r="O64" s="302">
        <f t="shared" si="16"/>
        <v>0.12570391997530242</v>
      </c>
      <c r="P64" s="302">
        <f t="shared" si="16"/>
        <v>0.10431755688004347</v>
      </c>
      <c r="Q64" s="302">
        <f t="shared" si="16"/>
        <v>0.10160636621193747</v>
      </c>
      <c r="R64" s="302">
        <f t="shared" si="16"/>
        <v>9.9385329885671447E-2</v>
      </c>
      <c r="S64" s="302">
        <f t="shared" si="16"/>
        <v>0.10324011990783673</v>
      </c>
      <c r="T64" s="302">
        <f t="shared" si="16"/>
        <v>0.10410400036390666</v>
      </c>
      <c r="U64" s="302">
        <f t="shared" si="16"/>
        <v>0.10300939823823987</v>
      </c>
      <c r="V64" s="302">
        <f t="shared" si="16"/>
        <v>9.8506048254533962E-2</v>
      </c>
      <c r="W64" s="302">
        <f t="shared" si="16"/>
        <v>0.10682268528249159</v>
      </c>
      <c r="X64" s="302">
        <f t="shared" si="16"/>
        <v>0.11716258553253944</v>
      </c>
      <c r="Y64" s="302">
        <f t="shared" si="16"/>
        <v>0.1158435607435168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7.7528129643819221E-2</v>
      </c>
      <c r="C65" s="302">
        <f t="shared" si="17"/>
        <v>7.4004083785298991E-2</v>
      </c>
      <c r="D65" s="302">
        <f t="shared" si="17"/>
        <v>8.1512731215224954E-2</v>
      </c>
      <c r="E65" s="302">
        <f t="shared" si="17"/>
        <v>7.3824732604431786E-2</v>
      </c>
      <c r="F65" s="302">
        <f t="shared" si="17"/>
        <v>7.7522529690867703E-2</v>
      </c>
      <c r="G65" s="302">
        <f t="shared" si="17"/>
        <v>8.693272495611086E-2</v>
      </c>
      <c r="H65" s="302">
        <f t="shared" si="17"/>
        <v>8.4512068747724864E-2</v>
      </c>
      <c r="I65" s="302">
        <f t="shared" si="17"/>
        <v>8.5356575344568295E-2</v>
      </c>
      <c r="J65" s="302">
        <f t="shared" si="17"/>
        <v>7.0673995129720363E-2</v>
      </c>
      <c r="K65" s="302">
        <f t="shared" si="17"/>
        <v>7.5061918056671645E-2</v>
      </c>
      <c r="L65" s="302">
        <f t="shared" si="17"/>
        <v>7.1055013931105582E-2</v>
      </c>
      <c r="M65" s="302">
        <f t="shared" si="17"/>
        <v>8.8706492653416125E-2</v>
      </c>
      <c r="N65" s="302">
        <f t="shared" si="17"/>
        <v>9.603439248795298E-2</v>
      </c>
      <c r="O65" s="302">
        <f t="shared" si="17"/>
        <v>0.10464743800019936</v>
      </c>
      <c r="P65" s="302">
        <f t="shared" si="17"/>
        <v>0.117849124364809</v>
      </c>
      <c r="Q65" s="302">
        <f t="shared" si="17"/>
        <v>0.12920340560953547</v>
      </c>
      <c r="R65" s="302">
        <f t="shared" si="17"/>
        <v>0.13005454702590702</v>
      </c>
      <c r="S65" s="302">
        <f t="shared" si="17"/>
        <v>0.12580815645967078</v>
      </c>
      <c r="T65" s="302">
        <f t="shared" si="17"/>
        <v>0.11761371983533597</v>
      </c>
      <c r="U65" s="302">
        <f t="shared" si="17"/>
        <v>0.1204583549682746</v>
      </c>
      <c r="V65" s="302">
        <f t="shared" si="17"/>
        <v>0.11923955786468284</v>
      </c>
      <c r="W65" s="302">
        <f t="shared" si="17"/>
        <v>0.11399913871551109</v>
      </c>
      <c r="X65" s="302">
        <f t="shared" si="17"/>
        <v>0.10468452725236613</v>
      </c>
      <c r="Y65" s="302">
        <f t="shared" si="17"/>
        <v>0.10426160087334191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0.21064918660182372</v>
      </c>
      <c r="C66" s="301">
        <f t="shared" si="18"/>
        <v>0.21372040902709971</v>
      </c>
      <c r="D66" s="301">
        <f t="shared" si="18"/>
        <v>0.21404818424162772</v>
      </c>
      <c r="E66" s="301">
        <f t="shared" si="18"/>
        <v>0.21932037663865681</v>
      </c>
      <c r="F66" s="301">
        <f t="shared" si="18"/>
        <v>0.21527272350001539</v>
      </c>
      <c r="G66" s="301">
        <f t="shared" si="18"/>
        <v>0.2290308888326536</v>
      </c>
      <c r="H66" s="301">
        <f t="shared" si="18"/>
        <v>0.2336884371632432</v>
      </c>
      <c r="I66" s="301">
        <f t="shared" si="18"/>
        <v>0.2319804308540557</v>
      </c>
      <c r="J66" s="301">
        <f t="shared" si="18"/>
        <v>0.22906564454806336</v>
      </c>
      <c r="K66" s="301">
        <f t="shared" si="18"/>
        <v>0.23378655457216474</v>
      </c>
      <c r="L66" s="301">
        <f t="shared" si="18"/>
        <v>0.23206505275450154</v>
      </c>
      <c r="M66" s="301">
        <f t="shared" si="18"/>
        <v>0.22392866605019482</v>
      </c>
      <c r="N66" s="301">
        <f t="shared" si="18"/>
        <v>0.21510738343433478</v>
      </c>
      <c r="O66" s="301">
        <f t="shared" si="18"/>
        <v>0.22684969374337799</v>
      </c>
      <c r="P66" s="301">
        <f t="shared" si="18"/>
        <v>0.24258373293233967</v>
      </c>
      <c r="Q66" s="301">
        <f t="shared" si="18"/>
        <v>0.20775897200994123</v>
      </c>
      <c r="R66" s="301">
        <f t="shared" si="18"/>
        <v>0.21102274065031734</v>
      </c>
      <c r="S66" s="301">
        <f t="shared" si="18"/>
        <v>0.21459818115629742</v>
      </c>
      <c r="T66" s="301">
        <f t="shared" si="18"/>
        <v>0.24227569311322802</v>
      </c>
      <c r="U66" s="301">
        <f t="shared" si="18"/>
        <v>0.23377926746545008</v>
      </c>
      <c r="V66" s="301">
        <f t="shared" si="18"/>
        <v>0.25151359254236766</v>
      </c>
      <c r="W66" s="301">
        <f t="shared" si="18"/>
        <v>0.24583195454203047</v>
      </c>
      <c r="X66" s="301">
        <f t="shared" si="18"/>
        <v>0.24760209785201479</v>
      </c>
      <c r="Y66" s="301">
        <f t="shared" si="18"/>
        <v>0.24819793332368967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9.512824943462847E-2</v>
      </c>
      <c r="C67" s="301">
        <f t="shared" si="19"/>
        <v>9.3869019688458025E-2</v>
      </c>
      <c r="D67" s="301">
        <f t="shared" si="19"/>
        <v>9.5596240066136914E-2</v>
      </c>
      <c r="E67" s="301">
        <f t="shared" si="19"/>
        <v>9.3108766902270768E-2</v>
      </c>
      <c r="F67" s="301">
        <f t="shared" si="19"/>
        <v>9.4537030010044029E-2</v>
      </c>
      <c r="G67" s="301">
        <f t="shared" si="19"/>
        <v>9.491215508002325E-2</v>
      </c>
      <c r="H67" s="301">
        <f t="shared" si="19"/>
        <v>9.38128377068881E-2</v>
      </c>
      <c r="I67" s="301">
        <f t="shared" si="19"/>
        <v>9.4111751778854905E-2</v>
      </c>
      <c r="J67" s="301">
        <f t="shared" si="19"/>
        <v>9.0956405114977948E-2</v>
      </c>
      <c r="K67" s="301">
        <f t="shared" si="19"/>
        <v>9.1322826898384779E-2</v>
      </c>
      <c r="L67" s="301">
        <f t="shared" si="19"/>
        <v>9.0496730583219775E-2</v>
      </c>
      <c r="M67" s="301">
        <f t="shared" si="19"/>
        <v>9.5375789269072767E-2</v>
      </c>
      <c r="N67" s="301">
        <f t="shared" si="19"/>
        <v>9.7851313464353107E-2</v>
      </c>
      <c r="O67" s="301">
        <f t="shared" si="19"/>
        <v>9.7672925377584333E-2</v>
      </c>
      <c r="P67" s="301">
        <f t="shared" si="19"/>
        <v>9.7511235628162787E-2</v>
      </c>
      <c r="Q67" s="301">
        <f t="shared" si="19"/>
        <v>0.10349369998406936</v>
      </c>
      <c r="R67" s="301">
        <f t="shared" si="19"/>
        <v>0.10309393032984945</v>
      </c>
      <c r="S67" s="301">
        <f t="shared" si="19"/>
        <v>0.10209360811242603</v>
      </c>
      <c r="T67" s="301">
        <f t="shared" si="19"/>
        <v>9.7328824517357332E-2</v>
      </c>
      <c r="U67" s="301">
        <f t="shared" si="19"/>
        <v>9.8631201799341331E-2</v>
      </c>
      <c r="V67" s="301">
        <f t="shared" si="19"/>
        <v>9.6069775591362358E-2</v>
      </c>
      <c r="W67" s="301">
        <f t="shared" si="19"/>
        <v>9.6101301449105406E-2</v>
      </c>
      <c r="X67" s="301">
        <f t="shared" si="19"/>
        <v>9.4269883570442164E-2</v>
      </c>
      <c r="Y67" s="301">
        <f t="shared" si="19"/>
        <v>9.3610997489481998E-2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6.4416634469831896E-2</v>
      </c>
      <c r="C68" s="235">
        <f t="shared" si="20"/>
        <v>6.3563939894301563E-2</v>
      </c>
      <c r="D68" s="235">
        <f t="shared" si="20"/>
        <v>6.4733536984325227E-2</v>
      </c>
      <c r="E68" s="235">
        <f t="shared" si="20"/>
        <v>6.3049130401605646E-2</v>
      </c>
      <c r="F68" s="235">
        <f t="shared" si="20"/>
        <v>6.4016286878120041E-2</v>
      </c>
      <c r="G68" s="235">
        <f t="shared" si="20"/>
        <v>6.4270304950111615E-2</v>
      </c>
      <c r="H68" s="235">
        <f t="shared" si="20"/>
        <v>6.3525895946346195E-2</v>
      </c>
      <c r="I68" s="235">
        <f t="shared" si="20"/>
        <v>6.3728307308125773E-2</v>
      </c>
      <c r="J68" s="235">
        <f t="shared" si="20"/>
        <v>6.159164639109458E-2</v>
      </c>
      <c r="K68" s="235">
        <f t="shared" si="20"/>
        <v>6.1839770983145727E-2</v>
      </c>
      <c r="L68" s="235">
        <f t="shared" si="20"/>
        <v>6.1280375170785793E-2</v>
      </c>
      <c r="M68" s="235">
        <f t="shared" si="20"/>
        <v>6.4584257474847639E-2</v>
      </c>
      <c r="N68" s="235">
        <f t="shared" si="20"/>
        <v>6.6260572745614588E-2</v>
      </c>
      <c r="O68" s="235">
        <f t="shared" si="20"/>
        <v>6.6139776239345957E-2</v>
      </c>
      <c r="P68" s="235">
        <f t="shared" si="20"/>
        <v>6.6030287107064989E-2</v>
      </c>
      <c r="Q68" s="235">
        <f t="shared" si="20"/>
        <v>7.0081346828373706E-2</v>
      </c>
      <c r="R68" s="235">
        <f t="shared" si="20"/>
        <v>6.9810640536172752E-2</v>
      </c>
      <c r="S68" s="235">
        <f t="shared" si="20"/>
        <v>6.9133266664428206E-2</v>
      </c>
      <c r="T68" s="235">
        <f t="shared" si="20"/>
        <v>6.5906766387217541E-2</v>
      </c>
      <c r="U68" s="235">
        <f t="shared" si="20"/>
        <v>6.6788678561718648E-2</v>
      </c>
      <c r="V68" s="235">
        <f t="shared" si="20"/>
        <v>6.5054194255096162E-2</v>
      </c>
      <c r="W68" s="235">
        <f t="shared" si="20"/>
        <v>6.5075542168745934E-2</v>
      </c>
      <c r="X68" s="235">
        <f t="shared" si="20"/>
        <v>6.3835387149048711E-2</v>
      </c>
      <c r="Y68" s="235">
        <f t="shared" si="20"/>
        <v>6.3389218696599289E-2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27.050993014354056</v>
      </c>
      <c r="D72" s="322">
        <f t="shared" si="21"/>
        <v>27.358143238711225</v>
      </c>
      <c r="E72" s="322">
        <f t="shared" si="21"/>
        <v>30.318407752089225</v>
      </c>
      <c r="F72" s="322">
        <f t="shared" si="21"/>
        <v>29.668429317156555</v>
      </c>
      <c r="G72" s="322">
        <f t="shared" si="21"/>
        <v>29.042527615072672</v>
      </c>
      <c r="H72" s="322">
        <f t="shared" si="21"/>
        <v>27.235529360679948</v>
      </c>
      <c r="I72" s="322">
        <f t="shared" si="21"/>
        <v>25.84724073202467</v>
      </c>
      <c r="J72" s="322">
        <f t="shared" si="21"/>
        <v>27.25291567547109</v>
      </c>
      <c r="K72" s="322">
        <f t="shared" si="21"/>
        <v>28.601577133600895</v>
      </c>
      <c r="L72" s="322">
        <f t="shared" si="21"/>
        <v>28.208621376604416</v>
      </c>
      <c r="M72" s="322">
        <f t="shared" si="21"/>
        <v>26.045680372108169</v>
      </c>
      <c r="N72" s="322">
        <f t="shared" si="21"/>
        <v>25.856605727825045</v>
      </c>
      <c r="O72" s="322">
        <f t="shared" si="21"/>
        <v>26.491190355758476</v>
      </c>
      <c r="P72" s="322">
        <f t="shared" si="21"/>
        <v>24.818192207771883</v>
      </c>
      <c r="Q72" s="322">
        <f t="shared" si="21"/>
        <v>23.987117146307206</v>
      </c>
      <c r="R72" s="322">
        <f t="shared" si="21"/>
        <v>23.737952645081474</v>
      </c>
      <c r="S72" s="322">
        <f t="shared" si="21"/>
        <v>23.500397149372763</v>
      </c>
      <c r="T72" s="322">
        <f t="shared" si="21"/>
        <v>23.003544119985047</v>
      </c>
      <c r="U72" s="322">
        <f t="shared" si="21"/>
        <v>22.716965646440059</v>
      </c>
      <c r="V72" s="322">
        <f t="shared" si="21"/>
        <v>22.967783633906766</v>
      </c>
      <c r="W72" s="322">
        <f t="shared" si="21"/>
        <v>22.928936075544858</v>
      </c>
      <c r="X72" s="322">
        <f t="shared" si="21"/>
        <v>21.739299828770047</v>
      </c>
      <c r="Y72" s="322">
        <f t="shared" si="21"/>
        <v>20.779062437262571</v>
      </c>
      <c r="DA72" s="95"/>
    </row>
    <row r="73" spans="1:105" ht="12" customHeight="1" x14ac:dyDescent="0.25">
      <c r="A73" s="55" t="s">
        <v>91</v>
      </c>
      <c r="B73" s="334">
        <f>IF(B$6=0,0,B$6/MAE!B$5*1000)</f>
        <v>0.51266439721766055</v>
      </c>
      <c r="C73" s="334">
        <f>IF(C$6=0,0,C$6/MAE!C$5*1000)</f>
        <v>0.5290104574701544</v>
      </c>
      <c r="D73" s="334">
        <f>IF(D$6=0,0,D$6/MAE!D$5*1000)</f>
        <v>0.54486158933574946</v>
      </c>
      <c r="E73" s="334">
        <f>IF(E$6=0,0,E$6/MAE!E$5*1000)</f>
        <v>0.58810615838276581</v>
      </c>
      <c r="F73" s="334">
        <f>IF(F$6=0,0,F$6/MAE!F$5*1000)</f>
        <v>0.58432608181393741</v>
      </c>
      <c r="G73" s="334">
        <f>IF(G$6=0,0,G$6/MAE!G$5*1000)</f>
        <v>0.57426851769117415</v>
      </c>
      <c r="H73" s="334">
        <f>IF(H$6=0,0,H$6/MAE!H$5*1000)</f>
        <v>0.53230047828638649</v>
      </c>
      <c r="I73" s="334">
        <f>IF(I$6=0,0,I$6/MAE!I$5*1000)</f>
        <v>0.5067768966542946</v>
      </c>
      <c r="J73" s="334">
        <f>IF(J$6=0,0,J$6/MAE!J$5*1000)</f>
        <v>0.51642234140468346</v>
      </c>
      <c r="K73" s="334">
        <f>IF(K$6=0,0,K$6/MAE!K$5*1000)</f>
        <v>0.54416184949846569</v>
      </c>
      <c r="L73" s="334">
        <f>IF(L$6=0,0,L$6/MAE!L$5*1000)</f>
        <v>0.53183083517554675</v>
      </c>
      <c r="M73" s="334">
        <f>IF(M$6=0,0,M$6/MAE!M$5*1000)</f>
        <v>0.51752652552912737</v>
      </c>
      <c r="N73" s="334">
        <f>IF(N$6=0,0,N$6/MAE!N$5*1000)</f>
        <v>0.52710475670783274</v>
      </c>
      <c r="O73" s="334">
        <f>IF(O$6=0,0,O$6/MAE!O$5*1000)</f>
        <v>0.53905667891278752</v>
      </c>
      <c r="P73" s="334">
        <f>IF(P$6=0,0,P$6/MAE!P$5*1000)</f>
        <v>0.50417762254939125</v>
      </c>
      <c r="Q73" s="334">
        <f>IF(Q$6=0,0,Q$6/MAE!Q$5*1000)</f>
        <v>0.51719073029638429</v>
      </c>
      <c r="R73" s="334">
        <f>IF(R$6=0,0,R$6/MAE!R$5*1000)</f>
        <v>0.50984142420110312</v>
      </c>
      <c r="S73" s="334">
        <f>IF(S$6=0,0,S$6/MAE!S$5*1000)</f>
        <v>0.49984173688634093</v>
      </c>
      <c r="T73" s="334">
        <f>IF(T$6=0,0,T$6/MAE!T$5*1000)</f>
        <v>0.46643914769402306</v>
      </c>
      <c r="U73" s="334">
        <f>IF(U$6=0,0,U$6/MAE!U$5*1000)</f>
        <v>0.46679200477973637</v>
      </c>
      <c r="V73" s="334">
        <f>IF(V$6=0,0,V$6/MAE!V$5*1000)</f>
        <v>0.45968954573758092</v>
      </c>
      <c r="W73" s="334">
        <f>IF(W$6=0,0,W$6/MAE!W$5*1000)</f>
        <v>0.45906262452150093</v>
      </c>
      <c r="X73" s="334">
        <f>IF(X$6=0,0,X$6/MAE!X$5*1000)</f>
        <v>0.42695026328355967</v>
      </c>
      <c r="Y73" s="334">
        <f>IF(Y$6=0,0,Y$6/MAE!Y$5*1000)</f>
        <v>0.40523932534341162</v>
      </c>
      <c r="DA73" s="67"/>
    </row>
    <row r="74" spans="1:105" ht="12" customHeight="1" x14ac:dyDescent="0.25">
      <c r="A74" s="173" t="s">
        <v>92</v>
      </c>
      <c r="B74" s="335">
        <f>IF(B$7=0,0,B$7/MAE!B$5*1000)</f>
        <v>0.69722358021601827</v>
      </c>
      <c r="C74" s="335">
        <f>IF(C$7=0,0,C$7/MAE!C$5*1000)</f>
        <v>0.71945422215941013</v>
      </c>
      <c r="D74" s="335">
        <f>IF(D$7=0,0,D$7/MAE!D$5*1000)</f>
        <v>0.74101176149661929</v>
      </c>
      <c r="E74" s="335">
        <f>IF(E$7=0,0,E$7/MAE!E$5*1000)</f>
        <v>0.79982437540056139</v>
      </c>
      <c r="F74" s="335">
        <f>IF(F$7=0,0,F$7/MAE!F$5*1000)</f>
        <v>0.79468347126695504</v>
      </c>
      <c r="G74" s="335">
        <f>IF(G$7=0,0,G$7/MAE!G$5*1000)</f>
        <v>0.78100518405999708</v>
      </c>
      <c r="H74" s="335">
        <f>IF(H$7=0,0,H$7/MAE!H$5*1000)</f>
        <v>0.72392865046948551</v>
      </c>
      <c r="I74" s="335">
        <f>IF(I$7=0,0,I$7/MAE!I$5*1000)</f>
        <v>0.68921657944984061</v>
      </c>
      <c r="J74" s="335">
        <f>IF(J$7=0,0,J$7/MAE!J$5*1000)</f>
        <v>0.70233438431036954</v>
      </c>
      <c r="K74" s="335">
        <f>IF(K$7=0,0,K$7/MAE!K$5*1000)</f>
        <v>0.74006011531791349</v>
      </c>
      <c r="L74" s="335">
        <f>IF(L$7=0,0,L$7/MAE!L$5*1000)</f>
        <v>0.72328993583874379</v>
      </c>
      <c r="M74" s="335">
        <f>IF(M$7=0,0,M$7/MAE!M$5*1000)</f>
        <v>0.7038360747196134</v>
      </c>
      <c r="N74" s="335">
        <f>IF(N$7=0,0,N$7/MAE!N$5*1000)</f>
        <v>0.71686246912265272</v>
      </c>
      <c r="O74" s="335">
        <f>IF(O$7=0,0,O$7/MAE!O$5*1000)</f>
        <v>0.73311708332139092</v>
      </c>
      <c r="P74" s="335">
        <f>IF(P$7=0,0,P$7/MAE!P$5*1000)</f>
        <v>0.68568156666717195</v>
      </c>
      <c r="Q74" s="335">
        <f>IF(Q$7=0,0,Q$7/MAE!Q$5*1000)</f>
        <v>0.70337939320308285</v>
      </c>
      <c r="R74" s="335">
        <f>IF(R$7=0,0,R$7/MAE!R$5*1000)</f>
        <v>0.69338433691350021</v>
      </c>
      <c r="S74" s="335">
        <f>IF(S$7=0,0,S$7/MAE!S$5*1000)</f>
        <v>0.67978476216542361</v>
      </c>
      <c r="T74" s="335">
        <f>IF(T$7=0,0,T$7/MAE!T$5*1000)</f>
        <v>0.63435724086387157</v>
      </c>
      <c r="U74" s="335">
        <f>IF(U$7=0,0,U$7/MAE!U$5*1000)</f>
        <v>0.63483712650044144</v>
      </c>
      <c r="V74" s="335">
        <f>IF(V$7=0,0,V$7/MAE!V$5*1000)</f>
        <v>0.62517778220310993</v>
      </c>
      <c r="W74" s="335">
        <f>IF(W$7=0,0,W$7/MAE!W$5*1000)</f>
        <v>0.62432516934924109</v>
      </c>
      <c r="X74" s="335">
        <f>IF(X$7=0,0,X$7/MAE!X$5*1000)</f>
        <v>0.58065235806564108</v>
      </c>
      <c r="Y74" s="335">
        <f>IF(Y$7=0,0,Y$7/MAE!Y$5*1000)</f>
        <v>0.55112548246704007</v>
      </c>
      <c r="DA74" s="177"/>
    </row>
    <row r="75" spans="1:105" ht="12" customHeight="1" x14ac:dyDescent="0.25">
      <c r="A75" s="173" t="s">
        <v>93</v>
      </c>
      <c r="B75" s="335">
        <f>IF(B$8=0,0,B$8/MAE!B$5*1000)</f>
        <v>0.86127618732567002</v>
      </c>
      <c r="C75" s="335">
        <f>IF(C$8=0,0,C$8/MAE!C$5*1000)</f>
        <v>0.88873756854985908</v>
      </c>
      <c r="D75" s="335">
        <f>IF(D$8=0,0,D$8/MAE!D$5*1000)</f>
        <v>0.91536747008405928</v>
      </c>
      <c r="E75" s="335">
        <f>IF(E$8=0,0,E$8/MAE!E$5*1000)</f>
        <v>0.98801834608304639</v>
      </c>
      <c r="F75" s="335">
        <f>IF(F$8=0,0,F$8/MAE!F$5*1000)</f>
        <v>0.98166781744741516</v>
      </c>
      <c r="G75" s="335">
        <f>IF(G$8=0,0,G$8/MAE!G$5*1000)</f>
        <v>0.96477110972117286</v>
      </c>
      <c r="H75" s="335">
        <f>IF(H$8=0,0,H$8/MAE!H$5*1000)</f>
        <v>0.89426480352112903</v>
      </c>
      <c r="I75" s="335">
        <f>IF(I$8=0,0,I$8/MAE!I$5*1000)</f>
        <v>0.85138518637921523</v>
      </c>
      <c r="J75" s="335">
        <f>IF(J$8=0,0,J$8/MAE!J$5*1000)</f>
        <v>0.86758953355986856</v>
      </c>
      <c r="K75" s="335">
        <f>IF(K$8=0,0,K$8/MAE!K$5*1000)</f>
        <v>0.91419190715742171</v>
      </c>
      <c r="L75" s="335">
        <f>IF(L$8=0,0,L$8/MAE!L$5*1000)</f>
        <v>0.89347580309491892</v>
      </c>
      <c r="M75" s="335">
        <f>IF(M$8=0,0,M$8/MAE!M$5*1000)</f>
        <v>0.86944456288893401</v>
      </c>
      <c r="N75" s="335">
        <f>IF(N$8=0,0,N$8/MAE!N$5*1000)</f>
        <v>0.88553599126915894</v>
      </c>
      <c r="O75" s="335">
        <f>IF(O$8=0,0,O$8/MAE!O$5*1000)</f>
        <v>0.90561522057348309</v>
      </c>
      <c r="P75" s="335">
        <f>IF(P$8=0,0,P$8/MAE!P$5*1000)</f>
        <v>0.84701840588297717</v>
      </c>
      <c r="Q75" s="335">
        <f>IF(Q$8=0,0,Q$8/MAE!Q$5*1000)</f>
        <v>0.86888042689792544</v>
      </c>
      <c r="R75" s="335">
        <f>IF(R$8=0,0,R$8/MAE!R$5*1000)</f>
        <v>0.85653359265785323</v>
      </c>
      <c r="S75" s="335">
        <f>IF(S$8=0,0,S$8/MAE!S$5*1000)</f>
        <v>0.83973411796905262</v>
      </c>
      <c r="T75" s="335">
        <f>IF(T$8=0,0,T$8/MAE!T$5*1000)</f>
        <v>0.78361776812595918</v>
      </c>
      <c r="U75" s="335">
        <f>IF(U$8=0,0,U$8/MAE!U$5*1000)</f>
        <v>0.78421056802995703</v>
      </c>
      <c r="V75" s="335">
        <f>IF(V$8=0,0,V$8/MAE!V$5*1000)</f>
        <v>0.77227843683913588</v>
      </c>
      <c r="W75" s="335">
        <f>IF(W$8=0,0,W$8/MAE!W$5*1000)</f>
        <v>0.77122520919612148</v>
      </c>
      <c r="X75" s="335">
        <f>IF(X$8=0,0,X$8/MAE!X$5*1000)</f>
        <v>0.71727644231638032</v>
      </c>
      <c r="Y75" s="335">
        <f>IF(Y$8=0,0,Y$8/MAE!Y$5*1000)</f>
        <v>0.68080206657693176</v>
      </c>
      <c r="DA75" s="177"/>
    </row>
    <row r="76" spans="1:105" ht="12" customHeight="1" x14ac:dyDescent="0.25">
      <c r="A76" s="173" t="s">
        <v>94</v>
      </c>
      <c r="B76" s="335">
        <f>IF(B$9=0,0,B$9/MAE!B$5*1000)</f>
        <v>0.53317097310636696</v>
      </c>
      <c r="C76" s="335">
        <f>IF(C$9=0,0,C$9/MAE!C$5*1000)</f>
        <v>0.5501708757689604</v>
      </c>
      <c r="D76" s="335">
        <f>IF(D$9=0,0,D$9/MAE!D$5*1000)</f>
        <v>0.56665605290917953</v>
      </c>
      <c r="E76" s="335">
        <f>IF(E$9=0,0,E$9/MAE!E$5*1000)</f>
        <v>0.61163040471807617</v>
      </c>
      <c r="F76" s="335">
        <f>IF(F$9=0,0,F$9/MAE!F$5*1000)</f>
        <v>0.60769912508649493</v>
      </c>
      <c r="G76" s="335">
        <f>IF(G$9=0,0,G$9/MAE!G$5*1000)</f>
        <v>0.5972392583988213</v>
      </c>
      <c r="H76" s="335">
        <f>IF(H$9=0,0,H$9/MAE!H$5*1000)</f>
        <v>0.55359249741784167</v>
      </c>
      <c r="I76" s="335">
        <f>IF(I$9=0,0,I$9/MAE!I$5*1000)</f>
        <v>0.52704797252046642</v>
      </c>
      <c r="J76" s="335">
        <f>IF(J$9=0,0,J$9/MAE!J$5*1000)</f>
        <v>0.53707923506087085</v>
      </c>
      <c r="K76" s="335">
        <f>IF(K$9=0,0,K$9/MAE!K$5*1000)</f>
        <v>0.56592832347840427</v>
      </c>
      <c r="L76" s="335">
        <f>IF(L$9=0,0,L$9/MAE!L$5*1000)</f>
        <v>0.55310406858256866</v>
      </c>
      <c r="M76" s="335">
        <f>IF(M$9=0,0,M$9/MAE!M$5*1000)</f>
        <v>0.53822758655029257</v>
      </c>
      <c r="N76" s="335">
        <f>IF(N$9=0,0,N$9/MAE!N$5*1000)</f>
        <v>0.54818894697614595</v>
      </c>
      <c r="O76" s="335">
        <f>IF(O$9=0,0,O$9/MAE!O$5*1000)</f>
        <v>0.56061894606929896</v>
      </c>
      <c r="P76" s="335">
        <f>IF(P$9=0,0,P$9/MAE!P$5*1000)</f>
        <v>0.52434472745136673</v>
      </c>
      <c r="Q76" s="335">
        <f>IF(Q$9=0,0,Q$9/MAE!Q$5*1000)</f>
        <v>0.53787835950823959</v>
      </c>
      <c r="R76" s="335">
        <f>IF(R$9=0,0,R$9/MAE!R$5*1000)</f>
        <v>0.53023508116914708</v>
      </c>
      <c r="S76" s="335">
        <f>IF(S$9=0,0,S$9/MAE!S$5*1000)</f>
        <v>0.51983540636179437</v>
      </c>
      <c r="T76" s="335">
        <f>IF(T$9=0,0,T$9/MAE!T$5*1000)</f>
        <v>0.48509671360178414</v>
      </c>
      <c r="U76" s="335">
        <f>IF(U$9=0,0,U$9/MAE!U$5*1000)</f>
        <v>0.48546368497092574</v>
      </c>
      <c r="V76" s="335">
        <f>IF(V$9=0,0,V$9/MAE!V$5*1000)</f>
        <v>0.47807712756708387</v>
      </c>
      <c r="W76" s="335">
        <f>IF(W$9=0,0,W$9/MAE!W$5*1000)</f>
        <v>0.47742512950236099</v>
      </c>
      <c r="X76" s="335">
        <f>IF(X$9=0,0,X$9/MAE!X$5*1000)</f>
        <v>0.44402827381490201</v>
      </c>
      <c r="Y76" s="335">
        <f>IF(Y$9=0,0,Y$9/MAE!Y$5*1000)</f>
        <v>0.42144889835714822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0.77258817207932429</v>
      </c>
      <c r="C77" s="336">
        <f>IF(C$10=0,0,C$10/MAE!C$5*1000)</f>
        <v>0.80916108043562973</v>
      </c>
      <c r="D77" s="336">
        <f>IF(D$10=0,0,D$10/MAE!D$5*1000)</f>
        <v>0.81898327488040645</v>
      </c>
      <c r="E77" s="336">
        <f>IF(E$10=0,0,E$10/MAE!E$5*1000)</f>
        <v>0.911372844116073</v>
      </c>
      <c r="F77" s="336">
        <f>IF(F$10=0,0,F$10/MAE!F$5*1000)</f>
        <v>0.89142400953139922</v>
      </c>
      <c r="G77" s="336">
        <f>IF(G$10=0,0,G$10/MAE!G$5*1000)</f>
        <v>0.85971346958124617</v>
      </c>
      <c r="H77" s="336">
        <f>IF(H$10=0,0,H$10/MAE!H$5*1000)</f>
        <v>0.81518965638864593</v>
      </c>
      <c r="I77" s="336">
        <f>IF(I$10=0,0,I$10/MAE!I$5*1000)</f>
        <v>0.78501931942929448</v>
      </c>
      <c r="J77" s="336">
        <f>IF(J$10=0,0,J$10/MAE!J$5*1000)</f>
        <v>0.86138157307300312</v>
      </c>
      <c r="K77" s="336">
        <f>IF(K$10=0,0,K$10/MAE!K$5*1000)</f>
        <v>0.93637519175947614</v>
      </c>
      <c r="L77" s="336">
        <f>IF(L$10=0,0,L$10/MAE!L$5*1000)</f>
        <v>0.93438710004410286</v>
      </c>
      <c r="M77" s="336">
        <f>IF(M$10=0,0,M$10/MAE!M$5*1000)</f>
        <v>0.86641073841334137</v>
      </c>
      <c r="N77" s="336">
        <f>IF(N$10=0,0,N$10/MAE!N$5*1000)</f>
        <v>0.88771237109404177</v>
      </c>
      <c r="O77" s="336">
        <f>IF(O$10=0,0,O$10/MAE!O$5*1000)</f>
        <v>0.92621216839818765</v>
      </c>
      <c r="P77" s="336">
        <f>IF(P$10=0,0,P$10/MAE!P$5*1000)</f>
        <v>0.86685651071195569</v>
      </c>
      <c r="Q77" s="336">
        <f>IF(Q$10=0,0,Q$10/MAE!Q$5*1000)</f>
        <v>0.87694309836692286</v>
      </c>
      <c r="R77" s="336">
        <f>IF(R$10=0,0,R$10/MAE!R$5*1000)</f>
        <v>0.87638670463980706</v>
      </c>
      <c r="S77" s="336">
        <f>IF(S$10=0,0,S$10/MAE!S$5*1000)</f>
        <v>0.85521212389703816</v>
      </c>
      <c r="T77" s="336">
        <f>IF(T$10=0,0,T$10/MAE!T$5*1000)</f>
        <v>0.83867715972581103</v>
      </c>
      <c r="U77" s="336">
        <f>IF(U$10=0,0,U$10/MAE!U$5*1000)</f>
        <v>0.86709617245154003</v>
      </c>
      <c r="V77" s="336">
        <f>IF(V$10=0,0,V$10/MAE!V$5*1000)</f>
        <v>0.90258988692524966</v>
      </c>
      <c r="W77" s="336">
        <f>IF(W$10=0,0,W$10/MAE!W$5*1000)</f>
        <v>0.91669968708357652</v>
      </c>
      <c r="X77" s="336">
        <f>IF(X$10=0,0,X$10/MAE!X$5*1000)</f>
        <v>0.93450718006319844</v>
      </c>
      <c r="Y77" s="336">
        <f>IF(Y$10=0,0,Y$10/MAE!Y$5*1000)</f>
        <v>0.97236653161517306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4.438458656308641</v>
      </c>
      <c r="C78" s="349">
        <f>IF(C$16=0,0,C$16/MAE!C$5*1000)</f>
        <v>4.6437845532423605</v>
      </c>
      <c r="D78" s="349">
        <f>IF(D$16=0,0,D$16/MAE!D$5*1000)</f>
        <v>4.6472365344838718</v>
      </c>
      <c r="E78" s="349">
        <f>IF(E$16=0,0,E$16/MAE!E$5*1000)</f>
        <v>5.1661601650249018</v>
      </c>
      <c r="F78" s="349">
        <f>IF(F$16=0,0,F$16/MAE!F$5*1000)</f>
        <v>5.059391997449314</v>
      </c>
      <c r="G78" s="349">
        <f>IF(G$16=0,0,G$16/MAE!G$5*1000)</f>
        <v>4.8059453313210829</v>
      </c>
      <c r="H78" s="349">
        <f>IF(H$16=0,0,H$16/MAE!H$5*1000)</f>
        <v>4.4919881521132368</v>
      </c>
      <c r="I78" s="349">
        <f>IF(I$16=0,0,I$16/MAE!I$5*1000)</f>
        <v>4.2614222347391504</v>
      </c>
      <c r="J78" s="349">
        <f>IF(J$16=0,0,J$16/MAE!J$5*1000)</f>
        <v>4.5955920875191989</v>
      </c>
      <c r="K78" s="349">
        <f>IF(K$16=0,0,K$16/MAE!K$5*1000)</f>
        <v>4.7499061538390892</v>
      </c>
      <c r="L78" s="349">
        <f>IF(L$16=0,0,L$16/MAE!L$5*1000)</f>
        <v>4.7208608329079826</v>
      </c>
      <c r="M78" s="349">
        <f>IF(M$16=0,0,M$16/MAE!M$5*1000)</f>
        <v>4.2988578938221256</v>
      </c>
      <c r="N78" s="349">
        <f>IF(N$16=0,0,N$16/MAE!N$5*1000)</f>
        <v>4.2841674575368689</v>
      </c>
      <c r="O78" s="349">
        <f>IF(O$16=0,0,O$16/MAE!O$5*1000)</f>
        <v>4.2715971709855385</v>
      </c>
      <c r="P78" s="349">
        <f>IF(P$16=0,0,P$16/MAE!P$5*1000)</f>
        <v>3.8596427781082769</v>
      </c>
      <c r="Q78" s="349">
        <f>IF(Q$16=0,0,Q$16/MAE!Q$5*1000)</f>
        <v>3.8755227246358759</v>
      </c>
      <c r="R78" s="349">
        <f>IF(R$16=0,0,R$16/MAE!R$5*1000)</f>
        <v>3.8125030531142605</v>
      </c>
      <c r="S78" s="349">
        <f>IF(S$16=0,0,S$16/MAE!S$5*1000)</f>
        <v>3.767907822711003</v>
      </c>
      <c r="T78" s="349">
        <f>IF(T$16=0,0,T$16/MAE!T$5*1000)</f>
        <v>3.5702053511500442</v>
      </c>
      <c r="U78" s="349">
        <f>IF(U$16=0,0,U$16/MAE!U$5*1000)</f>
        <v>3.5535564908756725</v>
      </c>
      <c r="V78" s="349">
        <f>IF(V$16=0,0,V$16/MAE!V$5*1000)</f>
        <v>3.5007937780060399</v>
      </c>
      <c r="W78" s="349">
        <f>IF(W$16=0,0,W$16/MAE!W$5*1000)</f>
        <v>3.5442466405747943</v>
      </c>
      <c r="X78" s="349">
        <f>IF(X$16=0,0,X$16/MAE!X$5*1000)</f>
        <v>3.3759606306846188</v>
      </c>
      <c r="Y78" s="349">
        <f>IF(Y$16=0,0,Y$16/MAE!Y$5*1000)</f>
        <v>3.2015052272003337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2.1358590642886663</v>
      </c>
      <c r="C79" s="349">
        <f>IF(C$24=0,0,C$24/MAE!C$5*1000)</f>
        <v>2.2366291420050297</v>
      </c>
      <c r="D79" s="349">
        <f>IF(D$24=0,0,D$24/MAE!D$5*1000)</f>
        <v>2.2428313300986975</v>
      </c>
      <c r="E79" s="349">
        <f>IF(E$24=0,0,E$24/MAE!E$5*1000)</f>
        <v>2.4891632397449817</v>
      </c>
      <c r="F79" s="349">
        <f>IF(F$24=0,0,F$24/MAE!F$5*1000)</f>
        <v>2.4307025048928015</v>
      </c>
      <c r="G79" s="349">
        <f>IF(G$24=0,0,G$24/MAE!G$5*1000)</f>
        <v>2.3192516518102551</v>
      </c>
      <c r="H79" s="349">
        <f>IF(H$24=0,0,H$24/MAE!H$5*1000)</f>
        <v>2.1573071992970929</v>
      </c>
      <c r="I79" s="349">
        <f>IF(I$24=0,0,I$24/MAE!I$5*1000)</f>
        <v>2.0628424474432787</v>
      </c>
      <c r="J79" s="349">
        <f>IF(J$24=0,0,J$24/MAE!J$5*1000)</f>
        <v>2.2072990877760161</v>
      </c>
      <c r="K79" s="349">
        <f>IF(K$24=0,0,K$24/MAE!K$5*1000)</f>
        <v>2.2980173420941385</v>
      </c>
      <c r="L79" s="349">
        <f>IF(L$24=0,0,L$24/MAE!L$5*1000)</f>
        <v>2.2799277790612353</v>
      </c>
      <c r="M79" s="349">
        <f>IF(M$24=0,0,M$24/MAE!M$5*1000)</f>
        <v>2.1115087156861412</v>
      </c>
      <c r="N79" s="349">
        <f>IF(N$24=0,0,N$24/MAE!N$5*1000)</f>
        <v>2.0814713704791727</v>
      </c>
      <c r="O79" s="349">
        <f>IF(O$24=0,0,O$24/MAE!O$5*1000)</f>
        <v>2.103579534334802</v>
      </c>
      <c r="P79" s="349">
        <f>IF(P$24=0,0,P$24/MAE!P$5*1000)</f>
        <v>1.9374005435150206</v>
      </c>
      <c r="Q79" s="349">
        <f>IF(Q$24=0,0,Q$24/MAE!Q$5*1000)</f>
        <v>1.9237575968400189</v>
      </c>
      <c r="R79" s="349">
        <f>IF(R$24=0,0,R$24/MAE!R$5*1000)</f>
        <v>1.8989871794371211</v>
      </c>
      <c r="S79" s="349">
        <f>IF(S$24=0,0,S$24/MAE!S$5*1000)</f>
        <v>1.8883136737583703</v>
      </c>
      <c r="T79" s="349">
        <f>IF(T$24=0,0,T$24/MAE!T$5*1000)</f>
        <v>1.7966606669824599</v>
      </c>
      <c r="U79" s="349">
        <f>IF(U$24=0,0,U$24/MAE!U$5*1000)</f>
        <v>1.7799069988892753</v>
      </c>
      <c r="V79" s="349">
        <f>IF(V$24=0,0,V$24/MAE!V$5*1000)</f>
        <v>1.7506728558792446</v>
      </c>
      <c r="W79" s="349">
        <f>IF(W$24=0,0,W$24/MAE!W$5*1000)</f>
        <v>1.7404634135895758</v>
      </c>
      <c r="X79" s="349">
        <f>IF(X$24=0,0,X$24/MAE!X$5*1000)</f>
        <v>1.6173296514464379</v>
      </c>
      <c r="Y79" s="349">
        <f>IF(Y$24=0,0,Y$24/MAE!Y$5*1000)</f>
        <v>1.5533583615752704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6.3406552232980582</v>
      </c>
      <c r="C80" s="349">
        <f>IF(C$27=0,0,C$27/MAE!C$5*1000)</f>
        <v>6.6339779332033721</v>
      </c>
      <c r="D80" s="349">
        <f>IF(D$27=0,0,D$27/MAE!D$5*1000)</f>
        <v>6.6389093349769608</v>
      </c>
      <c r="E80" s="349">
        <f>IF(E$27=0,0,E$27/MAE!E$5*1000)</f>
        <v>7.3802288071784359</v>
      </c>
      <c r="F80" s="349">
        <f>IF(F$27=0,0,F$27/MAE!F$5*1000)</f>
        <v>7.2277028534990198</v>
      </c>
      <c r="G80" s="349">
        <f>IF(G$27=0,0,G$27/MAE!G$5*1000)</f>
        <v>6.8656361876015461</v>
      </c>
      <c r="H80" s="349">
        <f>IF(H$27=0,0,H$27/MAE!H$5*1000)</f>
        <v>6.4171259315903404</v>
      </c>
      <c r="I80" s="349">
        <f>IF(I$27=0,0,I$27/MAE!I$5*1000)</f>
        <v>6.0877460496273592</v>
      </c>
      <c r="J80" s="349">
        <f>IF(J$27=0,0,J$27/MAE!J$5*1000)</f>
        <v>6.5651315535988592</v>
      </c>
      <c r="K80" s="349">
        <f>IF(K$27=0,0,K$27/MAE!K$5*1000)</f>
        <v>6.7855802197701287</v>
      </c>
      <c r="L80" s="349">
        <f>IF(L$27=0,0,L$27/MAE!L$5*1000)</f>
        <v>6.744086904154261</v>
      </c>
      <c r="M80" s="349">
        <f>IF(M$27=0,0,M$27/MAE!M$5*1000)</f>
        <v>6.1412255626030356</v>
      </c>
      <c r="N80" s="349">
        <f>IF(N$27=0,0,N$27/MAE!N$5*1000)</f>
        <v>6.1202392250526696</v>
      </c>
      <c r="O80" s="349">
        <f>IF(O$27=0,0,O$27/MAE!O$5*1000)</f>
        <v>6.102281672836483</v>
      </c>
      <c r="P80" s="349">
        <f>IF(P$27=0,0,P$27/MAE!P$5*1000)</f>
        <v>5.5137753972975387</v>
      </c>
      <c r="Q80" s="349">
        <f>IF(Q$27=0,0,Q$27/MAE!Q$5*1000)</f>
        <v>5.5364610351941073</v>
      </c>
      <c r="R80" s="349">
        <f>IF(R$27=0,0,R$27/MAE!R$5*1000)</f>
        <v>5.4464329330203718</v>
      </c>
      <c r="S80" s="349">
        <f>IF(S$27=0,0,S$27/MAE!S$5*1000)</f>
        <v>5.3827254610157169</v>
      </c>
      <c r="T80" s="349">
        <f>IF(T$27=0,0,T$27/MAE!T$5*1000)</f>
        <v>5.1002933587857777</v>
      </c>
      <c r="U80" s="349">
        <f>IF(U$27=0,0,U$27/MAE!U$5*1000)</f>
        <v>5.0765092726795347</v>
      </c>
      <c r="V80" s="349">
        <f>IF(V$27=0,0,V$27/MAE!V$5*1000)</f>
        <v>5.0011339685800564</v>
      </c>
      <c r="W80" s="349">
        <f>IF(W$27=0,0,W$27/MAE!W$5*1000)</f>
        <v>5.0632094865354205</v>
      </c>
      <c r="X80" s="349">
        <f>IF(X$27=0,0,X$27/MAE!X$5*1000)</f>
        <v>4.822800900978029</v>
      </c>
      <c r="Y80" s="349">
        <f>IF(Y$27=0,0,Y$27/MAE!Y$5*1000)</f>
        <v>4.5735788960004768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5.4490987355923668</v>
      </c>
      <c r="C81" s="349">
        <f>IF(C$35=0,0,C$35/MAE!C$5*1000)</f>
        <v>5.7813492916169649</v>
      </c>
      <c r="D81" s="349">
        <f>IF(D$35=0,0,D$35/MAE!D$5*1000)</f>
        <v>5.8559608844685016</v>
      </c>
      <c r="E81" s="349">
        <f>IF(E$35=0,0,E$35/MAE!E$5*1000)</f>
        <v>6.6494446072725815</v>
      </c>
      <c r="F81" s="349">
        <f>IF(F$35=0,0,F$35/MAE!F$5*1000)</f>
        <v>6.3868035810719945</v>
      </c>
      <c r="G81" s="349">
        <f>IF(G$35=0,0,G$35/MAE!G$5*1000)</f>
        <v>6.6516359136269836</v>
      </c>
      <c r="H81" s="349">
        <f>IF(H$35=0,0,H$35/MAE!H$5*1000)</f>
        <v>6.3646282916109227</v>
      </c>
      <c r="I81" s="349">
        <f>IF(I$35=0,0,I$35/MAE!I$5*1000)</f>
        <v>5.9960540414035819</v>
      </c>
      <c r="J81" s="349">
        <f>IF(J$35=0,0,J$35/MAE!J$5*1000)</f>
        <v>6.2427066950158041</v>
      </c>
      <c r="K81" s="349">
        <f>IF(K$35=0,0,K$35/MAE!K$5*1000)</f>
        <v>6.686664173394564</v>
      </c>
      <c r="L81" s="349">
        <f>IF(L$35=0,0,L$35/MAE!L$5*1000)</f>
        <v>6.5462352078934636</v>
      </c>
      <c r="M81" s="349">
        <f>IF(M$35=0,0,M$35/MAE!M$5*1000)</f>
        <v>5.8323744620959221</v>
      </c>
      <c r="N81" s="349">
        <f>IF(N$35=0,0,N$35/MAE!N$5*1000)</f>
        <v>5.5619468026056795</v>
      </c>
      <c r="O81" s="349">
        <f>IF(O$35=0,0,O$35/MAE!O$5*1000)</f>
        <v>6.0095184191013402</v>
      </c>
      <c r="P81" s="349">
        <f>IF(P$35=0,0,P$35/MAE!P$5*1000)</f>
        <v>6.0204897103936093</v>
      </c>
      <c r="Q81" s="349">
        <f>IF(Q$35=0,0,Q$35/MAE!Q$5*1000)</f>
        <v>4.9835387997988203</v>
      </c>
      <c r="R81" s="349">
        <f>IF(R$35=0,0,R$35/MAE!R$5*1000)</f>
        <v>5.009247824592542</v>
      </c>
      <c r="S81" s="349">
        <f>IF(S$35=0,0,S$35/MAE!S$5*1000)</f>
        <v>5.0431424847060304</v>
      </c>
      <c r="T81" s="349">
        <f>IF(T$35=0,0,T$35/MAE!T$5*1000)</f>
        <v>5.5731995957300979</v>
      </c>
      <c r="U81" s="349">
        <f>IF(U$35=0,0,U$35/MAE!U$5*1000)</f>
        <v>5.3107555878625528</v>
      </c>
      <c r="V81" s="349">
        <f>IF(V$35=0,0,V$35/MAE!V$5*1000)</f>
        <v>5.776709774499686</v>
      </c>
      <c r="W81" s="349">
        <f>IF(W$35=0,0,W$35/MAE!W$5*1000)</f>
        <v>5.6366651710204652</v>
      </c>
      <c r="X81" s="349">
        <f>IF(X$35=0,0,X$35/MAE!X$5*1000)</f>
        <v>5.3826962434374108</v>
      </c>
      <c r="Y81" s="349">
        <f>IF(Y$35=0,0,Y$35/MAE!Y$5*1000)</f>
        <v>5.1573203533324801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2.4607891066447705</v>
      </c>
      <c r="C82" s="349">
        <f>IF(C$46=0,0,C$46/MAE!C$5*1000)</f>
        <v>2.5392501958567411</v>
      </c>
      <c r="D82" s="349">
        <f>IF(D$46=0,0,D$46/MAE!D$5*1000)</f>
        <v>2.6153356288115983</v>
      </c>
      <c r="E82" s="349">
        <f>IF(E$46=0,0,E$46/MAE!E$5*1000)</f>
        <v>2.8229095602372749</v>
      </c>
      <c r="F82" s="349">
        <f>IF(F$46=0,0,F$46/MAE!F$5*1000)</f>
        <v>2.8047651927068999</v>
      </c>
      <c r="G82" s="349">
        <f>IF(G$46=0,0,G$46/MAE!G$5*1000)</f>
        <v>2.7564888849176361</v>
      </c>
      <c r="H82" s="349">
        <f>IF(H$46=0,0,H$46/MAE!H$5*1000)</f>
        <v>2.5550422957746544</v>
      </c>
      <c r="I82" s="349">
        <f>IF(I$46=0,0,I$46/MAE!I$5*1000)</f>
        <v>2.4325291039406136</v>
      </c>
      <c r="J82" s="349">
        <f>IF(J$46=0,0,J$46/MAE!J$5*1000)</f>
        <v>2.4788272387424808</v>
      </c>
      <c r="K82" s="349">
        <f>IF(K$46=0,0,K$46/MAE!K$5*1000)</f>
        <v>2.6119768775926349</v>
      </c>
      <c r="L82" s="349">
        <f>IF(L$46=0,0,L$46/MAE!L$5*1000)</f>
        <v>2.5527880088426245</v>
      </c>
      <c r="M82" s="349">
        <f>IF(M$46=0,0,M$46/MAE!M$5*1000)</f>
        <v>2.4841273225398122</v>
      </c>
      <c r="N82" s="349">
        <f>IF(N$46=0,0,N$46/MAE!N$5*1000)</f>
        <v>2.5301028321975965</v>
      </c>
      <c r="O82" s="349">
        <f>IF(O$46=0,0,O$46/MAE!O$5*1000)</f>
        <v>2.5874720587813798</v>
      </c>
      <c r="P82" s="349">
        <f>IF(P$46=0,0,P$46/MAE!P$5*1000)</f>
        <v>2.4200525882370778</v>
      </c>
      <c r="Q82" s="349">
        <f>IF(Q$46=0,0,Q$46/MAE!Q$5*1000)</f>
        <v>2.4825155054226435</v>
      </c>
      <c r="R82" s="349">
        <f>IF(R$46=0,0,R$46/MAE!R$5*1000)</f>
        <v>2.4472388361652944</v>
      </c>
      <c r="S82" s="349">
        <f>IF(S$46=0,0,S$46/MAE!S$5*1000)</f>
        <v>2.3992403370544362</v>
      </c>
      <c r="T82" s="349">
        <f>IF(T$46=0,0,T$46/MAE!T$5*1000)</f>
        <v>2.2389079089313113</v>
      </c>
      <c r="U82" s="349">
        <f>IF(U$46=0,0,U$46/MAE!U$5*1000)</f>
        <v>2.2406016229427341</v>
      </c>
      <c r="V82" s="349">
        <f>IF(V$46=0,0,V$46/MAE!V$5*1000)</f>
        <v>2.2065098195403881</v>
      </c>
      <c r="W82" s="349">
        <f>IF(W$46=0,0,W$46/MAE!W$5*1000)</f>
        <v>2.2035005977032038</v>
      </c>
      <c r="X82" s="349">
        <f>IF(X$46=0,0,X$46/MAE!X$5*1000)</f>
        <v>2.0493612637610865</v>
      </c>
      <c r="Y82" s="349">
        <f>IF(Y$46=0,0,Y$46/MAE!Y$5*1000)</f>
        <v>1.9451487616483762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1.6663373217964175</v>
      </c>
      <c r="C83" s="337">
        <f>IF(C$47=0,0,C$47/MAE!C$5*1000)</f>
        <v>1.7194676940455724</v>
      </c>
      <c r="D83" s="337">
        <f>IF(D$47=0,0,D$47/MAE!D$5*1000)</f>
        <v>1.77098937716558</v>
      </c>
      <c r="E83" s="337">
        <f>IF(E$47=0,0,E$47/MAE!E$5*1000)</f>
        <v>1.9115492439305248</v>
      </c>
      <c r="F83" s="337">
        <f>IF(F$47=0,0,F$47/MAE!F$5*1000)</f>
        <v>1.8992626823903211</v>
      </c>
      <c r="G83" s="337">
        <f>IF(G$47=0,0,G$47/MAE!G$5*1000)</f>
        <v>1.8665721063427587</v>
      </c>
      <c r="H83" s="337">
        <f>IF(H$47=0,0,H$47/MAE!H$5*1000)</f>
        <v>1.7301614042102116</v>
      </c>
      <c r="I83" s="337">
        <f>IF(I$47=0,0,I$47/MAE!I$5*1000)</f>
        <v>1.6472009004375741</v>
      </c>
      <c r="J83" s="337">
        <f>IF(J$47=0,0,J$47/MAE!J$5*1000)</f>
        <v>1.6785519454099338</v>
      </c>
      <c r="K83" s="337">
        <f>IF(K$47=0,0,K$47/MAE!K$5*1000)</f>
        <v>1.7687149796986568</v>
      </c>
      <c r="L83" s="337">
        <f>IF(L$47=0,0,L$47/MAE!L$5*1000)</f>
        <v>1.7286349010089666</v>
      </c>
      <c r="M83" s="337">
        <f>IF(M$47=0,0,M$47/MAE!M$5*1000)</f>
        <v>1.6821409272598185</v>
      </c>
      <c r="N83" s="337">
        <f>IF(N$47=0,0,N$47/MAE!N$5*1000)</f>
        <v>1.7132735047832264</v>
      </c>
      <c r="O83" s="337">
        <f>IF(O$47=0,0,O$47/MAE!O$5*1000)</f>
        <v>1.7521214024437857</v>
      </c>
      <c r="P83" s="337">
        <f>IF(P$47=0,0,P$47/MAE!P$5*1000)</f>
        <v>1.6387523569575007</v>
      </c>
      <c r="Q83" s="337">
        <f>IF(Q$47=0,0,Q$47/MAE!Q$5*1000)</f>
        <v>1.6810494761431847</v>
      </c>
      <c r="R83" s="337">
        <f>IF(R$47=0,0,R$47/MAE!R$5*1000)</f>
        <v>1.657161679170474</v>
      </c>
      <c r="S83" s="337">
        <f>IF(S$47=0,0,S$47/MAE!S$5*1000)</f>
        <v>1.6246592228475552</v>
      </c>
      <c r="T83" s="337">
        <f>IF(T$47=0,0,T$47/MAE!T$5*1000)</f>
        <v>1.5160892083939064</v>
      </c>
      <c r="U83" s="337">
        <f>IF(U$47=0,0,U$47/MAE!U$5*1000)</f>
        <v>1.5172361164576902</v>
      </c>
      <c r="V83" s="337">
        <f>IF(V$47=0,0,V$47/MAE!V$5*1000)</f>
        <v>1.4941506581291892</v>
      </c>
      <c r="W83" s="337">
        <f>IF(W$47=0,0,W$47/MAE!W$5*1000)</f>
        <v>1.4921129464685994</v>
      </c>
      <c r="X83" s="337">
        <f>IF(X$47=0,0,X$47/MAE!X$5*1000)</f>
        <v>1.3877366209187847</v>
      </c>
      <c r="Y83" s="337">
        <f>IF(Y$47=0,0,Y$47/MAE!Y$5*1000)</f>
        <v>1.3171685331459284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DK: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166.4723351544055</v>
      </c>
      <c r="C5" s="223">
        <v>172.8811054411679</v>
      </c>
      <c r="D5" s="223">
        <v>169.36129438009269</v>
      </c>
      <c r="E5" s="223">
        <v>176.67853234776081</v>
      </c>
      <c r="F5" s="223">
        <v>178.7887968676776</v>
      </c>
      <c r="G5" s="223">
        <v>175.98825256175519</v>
      </c>
      <c r="H5" s="223">
        <v>183.79909266612501</v>
      </c>
      <c r="I5" s="223">
        <v>186.97447990545299</v>
      </c>
      <c r="J5" s="223">
        <v>195.28316114085129</v>
      </c>
      <c r="K5" s="223">
        <v>178.96276418957811</v>
      </c>
      <c r="L5" s="223">
        <v>182.84212225945629</v>
      </c>
      <c r="M5" s="223">
        <v>164.70228000760611</v>
      </c>
      <c r="N5" s="223">
        <v>152.74893683415911</v>
      </c>
      <c r="O5" s="223">
        <v>143.1617535102861</v>
      </c>
      <c r="P5" s="223">
        <v>134.3634766184837</v>
      </c>
      <c r="Q5" s="223">
        <v>125.7740906486423</v>
      </c>
      <c r="R5" s="223">
        <v>120.8944365493969</v>
      </c>
      <c r="S5" s="223">
        <v>124.8950176510382</v>
      </c>
      <c r="T5" s="223">
        <v>133.42683553767961</v>
      </c>
      <c r="U5" s="223">
        <v>123.3442527138433</v>
      </c>
      <c r="V5" s="223">
        <v>125.9140389613121</v>
      </c>
      <c r="W5" s="223">
        <v>134.77665428324119</v>
      </c>
      <c r="X5" s="223">
        <v>137.06970871989961</v>
      </c>
      <c r="Y5" s="223">
        <v>133.66889711198209</v>
      </c>
      <c r="DA5" s="89" t="s">
        <v>2596</v>
      </c>
    </row>
    <row r="6" spans="1:105" ht="12" customHeight="1" x14ac:dyDescent="0.25">
      <c r="A6" s="55" t="s">
        <v>91</v>
      </c>
      <c r="B6" s="259">
        <v>2.8662825918382162</v>
      </c>
      <c r="C6" s="259">
        <v>2.9459443926555702</v>
      </c>
      <c r="D6" s="259">
        <v>2.9244259782121991</v>
      </c>
      <c r="E6" s="259">
        <v>2.975602733614318</v>
      </c>
      <c r="F6" s="259">
        <v>3.0600052071679911</v>
      </c>
      <c r="G6" s="259">
        <v>2.99857674202201</v>
      </c>
      <c r="H6" s="259">
        <v>3.1046107686414808</v>
      </c>
      <c r="I6" s="259">
        <v>3.1662432542446068</v>
      </c>
      <c r="J6" s="259">
        <v>3.211763223557631</v>
      </c>
      <c r="K6" s="259">
        <v>2.936746704514547</v>
      </c>
      <c r="L6" s="259">
        <v>2.982954120422773</v>
      </c>
      <c r="M6" s="259">
        <v>2.8089922004332522</v>
      </c>
      <c r="N6" s="259">
        <v>2.6624396763644178</v>
      </c>
      <c r="O6" s="259">
        <v>2.467070068622585</v>
      </c>
      <c r="P6" s="259">
        <v>2.2983243902840149</v>
      </c>
      <c r="Q6" s="259">
        <v>2.281946159213684</v>
      </c>
      <c r="R6" s="259">
        <v>2.156297214452374</v>
      </c>
      <c r="S6" s="259">
        <v>2.210514363602794</v>
      </c>
      <c r="T6" s="259">
        <v>2.2460347929405442</v>
      </c>
      <c r="U6" s="259">
        <v>2.111510199100886</v>
      </c>
      <c r="V6" s="259">
        <v>2.093552343930051</v>
      </c>
      <c r="W6" s="259">
        <v>2.25142695655166</v>
      </c>
      <c r="X6" s="259">
        <v>2.2480654891633551</v>
      </c>
      <c r="Y6" s="259">
        <v>2.1646604510085359</v>
      </c>
      <c r="DA6" s="67" t="s">
        <v>2597</v>
      </c>
    </row>
    <row r="7" spans="1:105" ht="12" customHeight="1" x14ac:dyDescent="0.25">
      <c r="A7" s="173" t="s">
        <v>92</v>
      </c>
      <c r="B7" s="224">
        <v>1.0121906107068239</v>
      </c>
      <c r="C7" s="224">
        <v>1.0403221449278139</v>
      </c>
      <c r="D7" s="224">
        <v>1.032723195292178</v>
      </c>
      <c r="E7" s="224">
        <v>1.0507956042904969</v>
      </c>
      <c r="F7" s="224">
        <v>1.080601245749133</v>
      </c>
      <c r="G7" s="224">
        <v>1.0589085781008201</v>
      </c>
      <c r="H7" s="224">
        <v>1.0963531226357099</v>
      </c>
      <c r="I7" s="224">
        <v>1.11811783746866</v>
      </c>
      <c r="J7" s="224">
        <v>1.1341926256523169</v>
      </c>
      <c r="K7" s="224">
        <v>1.037074100368961</v>
      </c>
      <c r="L7" s="224">
        <v>1.053391651422898</v>
      </c>
      <c r="M7" s="224">
        <v>0.99195925025794596</v>
      </c>
      <c r="N7" s="224">
        <v>0.9402061226144065</v>
      </c>
      <c r="O7" s="224">
        <v>0.87121387351208124</v>
      </c>
      <c r="P7" s="224">
        <v>0.8116235205936293</v>
      </c>
      <c r="Q7" s="224">
        <v>0.80583976020776205</v>
      </c>
      <c r="R7" s="224">
        <v>0.76146846112693611</v>
      </c>
      <c r="S7" s="224">
        <v>0.78061454583805723</v>
      </c>
      <c r="T7" s="224">
        <v>0.79315812586269396</v>
      </c>
      <c r="U7" s="224">
        <v>0.74565250615116208</v>
      </c>
      <c r="V7" s="224">
        <v>0.73931092195283044</v>
      </c>
      <c r="W7" s="224">
        <v>0.79506229867318667</v>
      </c>
      <c r="X7" s="224">
        <v>0.79387523995876397</v>
      </c>
      <c r="Y7" s="224">
        <v>0.76442182990549667</v>
      </c>
      <c r="DA7" s="177" t="s">
        <v>2598</v>
      </c>
    </row>
    <row r="8" spans="1:105" ht="12" customHeight="1" x14ac:dyDescent="0.25">
      <c r="A8" s="173" t="s">
        <v>93</v>
      </c>
      <c r="B8" s="224">
        <v>6.7000838237511848</v>
      </c>
      <c r="C8" s="224">
        <v>6.8862974038591211</v>
      </c>
      <c r="D8" s="224">
        <v>6.8359969970062364</v>
      </c>
      <c r="E8" s="224">
        <v>6.9556253099988838</v>
      </c>
      <c r="F8" s="224">
        <v>7.1529204578506134</v>
      </c>
      <c r="G8" s="224">
        <v>7.0093282430374551</v>
      </c>
      <c r="H8" s="224">
        <v>7.2571882651243564</v>
      </c>
      <c r="I8" s="224">
        <v>7.4012573883095358</v>
      </c>
      <c r="J8" s="224">
        <v>7.5076626712081236</v>
      </c>
      <c r="K8" s="224">
        <v>6.8647973320570372</v>
      </c>
      <c r="L8" s="224">
        <v>6.9728095569317299</v>
      </c>
      <c r="M8" s="224">
        <v>6.566164570359426</v>
      </c>
      <c r="N8" s="224">
        <v>6.2235904645683506</v>
      </c>
      <c r="O8" s="224">
        <v>5.7669039005111129</v>
      </c>
      <c r="P8" s="224">
        <v>5.3724521486204901</v>
      </c>
      <c r="Q8" s="224">
        <v>5.3341671862903786</v>
      </c>
      <c r="R8" s="224">
        <v>5.0404562784183273</v>
      </c>
      <c r="S8" s="224">
        <v>5.1671916690692772</v>
      </c>
      <c r="T8" s="224">
        <v>5.2502225100255178</v>
      </c>
      <c r="U8" s="224">
        <v>4.9357643133186304</v>
      </c>
      <c r="V8" s="224">
        <v>4.8937868979437473</v>
      </c>
      <c r="W8" s="224">
        <v>5.2628269713890754</v>
      </c>
      <c r="X8" s="224">
        <v>5.2549693674889628</v>
      </c>
      <c r="Y8" s="224">
        <v>5.0600057764767907</v>
      </c>
      <c r="DA8" s="177" t="s">
        <v>2599</v>
      </c>
    </row>
    <row r="9" spans="1:105" ht="12" customHeight="1" x14ac:dyDescent="0.25">
      <c r="A9" s="173" t="s">
        <v>94</v>
      </c>
      <c r="B9" s="224">
        <v>2.9384495467741831</v>
      </c>
      <c r="C9" s="224">
        <v>3.020117063847874</v>
      </c>
      <c r="D9" s="224">
        <v>2.998056861079148</v>
      </c>
      <c r="E9" s="224">
        <v>3.050522139326636</v>
      </c>
      <c r="F9" s="224">
        <v>3.1370496892851198</v>
      </c>
      <c r="G9" s="224">
        <v>3.0740745848480242</v>
      </c>
      <c r="H9" s="224">
        <v>3.1827783247897319</v>
      </c>
      <c r="I9" s="224">
        <v>3.2459625864891088</v>
      </c>
      <c r="J9" s="224">
        <v>3.2926286526955271</v>
      </c>
      <c r="K9" s="224">
        <v>3.010687797303703</v>
      </c>
      <c r="L9" s="224">
        <v>3.0580586185617888</v>
      </c>
      <c r="M9" s="224">
        <v>2.8797167040538612</v>
      </c>
      <c r="N9" s="224">
        <v>2.729474296290257</v>
      </c>
      <c r="O9" s="224">
        <v>2.5291856935693828</v>
      </c>
      <c r="P9" s="224">
        <v>2.3561913546838809</v>
      </c>
      <c r="Q9" s="224">
        <v>2.339400754272527</v>
      </c>
      <c r="R9" s="224">
        <v>2.2105882338888549</v>
      </c>
      <c r="S9" s="224">
        <v>2.2661704565915599</v>
      </c>
      <c r="T9" s="224">
        <v>2.3025852154802848</v>
      </c>
      <c r="U9" s="224">
        <v>2.164673575880014</v>
      </c>
      <c r="V9" s="224">
        <v>2.146263579762381</v>
      </c>
      <c r="W9" s="224">
        <v>2.3081131424070769</v>
      </c>
      <c r="X9" s="224">
        <v>2.3046670403542691</v>
      </c>
      <c r="Y9" s="224">
        <v>2.2191620391158748</v>
      </c>
      <c r="DA9" s="177" t="s">
        <v>2600</v>
      </c>
    </row>
    <row r="10" spans="1:105" ht="12" customHeight="1" x14ac:dyDescent="0.25">
      <c r="A10" s="56" t="s">
        <v>95</v>
      </c>
      <c r="B10" s="260">
        <v>6.9724287025724543</v>
      </c>
      <c r="C10" s="260">
        <v>7.2464056726824344</v>
      </c>
      <c r="D10" s="260">
        <v>7.1677253553509983</v>
      </c>
      <c r="E10" s="260">
        <v>7.4640027223570078</v>
      </c>
      <c r="F10" s="260">
        <v>7.5639206971138568</v>
      </c>
      <c r="G10" s="260">
        <v>7.4151824010072751</v>
      </c>
      <c r="H10" s="260">
        <v>7.9078053304078484</v>
      </c>
      <c r="I10" s="260">
        <v>8.202636724709631</v>
      </c>
      <c r="J10" s="260">
        <v>8.9235082785831104</v>
      </c>
      <c r="K10" s="260">
        <v>8.6127698054987896</v>
      </c>
      <c r="L10" s="260">
        <v>8.9332103360303989</v>
      </c>
      <c r="M10" s="260">
        <v>8.1782096504794772</v>
      </c>
      <c r="N10" s="260">
        <v>7.9041335991509669</v>
      </c>
      <c r="O10" s="260">
        <v>7.6019486117496147</v>
      </c>
      <c r="P10" s="260">
        <v>7.2151737108303422</v>
      </c>
      <c r="Q10" s="260">
        <v>7.0911234595351527</v>
      </c>
      <c r="R10" s="260">
        <v>6.8031431718487578</v>
      </c>
      <c r="S10" s="260">
        <v>6.9181928579812286</v>
      </c>
      <c r="T10" s="260">
        <v>7.4276624678352006</v>
      </c>
      <c r="U10" s="260">
        <v>7.2699889679342222</v>
      </c>
      <c r="V10" s="260">
        <v>7.6920987251344517</v>
      </c>
      <c r="W10" s="260">
        <v>8.3852971533101819</v>
      </c>
      <c r="X10" s="260">
        <v>9.2507599976597223</v>
      </c>
      <c r="Y10" s="260">
        <v>9.8963867277828967</v>
      </c>
      <c r="DA10" s="68" t="s">
        <v>2601</v>
      </c>
    </row>
    <row r="11" spans="1:105" ht="12" customHeight="1" x14ac:dyDescent="0.25">
      <c r="A11" s="37" t="s">
        <v>159</v>
      </c>
      <c r="B11" s="226">
        <v>1.303136272423095</v>
      </c>
      <c r="C11" s="226">
        <v>1.3834493921959761</v>
      </c>
      <c r="D11" s="226">
        <v>1.240114624884153</v>
      </c>
      <c r="E11" s="226">
        <v>1.3802219359886789</v>
      </c>
      <c r="F11" s="226">
        <v>1.4454066406409689</v>
      </c>
      <c r="G11" s="226">
        <v>1.1986930872107291</v>
      </c>
      <c r="H11" s="226">
        <v>1.2547442492060381</v>
      </c>
      <c r="I11" s="226">
        <v>1.1965759885298819</v>
      </c>
      <c r="J11" s="226">
        <v>1.41043834616733</v>
      </c>
      <c r="K11" s="226">
        <v>1.1250633846387821</v>
      </c>
      <c r="L11" s="226">
        <v>1.149599000899832</v>
      </c>
      <c r="M11" s="226">
        <v>0.71438017953036392</v>
      </c>
      <c r="N11" s="226">
        <v>0.66639595342953628</v>
      </c>
      <c r="O11" s="226">
        <v>0.44748791907068058</v>
      </c>
      <c r="P11" s="226">
        <v>0.16663387100407381</v>
      </c>
      <c r="Q11" s="226">
        <v>0.15546038992700531</v>
      </c>
      <c r="R11" s="226">
        <v>0.1591089025478043</v>
      </c>
      <c r="S11" s="226">
        <v>0.14447109134961539</v>
      </c>
      <c r="T11" s="226">
        <v>0.1662261133266833</v>
      </c>
      <c r="U11" s="226">
        <v>0.15323402808627701</v>
      </c>
      <c r="V11" s="226">
        <v>0.15572334942608601</v>
      </c>
      <c r="W11" s="226">
        <v>0.30820043539072078</v>
      </c>
      <c r="X11" s="226">
        <v>0.40409064356927521</v>
      </c>
      <c r="Y11" s="226">
        <v>0.2766799653825831</v>
      </c>
      <c r="DA11" s="69" t="s">
        <v>2602</v>
      </c>
    </row>
    <row r="12" spans="1:105" ht="12" customHeight="1" x14ac:dyDescent="0.25">
      <c r="A12" s="37" t="s">
        <v>35</v>
      </c>
      <c r="B12" s="226">
        <v>1.606096327602706</v>
      </c>
      <c r="C12" s="226">
        <v>1.7434097726552791</v>
      </c>
      <c r="D12" s="226">
        <v>1.5566793989190151</v>
      </c>
      <c r="E12" s="226">
        <v>1.730290946043602</v>
      </c>
      <c r="F12" s="226">
        <v>1.634153330803908</v>
      </c>
      <c r="G12" s="226">
        <v>1.411879733269521</v>
      </c>
      <c r="H12" s="226">
        <v>1.4209993681888149</v>
      </c>
      <c r="I12" s="226">
        <v>1.514220081037438</v>
      </c>
      <c r="J12" s="226">
        <v>1.774226820132992</v>
      </c>
      <c r="K12" s="226">
        <v>1.508891194909435</v>
      </c>
      <c r="L12" s="226">
        <v>1.624070271056087</v>
      </c>
      <c r="M12" s="226">
        <v>1.3905423140175961</v>
      </c>
      <c r="N12" s="226">
        <v>1.0725993012520909</v>
      </c>
      <c r="O12" s="226">
        <v>0.95040681101480928</v>
      </c>
      <c r="P12" s="226">
        <v>0.87888143832839227</v>
      </c>
      <c r="Q12" s="226">
        <v>0.78445468979758737</v>
      </c>
      <c r="R12" s="226">
        <v>0.73214542638767166</v>
      </c>
      <c r="S12" s="226">
        <v>0.83055012709770182</v>
      </c>
      <c r="T12" s="226">
        <v>0.83254260857281537</v>
      </c>
      <c r="U12" s="226">
        <v>0.71587746300596866</v>
      </c>
      <c r="V12" s="226">
        <v>0.6305490828873207</v>
      </c>
      <c r="W12" s="226">
        <v>0.59871450383379732</v>
      </c>
      <c r="X12" s="226">
        <v>0.4890373452294145</v>
      </c>
      <c r="Y12" s="226">
        <v>0.48159950916042571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2.1020486286958038</v>
      </c>
      <c r="C14" s="226">
        <v>2.1827643993964831</v>
      </c>
      <c r="D14" s="226">
        <v>2.3062677836204362</v>
      </c>
      <c r="E14" s="226">
        <v>2.4122385271263371</v>
      </c>
      <c r="F14" s="226">
        <v>2.4184115133366331</v>
      </c>
      <c r="G14" s="226">
        <v>2.5664808442798761</v>
      </c>
      <c r="H14" s="226">
        <v>2.9663797750491621</v>
      </c>
      <c r="I14" s="226">
        <v>3.222419578678652</v>
      </c>
      <c r="J14" s="226">
        <v>3.7939287750954871</v>
      </c>
      <c r="K14" s="226">
        <v>4.2062086391093549</v>
      </c>
      <c r="L14" s="226">
        <v>4.4371841421681673</v>
      </c>
      <c r="M14" s="226">
        <v>4.1850214780257238</v>
      </c>
      <c r="N14" s="226">
        <v>4.3070186784942814</v>
      </c>
      <c r="O14" s="226">
        <v>4.4361167291152466</v>
      </c>
      <c r="P14" s="226">
        <v>4.3908212554630834</v>
      </c>
      <c r="Q14" s="226">
        <v>4.3379608567415673</v>
      </c>
      <c r="R14" s="226">
        <v>4.2325534783072998</v>
      </c>
      <c r="S14" s="226">
        <v>4.2367516400729146</v>
      </c>
      <c r="T14" s="226">
        <v>4.7859553836543496</v>
      </c>
      <c r="U14" s="226">
        <v>4.8964639451190237</v>
      </c>
      <c r="V14" s="226">
        <v>5.4750447427979507</v>
      </c>
      <c r="W14" s="226">
        <v>6.0103966380358527</v>
      </c>
      <c r="X14" s="226">
        <v>7.0564624453060514</v>
      </c>
      <c r="Y14" s="226">
        <v>7.9896323259116917</v>
      </c>
      <c r="DA14" s="69" t="s">
        <v>2605</v>
      </c>
    </row>
    <row r="15" spans="1:105" ht="12" customHeight="1" x14ac:dyDescent="0.25">
      <c r="A15" s="37" t="s">
        <v>40</v>
      </c>
      <c r="B15" s="226">
        <v>1.9611474738508501</v>
      </c>
      <c r="C15" s="226">
        <v>1.9367821084346959</v>
      </c>
      <c r="D15" s="226">
        <v>2.064663547927394</v>
      </c>
      <c r="E15" s="226">
        <v>1.941251313198388</v>
      </c>
      <c r="F15" s="226">
        <v>2.0659492123323462</v>
      </c>
      <c r="G15" s="226">
        <v>2.2381287362471491</v>
      </c>
      <c r="H15" s="226">
        <v>2.265681937963834</v>
      </c>
      <c r="I15" s="226">
        <v>2.2694210764636602</v>
      </c>
      <c r="J15" s="226">
        <v>1.944914337187301</v>
      </c>
      <c r="K15" s="226">
        <v>1.7726065868412191</v>
      </c>
      <c r="L15" s="226">
        <v>1.7223569219063131</v>
      </c>
      <c r="M15" s="226">
        <v>1.888265678905795</v>
      </c>
      <c r="N15" s="226">
        <v>1.8581196659750581</v>
      </c>
      <c r="O15" s="226">
        <v>1.7679371525488781</v>
      </c>
      <c r="P15" s="226">
        <v>1.7788371460347929</v>
      </c>
      <c r="Q15" s="226">
        <v>1.8132475230689931</v>
      </c>
      <c r="R15" s="226">
        <v>1.679335364605981</v>
      </c>
      <c r="S15" s="226">
        <v>1.7064199994609961</v>
      </c>
      <c r="T15" s="226">
        <v>1.642938362281352</v>
      </c>
      <c r="U15" s="226">
        <v>1.504413531722953</v>
      </c>
      <c r="V15" s="226">
        <v>1.4307815500230949</v>
      </c>
      <c r="W15" s="226">
        <v>1.4679855760498111</v>
      </c>
      <c r="X15" s="226">
        <v>1.3011695635549809</v>
      </c>
      <c r="Y15" s="226">
        <v>1.148474927328196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27.67178753685446</v>
      </c>
      <c r="C16" s="261">
        <f t="shared" si="0"/>
        <v>28.734292603682231</v>
      </c>
      <c r="D16" s="261">
        <f t="shared" si="0"/>
        <v>27.947837907703938</v>
      </c>
      <c r="E16" s="261">
        <f t="shared" si="0"/>
        <v>29.05380720692775</v>
      </c>
      <c r="F16" s="261">
        <f t="shared" si="0"/>
        <v>29.532438433062929</v>
      </c>
      <c r="G16" s="261">
        <f t="shared" si="0"/>
        <v>28.33367642826499</v>
      </c>
      <c r="H16" s="261">
        <f t="shared" si="0"/>
        <v>29.46910319124725</v>
      </c>
      <c r="I16" s="261">
        <f t="shared" si="0"/>
        <v>30.010694350695459</v>
      </c>
      <c r="J16" s="261">
        <f t="shared" si="0"/>
        <v>31.640435816899238</v>
      </c>
      <c r="K16" s="261">
        <f t="shared" si="0"/>
        <v>28.595969731320352</v>
      </c>
      <c r="L16" s="261">
        <f t="shared" si="0"/>
        <v>29.37458957947414</v>
      </c>
      <c r="M16" s="261">
        <f t="shared" si="0"/>
        <v>26.510404013336959</v>
      </c>
      <c r="N16" s="261">
        <f t="shared" si="0"/>
        <v>24.723775726186929</v>
      </c>
      <c r="O16" s="261">
        <f t="shared" si="0"/>
        <v>22.684531568523198</v>
      </c>
      <c r="P16" s="261">
        <f t="shared" si="0"/>
        <v>20.889437173611217</v>
      </c>
      <c r="Q16" s="261">
        <f t="shared" si="0"/>
        <v>20.443032825879946</v>
      </c>
      <c r="R16" s="261">
        <f t="shared" si="0"/>
        <v>19.308109524113782</v>
      </c>
      <c r="S16" s="261">
        <f t="shared" si="0"/>
        <v>19.889243569989674</v>
      </c>
      <c r="T16" s="261">
        <f t="shared" si="0"/>
        <v>20.437593877922751</v>
      </c>
      <c r="U16" s="261">
        <f t="shared" si="0"/>
        <v>19.139215544902417</v>
      </c>
      <c r="V16" s="261">
        <f t="shared" si="0"/>
        <v>19.009639849231579</v>
      </c>
      <c r="W16" s="261">
        <f t="shared" si="0"/>
        <v>20.49080284112387</v>
      </c>
      <c r="X16" s="261">
        <f t="shared" si="0"/>
        <v>20.656011268062869</v>
      </c>
      <c r="Y16" s="261">
        <f t="shared" si="0"/>
        <v>19.933453932931943</v>
      </c>
      <c r="DA16" s="70"/>
    </row>
    <row r="17" spans="1:105" ht="12" customHeight="1" x14ac:dyDescent="0.25">
      <c r="A17" s="169" t="s">
        <v>2556</v>
      </c>
      <c r="B17" s="351">
        <v>17.329162829413448</v>
      </c>
      <c r="C17" s="351">
        <v>18.451290921005</v>
      </c>
      <c r="D17" s="351">
        <v>16.907376467407978</v>
      </c>
      <c r="E17" s="351">
        <v>18.607850663883848</v>
      </c>
      <c r="F17" s="351">
        <v>18.4225395703067</v>
      </c>
      <c r="G17" s="351">
        <v>16.173536155324371</v>
      </c>
      <c r="H17" s="351">
        <v>17.086111612109558</v>
      </c>
      <c r="I17" s="351">
        <v>17.296192174872971</v>
      </c>
      <c r="J17" s="351">
        <v>20.591210394367959</v>
      </c>
      <c r="K17" s="351">
        <v>17.908651056194991</v>
      </c>
      <c r="L17" s="351">
        <v>19.004789794992799</v>
      </c>
      <c r="M17" s="351">
        <v>14.943163795453581</v>
      </c>
      <c r="N17" s="351">
        <v>13.15461462715917</v>
      </c>
      <c r="O17" s="351">
        <v>10.981514256976149</v>
      </c>
      <c r="P17" s="351">
        <v>8.5911399614124768</v>
      </c>
      <c r="Q17" s="351">
        <v>7.8297713424871151</v>
      </c>
      <c r="R17" s="351">
        <v>7.2643236953317238</v>
      </c>
      <c r="S17" s="351">
        <v>7.8287371198653712</v>
      </c>
      <c r="T17" s="351">
        <v>8.42062475213433</v>
      </c>
      <c r="U17" s="351">
        <v>7.7215387592996159</v>
      </c>
      <c r="V17" s="351">
        <v>7.5048321804643594</v>
      </c>
      <c r="W17" s="351">
        <v>8.6660486681738096</v>
      </c>
      <c r="X17" s="351">
        <v>9.6030043384310417</v>
      </c>
      <c r="Y17" s="351">
        <v>9.2589117760220638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1.4979538348171879</v>
      </c>
      <c r="C19" s="230">
        <v>1.3426456519844789</v>
      </c>
      <c r="D19" s="230">
        <v>1.337808796754469</v>
      </c>
      <c r="E19" s="230">
        <v>1.3574656035382959</v>
      </c>
      <c r="F19" s="230">
        <v>1.3440310052236599</v>
      </c>
      <c r="G19" s="230">
        <v>1.371530966572418</v>
      </c>
      <c r="H19" s="230">
        <v>1.557246869698004</v>
      </c>
      <c r="I19" s="230">
        <v>1.207779179726747</v>
      </c>
      <c r="J19" s="230">
        <v>1.5570453067968431</v>
      </c>
      <c r="K19" s="230">
        <v>1.3930108093078291</v>
      </c>
      <c r="L19" s="230">
        <v>1.391812323350919</v>
      </c>
      <c r="M19" s="230">
        <v>1.3604697705114239</v>
      </c>
      <c r="N19" s="230">
        <v>1.6637476603677861</v>
      </c>
      <c r="O19" s="230">
        <v>1.3553720277597809</v>
      </c>
      <c r="P19" s="230">
        <v>1.036943013330818</v>
      </c>
      <c r="Q19" s="230">
        <v>1.0433168464140929</v>
      </c>
      <c r="R19" s="230">
        <v>0.6332993252191994</v>
      </c>
      <c r="S19" s="230">
        <v>0.68323380574850345</v>
      </c>
      <c r="T19" s="230">
        <v>1.0025681106338631</v>
      </c>
      <c r="U19" s="230">
        <v>1.017020455850455</v>
      </c>
      <c r="V19" s="230">
        <v>1.087430973273533</v>
      </c>
      <c r="W19" s="230">
        <v>1.2439594877207589</v>
      </c>
      <c r="X19" s="230">
        <v>1.881182404601454</v>
      </c>
      <c r="Y19" s="230">
        <v>2.1085182698105309</v>
      </c>
      <c r="DA19" s="71" t="s">
        <v>2609</v>
      </c>
    </row>
    <row r="20" spans="1:105" ht="12" customHeight="1" x14ac:dyDescent="0.25">
      <c r="A20" s="59" t="s">
        <v>159</v>
      </c>
      <c r="B20" s="230">
        <v>7.06730515892494</v>
      </c>
      <c r="C20" s="230">
        <v>7.5534597027515211</v>
      </c>
      <c r="D20" s="230">
        <v>6.8193544066174896</v>
      </c>
      <c r="E20" s="230">
        <v>7.6376345654759206</v>
      </c>
      <c r="F20" s="230">
        <v>7.9932612488396959</v>
      </c>
      <c r="G20" s="230">
        <v>6.6973812134127293</v>
      </c>
      <c r="H20" s="230">
        <v>7.0522117893516603</v>
      </c>
      <c r="I20" s="230">
        <v>6.893948862971027</v>
      </c>
      <c r="J20" s="230">
        <v>8.2400331784748051</v>
      </c>
      <c r="K20" s="230">
        <v>6.975524826734012</v>
      </c>
      <c r="L20" s="230">
        <v>7.1176575918478102</v>
      </c>
      <c r="M20" s="230">
        <v>4.5002801395857128</v>
      </c>
      <c r="N20" s="230">
        <v>4.2668172027553357</v>
      </c>
      <c r="O20" s="230">
        <v>3.046181929378915</v>
      </c>
      <c r="P20" s="230">
        <v>1.1847196048313271</v>
      </c>
      <c r="Q20" s="230">
        <v>1.112073664856589</v>
      </c>
      <c r="R20" s="230">
        <v>1.173447239993614</v>
      </c>
      <c r="S20" s="230">
        <v>1.0500356972923111</v>
      </c>
      <c r="T20" s="230">
        <v>1.2503063093502069</v>
      </c>
      <c r="U20" s="230">
        <v>1.19593955210811</v>
      </c>
      <c r="V20" s="230">
        <v>1.287666108563978</v>
      </c>
      <c r="W20" s="230">
        <v>2.5529780321483462</v>
      </c>
      <c r="X20" s="230">
        <v>3.529952314248141</v>
      </c>
      <c r="Y20" s="230">
        <v>2.6445327417069602</v>
      </c>
      <c r="DA20" s="71" t="s">
        <v>2610</v>
      </c>
    </row>
    <row r="21" spans="1:105" ht="12" customHeight="1" x14ac:dyDescent="0.25">
      <c r="A21" s="59" t="s">
        <v>32</v>
      </c>
      <c r="B21" s="230">
        <v>0.26212422456690132</v>
      </c>
      <c r="C21" s="230">
        <v>0.26431609286995711</v>
      </c>
      <c r="D21" s="230">
        <v>0.39505167983746148</v>
      </c>
      <c r="E21" s="230">
        <v>0.26723358020955218</v>
      </c>
      <c r="F21" s="230">
        <v>0.26458881646972732</v>
      </c>
      <c r="G21" s="230">
        <v>0.40500975446416781</v>
      </c>
      <c r="H21" s="230">
        <v>0.68125554628263241</v>
      </c>
      <c r="I21" s="230">
        <v>0.67933931758000321</v>
      </c>
      <c r="J21" s="230">
        <v>0.67698080286587814</v>
      </c>
      <c r="K21" s="230">
        <v>0.40882690306537173</v>
      </c>
      <c r="L21" s="230">
        <v>0.68078385507380135</v>
      </c>
      <c r="M21" s="230">
        <v>0.53236486909617886</v>
      </c>
      <c r="N21" s="230">
        <v>0.52083029480607757</v>
      </c>
      <c r="O21" s="230">
        <v>0.26517912916037001</v>
      </c>
      <c r="P21" s="230">
        <v>0.270502707075298</v>
      </c>
      <c r="Q21" s="230">
        <v>0.19721474627760591</v>
      </c>
      <c r="R21" s="230">
        <v>0.1872122404740674</v>
      </c>
      <c r="S21" s="230">
        <v>0.2034613217638831</v>
      </c>
      <c r="T21" s="230">
        <v>5.5545713311025771E-2</v>
      </c>
      <c r="U21" s="230">
        <v>5.5183893669827219E-2</v>
      </c>
      <c r="V21" s="230">
        <v>4.0615348825847497E-2</v>
      </c>
      <c r="W21" s="230">
        <v>2.8414675024757679E-2</v>
      </c>
      <c r="X21" s="230">
        <v>2.215519583619998E-2</v>
      </c>
      <c r="Y21" s="230">
        <v>1.2911502256674839E-2</v>
      </c>
      <c r="DA21" s="71" t="s">
        <v>2611</v>
      </c>
    </row>
    <row r="22" spans="1:105" ht="12" customHeight="1" x14ac:dyDescent="0.25">
      <c r="A22" s="59" t="s">
        <v>35</v>
      </c>
      <c r="B22" s="230">
        <v>8.5017796111044213</v>
      </c>
      <c r="C22" s="230">
        <v>9.2908694733990451</v>
      </c>
      <c r="D22" s="230">
        <v>8.3551615841985587</v>
      </c>
      <c r="E22" s="230">
        <v>9.3455169146600774</v>
      </c>
      <c r="F22" s="230">
        <v>8.8206584997736179</v>
      </c>
      <c r="G22" s="230">
        <v>7.6996142208750538</v>
      </c>
      <c r="H22" s="230">
        <v>7.795397406777262</v>
      </c>
      <c r="I22" s="230">
        <v>8.515124814595195</v>
      </c>
      <c r="J22" s="230">
        <v>10.117151106230439</v>
      </c>
      <c r="K22" s="230">
        <v>9.131288517087782</v>
      </c>
      <c r="L22" s="230">
        <v>9.8145360247202724</v>
      </c>
      <c r="M22" s="230">
        <v>8.5500490162602585</v>
      </c>
      <c r="N22" s="230">
        <v>6.7032194692299694</v>
      </c>
      <c r="O22" s="230">
        <v>6.3147811706770867</v>
      </c>
      <c r="P22" s="230">
        <v>6.0989746361750328</v>
      </c>
      <c r="Q22" s="230">
        <v>5.4771660849388271</v>
      </c>
      <c r="R22" s="230">
        <v>5.270364889644843</v>
      </c>
      <c r="S22" s="230">
        <v>5.8920062950606731</v>
      </c>
      <c r="T22" s="230">
        <v>6.112204618839236</v>
      </c>
      <c r="U22" s="230">
        <v>5.4533948576712241</v>
      </c>
      <c r="V22" s="230">
        <v>5.0891197498010001</v>
      </c>
      <c r="W22" s="230">
        <v>4.8406964732799471</v>
      </c>
      <c r="X22" s="230">
        <v>4.169714423745245</v>
      </c>
      <c r="Y22" s="230">
        <v>4.4929492622478984</v>
      </c>
      <c r="DA22" s="71" t="s">
        <v>2612</v>
      </c>
    </row>
    <row r="23" spans="1:105" ht="12" customHeight="1" x14ac:dyDescent="0.25">
      <c r="A23" s="60" t="s">
        <v>2563</v>
      </c>
      <c r="B23" s="329">
        <v>10.34262470744101</v>
      </c>
      <c r="C23" s="329">
        <v>10.283001682677231</v>
      </c>
      <c r="D23" s="329">
        <v>11.04046144029596</v>
      </c>
      <c r="E23" s="329">
        <v>10.4459565430439</v>
      </c>
      <c r="F23" s="329">
        <v>11.10989886275623</v>
      </c>
      <c r="G23" s="329">
        <v>12.16014027294062</v>
      </c>
      <c r="H23" s="329">
        <v>12.382991579137689</v>
      </c>
      <c r="I23" s="329">
        <v>12.71450217582249</v>
      </c>
      <c r="J23" s="329">
        <v>11.049225422531279</v>
      </c>
      <c r="K23" s="329">
        <v>10.687318675125359</v>
      </c>
      <c r="L23" s="329">
        <v>10.369799784481341</v>
      </c>
      <c r="M23" s="329">
        <v>11.567240217883381</v>
      </c>
      <c r="N23" s="329">
        <v>11.56916109902776</v>
      </c>
      <c r="O23" s="329">
        <v>11.70301731154705</v>
      </c>
      <c r="P23" s="329">
        <v>12.29829721219874</v>
      </c>
      <c r="Q23" s="329">
        <v>12.613261483392829</v>
      </c>
      <c r="R23" s="329">
        <v>12.04378582878206</v>
      </c>
      <c r="S23" s="329">
        <v>12.060506450124301</v>
      </c>
      <c r="T23" s="329">
        <v>12.016969125788419</v>
      </c>
      <c r="U23" s="329">
        <v>11.417676785602801</v>
      </c>
      <c r="V23" s="329">
        <v>11.504807668767221</v>
      </c>
      <c r="W23" s="329">
        <v>11.82475417295006</v>
      </c>
      <c r="X23" s="329">
        <v>11.053006929631829</v>
      </c>
      <c r="Y23" s="329">
        <v>10.67454215690988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11.50708460930046</v>
      </c>
      <c r="C24" s="261">
        <f t="shared" si="1"/>
        <v>11.992425485756183</v>
      </c>
      <c r="D24" s="261">
        <f t="shared" si="1"/>
        <v>11.607838528361825</v>
      </c>
      <c r="E24" s="261">
        <f t="shared" si="1"/>
        <v>12.12549916059006</v>
      </c>
      <c r="F24" s="261">
        <f t="shared" si="1"/>
        <v>12.267119169123001</v>
      </c>
      <c r="G24" s="261">
        <f t="shared" si="1"/>
        <v>11.690140203506209</v>
      </c>
      <c r="H24" s="261">
        <f t="shared" si="1"/>
        <v>12.143577691908176</v>
      </c>
      <c r="I24" s="261">
        <f t="shared" si="1"/>
        <v>12.435682759729252</v>
      </c>
      <c r="J24" s="261">
        <f t="shared" si="1"/>
        <v>13.209722290288795</v>
      </c>
      <c r="K24" s="261">
        <f t="shared" si="1"/>
        <v>11.94186729777042</v>
      </c>
      <c r="L24" s="261">
        <f t="shared" si="1"/>
        <v>12.303195256016279</v>
      </c>
      <c r="M24" s="261">
        <f t="shared" si="1"/>
        <v>11.056796138101802</v>
      </c>
      <c r="N24" s="261">
        <f t="shared" si="1"/>
        <v>10.16229320893814</v>
      </c>
      <c r="O24" s="261">
        <f t="shared" si="1"/>
        <v>9.3121146022630832</v>
      </c>
      <c r="P24" s="261">
        <f t="shared" si="1"/>
        <v>8.5504573455955732</v>
      </c>
      <c r="Q24" s="261">
        <f t="shared" si="1"/>
        <v>8.2340123147843975</v>
      </c>
      <c r="R24" s="261">
        <f t="shared" si="1"/>
        <v>7.7905048400702199</v>
      </c>
      <c r="S24" s="261">
        <f t="shared" si="1"/>
        <v>8.0933056461595374</v>
      </c>
      <c r="T24" s="261">
        <f t="shared" si="1"/>
        <v>8.3746651275630946</v>
      </c>
      <c r="U24" s="261">
        <f t="shared" si="1"/>
        <v>7.7985242290538244</v>
      </c>
      <c r="V24" s="261">
        <f t="shared" si="1"/>
        <v>7.7232823822049319</v>
      </c>
      <c r="W24" s="261">
        <f t="shared" si="1"/>
        <v>8.2707909885799555</v>
      </c>
      <c r="X24" s="261">
        <f t="shared" si="1"/>
        <v>8.2518080685276267</v>
      </c>
      <c r="Y24" s="261">
        <f t="shared" si="1"/>
        <v>8.0344634183545818</v>
      </c>
      <c r="DA24" s="70"/>
    </row>
    <row r="25" spans="1:105" ht="12" customHeight="1" x14ac:dyDescent="0.25">
      <c r="A25" s="169" t="s">
        <v>2566</v>
      </c>
      <c r="B25" s="352">
        <v>8.2049477497295147</v>
      </c>
      <c r="C25" s="352">
        <v>8.598513248025446</v>
      </c>
      <c r="D25" s="352">
        <v>8.2387168502553596</v>
      </c>
      <c r="E25" s="352">
        <v>8.6974186586579947</v>
      </c>
      <c r="F25" s="352">
        <v>8.741801737463847</v>
      </c>
      <c r="G25" s="352">
        <v>8.2355922066414511</v>
      </c>
      <c r="H25" s="352">
        <v>8.5668718629211043</v>
      </c>
      <c r="I25" s="352">
        <v>8.7879724516176942</v>
      </c>
      <c r="J25" s="352">
        <v>9.5095701298131008</v>
      </c>
      <c r="K25" s="352">
        <v>8.558551372182734</v>
      </c>
      <c r="L25" s="352">
        <v>8.8666454965803325</v>
      </c>
      <c r="M25" s="352">
        <v>7.8206613934989626</v>
      </c>
      <c r="N25" s="352">
        <v>7.0949961403442421</v>
      </c>
      <c r="O25" s="352">
        <v>6.4698955440514352</v>
      </c>
      <c r="P25" s="352">
        <v>5.9026438655086331</v>
      </c>
      <c r="Q25" s="352">
        <v>5.6050675815076687</v>
      </c>
      <c r="R25" s="352">
        <v>5.3063155517185594</v>
      </c>
      <c r="S25" s="352">
        <v>5.5466548101781132</v>
      </c>
      <c r="T25" s="352">
        <v>5.7870925348372513</v>
      </c>
      <c r="U25" s="352">
        <v>5.3659323842492306</v>
      </c>
      <c r="V25" s="352">
        <v>5.311379109995138</v>
      </c>
      <c r="W25" s="352">
        <v>5.677006286041979</v>
      </c>
      <c r="X25" s="352">
        <v>5.6618959867133638</v>
      </c>
      <c r="Y25" s="352">
        <v>5.540639158288668</v>
      </c>
      <c r="DA25" s="170" t="s">
        <v>2614</v>
      </c>
    </row>
    <row r="26" spans="1:105" ht="12" customHeight="1" x14ac:dyDescent="0.25">
      <c r="A26" s="61" t="s">
        <v>2568</v>
      </c>
      <c r="B26" s="263">
        <v>3.3021368595709442</v>
      </c>
      <c r="C26" s="263">
        <v>3.3939122377307371</v>
      </c>
      <c r="D26" s="263">
        <v>3.369121678106465</v>
      </c>
      <c r="E26" s="263">
        <v>3.4280805019320661</v>
      </c>
      <c r="F26" s="263">
        <v>3.525317431659154</v>
      </c>
      <c r="G26" s="263">
        <v>3.4545479968647572</v>
      </c>
      <c r="H26" s="263">
        <v>3.576705828987071</v>
      </c>
      <c r="I26" s="263">
        <v>3.6477103081115581</v>
      </c>
      <c r="J26" s="263">
        <v>3.7001521604756942</v>
      </c>
      <c r="K26" s="263">
        <v>3.3833159255876861</v>
      </c>
      <c r="L26" s="263">
        <v>3.4365497594359469</v>
      </c>
      <c r="M26" s="263">
        <v>3.2361347446028401</v>
      </c>
      <c r="N26" s="263">
        <v>3.0672970685938981</v>
      </c>
      <c r="O26" s="263">
        <v>2.8422190582116471</v>
      </c>
      <c r="P26" s="263">
        <v>2.6478134800869402</v>
      </c>
      <c r="Q26" s="263">
        <v>2.628944733276728</v>
      </c>
      <c r="R26" s="263">
        <v>2.484189288351661</v>
      </c>
      <c r="S26" s="263">
        <v>2.5466508359814242</v>
      </c>
      <c r="T26" s="263">
        <v>2.5875725927258428</v>
      </c>
      <c r="U26" s="263">
        <v>2.4325918448045938</v>
      </c>
      <c r="V26" s="263">
        <v>2.4119032722097939</v>
      </c>
      <c r="W26" s="263">
        <v>2.5937847025379761</v>
      </c>
      <c r="X26" s="263">
        <v>2.5899120818142629</v>
      </c>
      <c r="Y26" s="263">
        <v>2.4938242600659142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33.883821473699342</v>
      </c>
      <c r="C27" s="261">
        <f t="shared" si="2"/>
        <v>35.1848480861415</v>
      </c>
      <c r="D27" s="261">
        <f t="shared" si="2"/>
        <v>34.221842335963998</v>
      </c>
      <c r="E27" s="261">
        <f t="shared" si="2"/>
        <v>35.576090457462563</v>
      </c>
      <c r="F27" s="261">
        <f t="shared" si="2"/>
        <v>36.162169509872982</v>
      </c>
      <c r="G27" s="261">
        <f t="shared" si="2"/>
        <v>34.694297667263243</v>
      </c>
      <c r="H27" s="261">
        <f t="shared" si="2"/>
        <v>36.08461615254766</v>
      </c>
      <c r="I27" s="261">
        <f t="shared" si="2"/>
        <v>36.747789000851597</v>
      </c>
      <c r="J27" s="261">
        <f t="shared" si="2"/>
        <v>38.743390796203158</v>
      </c>
      <c r="K27" s="261">
        <f t="shared" si="2"/>
        <v>35.015473140392288</v>
      </c>
      <c r="L27" s="261">
        <f t="shared" si="2"/>
        <v>35.968885199356102</v>
      </c>
      <c r="M27" s="261">
        <f t="shared" si="2"/>
        <v>32.461719200004431</v>
      </c>
      <c r="N27" s="261">
        <f t="shared" si="2"/>
        <v>30.27401109329011</v>
      </c>
      <c r="O27" s="261">
        <f t="shared" si="2"/>
        <v>27.776977430844731</v>
      </c>
      <c r="P27" s="261">
        <f t="shared" si="2"/>
        <v>25.578902661564747</v>
      </c>
      <c r="Q27" s="261">
        <f t="shared" si="2"/>
        <v>25.032285092914208</v>
      </c>
      <c r="R27" s="261">
        <f t="shared" si="2"/>
        <v>23.642583090751572</v>
      </c>
      <c r="S27" s="261">
        <f t="shared" si="2"/>
        <v>24.354175799987356</v>
      </c>
      <c r="T27" s="261">
        <f t="shared" si="2"/>
        <v>25.025625156640089</v>
      </c>
      <c r="U27" s="261">
        <f t="shared" si="2"/>
        <v>23.435774136615215</v>
      </c>
      <c r="V27" s="261">
        <f t="shared" si="2"/>
        <v>23.27711001946723</v>
      </c>
      <c r="W27" s="261">
        <f t="shared" si="2"/>
        <v>25.09077898913127</v>
      </c>
      <c r="X27" s="261">
        <f t="shared" si="2"/>
        <v>25.293075022117797</v>
      </c>
      <c r="Y27" s="261">
        <f t="shared" si="2"/>
        <v>24.408310938284011</v>
      </c>
      <c r="DA27" s="70"/>
    </row>
    <row r="28" spans="1:105" ht="12" customHeight="1" x14ac:dyDescent="0.25">
      <c r="A28" s="169" t="s">
        <v>2571</v>
      </c>
      <c r="B28" s="351">
        <v>21.219383056424629</v>
      </c>
      <c r="C28" s="351">
        <v>22.593417454291831</v>
      </c>
      <c r="D28" s="351">
        <v>20.7029099600914</v>
      </c>
      <c r="E28" s="351">
        <v>22.78512326189859</v>
      </c>
      <c r="F28" s="351">
        <v>22.5582117187429</v>
      </c>
      <c r="G28" s="351">
        <v>19.804329986111458</v>
      </c>
      <c r="H28" s="351">
        <v>20.921769320950489</v>
      </c>
      <c r="I28" s="351">
        <v>21.17901082637508</v>
      </c>
      <c r="J28" s="351">
        <v>25.213727013511789</v>
      </c>
      <c r="K28" s="351">
        <v>21.928960476973469</v>
      </c>
      <c r="L28" s="351">
        <v>23.271171177542211</v>
      </c>
      <c r="M28" s="351">
        <v>18.29775158626968</v>
      </c>
      <c r="N28" s="351">
        <v>16.1076913801949</v>
      </c>
      <c r="O28" s="351">
        <v>13.44675215139937</v>
      </c>
      <c r="P28" s="351">
        <v>10.51976321805609</v>
      </c>
      <c r="Q28" s="351">
        <v>9.5874751132495284</v>
      </c>
      <c r="R28" s="351">
        <v>8.8950902391816999</v>
      </c>
      <c r="S28" s="351">
        <v>9.5862087182024958</v>
      </c>
      <c r="T28" s="351">
        <v>10.310969084246119</v>
      </c>
      <c r="U28" s="351">
        <v>9.4549454195505547</v>
      </c>
      <c r="V28" s="351">
        <v>9.1895904250583982</v>
      </c>
      <c r="W28" s="351">
        <v>10.61148816511079</v>
      </c>
      <c r="X28" s="351">
        <v>11.758780822568619</v>
      </c>
      <c r="Y28" s="351">
        <v>11.337442991047419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1.834229185490434</v>
      </c>
      <c r="C30" s="230">
        <v>1.6440559003891579</v>
      </c>
      <c r="D30" s="230">
        <v>1.638133220515676</v>
      </c>
      <c r="E30" s="230">
        <v>1.6622027798428121</v>
      </c>
      <c r="F30" s="230">
        <v>1.645752251294277</v>
      </c>
      <c r="G30" s="230">
        <v>1.679425673353981</v>
      </c>
      <c r="H30" s="230">
        <v>1.906832901671025</v>
      </c>
      <c r="I30" s="230">
        <v>1.4789132812980581</v>
      </c>
      <c r="J30" s="230">
        <v>1.906586089955318</v>
      </c>
      <c r="K30" s="230">
        <v>1.705727521601424</v>
      </c>
      <c r="L30" s="230">
        <v>1.7042599877766349</v>
      </c>
      <c r="M30" s="230">
        <v>1.665881351646642</v>
      </c>
      <c r="N30" s="230">
        <v>2.0372420331034111</v>
      </c>
      <c r="O30" s="230">
        <v>1.6596392176650381</v>
      </c>
      <c r="P30" s="230">
        <v>1.2697261387724299</v>
      </c>
      <c r="Q30" s="230">
        <v>1.2775308323437871</v>
      </c>
      <c r="R30" s="230">
        <v>0.775468561492897</v>
      </c>
      <c r="S30" s="230">
        <v>0.83661282336551435</v>
      </c>
      <c r="T30" s="230">
        <v>1.227634421184322</v>
      </c>
      <c r="U30" s="230">
        <v>1.245331170429129</v>
      </c>
      <c r="V30" s="230">
        <v>1.33154813053902</v>
      </c>
      <c r="W30" s="230">
        <v>1.52321569924991</v>
      </c>
      <c r="X30" s="230">
        <v>2.3034886586956569</v>
      </c>
      <c r="Y30" s="230">
        <v>2.581859105890445</v>
      </c>
      <c r="DA30" s="71" t="s">
        <v>2618</v>
      </c>
    </row>
    <row r="31" spans="1:105" ht="12" customHeight="1" x14ac:dyDescent="0.25">
      <c r="A31" s="59" t="s">
        <v>159</v>
      </c>
      <c r="B31" s="230">
        <v>8.6538430517448219</v>
      </c>
      <c r="C31" s="230">
        <v>9.2491343298998192</v>
      </c>
      <c r="D31" s="230">
        <v>8.3502298856540715</v>
      </c>
      <c r="E31" s="230">
        <v>9.3522055903786789</v>
      </c>
      <c r="F31" s="230">
        <v>9.7876668353139138</v>
      </c>
      <c r="G31" s="230">
        <v>8.2008749551992572</v>
      </c>
      <c r="H31" s="230">
        <v>8.6353613747163198</v>
      </c>
      <c r="I31" s="230">
        <v>8.4415700362910542</v>
      </c>
      <c r="J31" s="230">
        <v>10.08983654507119</v>
      </c>
      <c r="K31" s="230">
        <v>8.5414589715110321</v>
      </c>
      <c r="L31" s="230">
        <v>8.7154990920585469</v>
      </c>
      <c r="M31" s="230">
        <v>5.510547109696792</v>
      </c>
      <c r="N31" s="230">
        <v>5.2246741258228582</v>
      </c>
      <c r="O31" s="230">
        <v>3.7300186890354059</v>
      </c>
      <c r="P31" s="230">
        <v>1.4506770671403999</v>
      </c>
      <c r="Q31" s="230">
        <v>1.361722854926436</v>
      </c>
      <c r="R31" s="230">
        <v>1.4368741714207509</v>
      </c>
      <c r="S31" s="230">
        <v>1.2857579966844619</v>
      </c>
      <c r="T31" s="230">
        <v>1.5309873175716811</v>
      </c>
      <c r="U31" s="230">
        <v>1.4644157780915641</v>
      </c>
      <c r="V31" s="230">
        <v>1.576734010486504</v>
      </c>
      <c r="W31" s="230">
        <v>3.1260955495694032</v>
      </c>
      <c r="X31" s="230">
        <v>4.3223905888752761</v>
      </c>
      <c r="Y31" s="230">
        <v>3.2382033571921962</v>
      </c>
      <c r="DA31" s="71" t="s">
        <v>2619</v>
      </c>
    </row>
    <row r="32" spans="1:105" ht="12" customHeight="1" x14ac:dyDescent="0.25">
      <c r="A32" s="59" t="s">
        <v>32</v>
      </c>
      <c r="B32" s="230">
        <v>0.32096843824518528</v>
      </c>
      <c r="C32" s="230">
        <v>0.32365235861627412</v>
      </c>
      <c r="D32" s="230">
        <v>0.48373675082138118</v>
      </c>
      <c r="E32" s="230">
        <v>0.32722479209332922</v>
      </c>
      <c r="F32" s="230">
        <v>0.32398630588129868</v>
      </c>
      <c r="G32" s="230">
        <v>0.49593031158877671</v>
      </c>
      <c r="H32" s="230">
        <v>0.83419046483587644</v>
      </c>
      <c r="I32" s="230">
        <v>0.83184406234286112</v>
      </c>
      <c r="J32" s="230">
        <v>0.82895608514189179</v>
      </c>
      <c r="K32" s="230">
        <v>0.50060437110045519</v>
      </c>
      <c r="L32" s="230">
        <v>0.83361288376383891</v>
      </c>
      <c r="M32" s="230">
        <v>0.65187534991368823</v>
      </c>
      <c r="N32" s="230">
        <v>0.63775138139519671</v>
      </c>
      <c r="O32" s="230">
        <v>0.3247091377473918</v>
      </c>
      <c r="P32" s="230">
        <v>0.33122780458199752</v>
      </c>
      <c r="Q32" s="230">
        <v>0.24148744442155831</v>
      </c>
      <c r="R32" s="230">
        <v>0.22923947813151099</v>
      </c>
      <c r="S32" s="230">
        <v>0.2491363123639386</v>
      </c>
      <c r="T32" s="230">
        <v>6.8015159156358099E-2</v>
      </c>
      <c r="U32" s="230">
        <v>6.7572114697747626E-2</v>
      </c>
      <c r="V32" s="230">
        <v>4.9733080194915312E-2</v>
      </c>
      <c r="W32" s="230">
        <v>3.4793479622152262E-2</v>
      </c>
      <c r="X32" s="230">
        <v>2.712881122799999E-2</v>
      </c>
      <c r="Y32" s="230">
        <v>1.5810002763275322E-2</v>
      </c>
      <c r="DA32" s="71" t="s">
        <v>2620</v>
      </c>
    </row>
    <row r="33" spans="1:105" ht="12" customHeight="1" x14ac:dyDescent="0.25">
      <c r="A33" s="59" t="s">
        <v>35</v>
      </c>
      <c r="B33" s="230">
        <v>10.41034238094419</v>
      </c>
      <c r="C33" s="230">
        <v>11.376574865386591</v>
      </c>
      <c r="D33" s="230">
        <v>10.23081010310028</v>
      </c>
      <c r="E33" s="230">
        <v>11.443490099583769</v>
      </c>
      <c r="F33" s="230">
        <v>10.80080632625341</v>
      </c>
      <c r="G33" s="230">
        <v>9.4280990459694483</v>
      </c>
      <c r="H33" s="230">
        <v>9.5453845797272638</v>
      </c>
      <c r="I33" s="230">
        <v>10.4266834464431</v>
      </c>
      <c r="J33" s="230">
        <v>12.388348293343389</v>
      </c>
      <c r="K33" s="230">
        <v>11.18116961276055</v>
      </c>
      <c r="L33" s="230">
        <v>12.01779921394319</v>
      </c>
      <c r="M33" s="230">
        <v>10.46944777501256</v>
      </c>
      <c r="N33" s="230">
        <v>8.2080238398734302</v>
      </c>
      <c r="O33" s="230">
        <v>7.7323851069515346</v>
      </c>
      <c r="P33" s="230">
        <v>7.4681322075612657</v>
      </c>
      <c r="Q33" s="230">
        <v>6.7067339815577469</v>
      </c>
      <c r="R33" s="230">
        <v>6.4535080281365396</v>
      </c>
      <c r="S33" s="230">
        <v>7.2147015857885801</v>
      </c>
      <c r="T33" s="230">
        <v>7.4843321863337584</v>
      </c>
      <c r="U33" s="230">
        <v>6.6776263563321132</v>
      </c>
      <c r="V33" s="230">
        <v>6.2315752038379584</v>
      </c>
      <c r="W33" s="230">
        <v>5.9273834366693254</v>
      </c>
      <c r="X33" s="230">
        <v>5.1057727637696892</v>
      </c>
      <c r="Y33" s="230">
        <v>5.5015705252015046</v>
      </c>
      <c r="DA33" s="71" t="s">
        <v>2621</v>
      </c>
    </row>
    <row r="34" spans="1:105" ht="12" customHeight="1" x14ac:dyDescent="0.25">
      <c r="A34" s="60" t="s">
        <v>2578</v>
      </c>
      <c r="B34" s="329">
        <v>12.66443841727471</v>
      </c>
      <c r="C34" s="329">
        <v>12.59143063184967</v>
      </c>
      <c r="D34" s="329">
        <v>13.5189323758726</v>
      </c>
      <c r="E34" s="329">
        <v>12.790967195563971</v>
      </c>
      <c r="F34" s="329">
        <v>13.60395779113008</v>
      </c>
      <c r="G34" s="329">
        <v>14.889967681151781</v>
      </c>
      <c r="H34" s="329">
        <v>15.16284683159717</v>
      </c>
      <c r="I34" s="329">
        <v>15.56877817447652</v>
      </c>
      <c r="J34" s="329">
        <v>13.529663782691371</v>
      </c>
      <c r="K34" s="329">
        <v>13.086512663418819</v>
      </c>
      <c r="L34" s="329">
        <v>12.697714021813891</v>
      </c>
      <c r="M34" s="329">
        <v>14.16396761373475</v>
      </c>
      <c r="N34" s="329">
        <v>14.166319713095209</v>
      </c>
      <c r="O34" s="329">
        <v>14.33022527944536</v>
      </c>
      <c r="P34" s="329">
        <v>15.059139443508659</v>
      </c>
      <c r="Q34" s="329">
        <v>15.444809979664679</v>
      </c>
      <c r="R34" s="329">
        <v>14.74749285156987</v>
      </c>
      <c r="S34" s="329">
        <v>14.76796708178486</v>
      </c>
      <c r="T34" s="329">
        <v>14.71465607239397</v>
      </c>
      <c r="U34" s="329">
        <v>13.980828717064661</v>
      </c>
      <c r="V34" s="329">
        <v>14.08751959440883</v>
      </c>
      <c r="W34" s="329">
        <v>14.479290824020479</v>
      </c>
      <c r="X34" s="329">
        <v>13.53429419954918</v>
      </c>
      <c r="Y34" s="329">
        <v>13.070867947236589</v>
      </c>
      <c r="DA34" s="72" t="s">
        <v>2622</v>
      </c>
    </row>
    <row r="35" spans="1:105" ht="12" customHeight="1" x14ac:dyDescent="0.25">
      <c r="A35" s="39" t="s">
        <v>2580</v>
      </c>
      <c r="B35" s="228">
        <v>43.690007958177659</v>
      </c>
      <c r="C35" s="228">
        <v>45.787867454715503</v>
      </c>
      <c r="D35" s="228">
        <v>44.801705740808572</v>
      </c>
      <c r="E35" s="228">
        <v>48.081547687547882</v>
      </c>
      <c r="F35" s="228">
        <v>47.626801170762619</v>
      </c>
      <c r="G35" s="228">
        <v>49.134740665198507</v>
      </c>
      <c r="H35" s="228">
        <v>51.89240337399707</v>
      </c>
      <c r="I35" s="228">
        <v>52.356914729113583</v>
      </c>
      <c r="J35" s="228">
        <v>54.866465271992297</v>
      </c>
      <c r="K35" s="228">
        <v>50.99859068473495</v>
      </c>
      <c r="L35" s="228">
        <v>51.775019561668422</v>
      </c>
      <c r="M35" s="228">
        <v>44.602364361843982</v>
      </c>
      <c r="N35" s="228">
        <v>39.977593618684452</v>
      </c>
      <c r="O35" s="228">
        <v>38.992757661102061</v>
      </c>
      <c r="P35" s="228">
        <v>37.852723717430109</v>
      </c>
      <c r="Q35" s="228">
        <v>30.941116834638581</v>
      </c>
      <c r="R35" s="228">
        <v>31.19148076810065</v>
      </c>
      <c r="S35" s="228">
        <v>32.672900155194426</v>
      </c>
      <c r="T35" s="228">
        <v>38.664344216741469</v>
      </c>
      <c r="U35" s="228">
        <v>34.210079888450217</v>
      </c>
      <c r="V35" s="228">
        <v>36.989058146657648</v>
      </c>
      <c r="W35" s="228">
        <v>38.961621896041912</v>
      </c>
      <c r="X35" s="228">
        <v>40.090824247202598</v>
      </c>
      <c r="Y35" s="228">
        <v>39.112939187349973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1.4728942994633409</v>
      </c>
      <c r="C38" s="229">
        <v>1.272897242589607</v>
      </c>
      <c r="D38" s="229">
        <v>1.2886837933011439</v>
      </c>
      <c r="E38" s="229">
        <v>1.2245278154329471</v>
      </c>
      <c r="F38" s="229">
        <v>1.2683757202105801</v>
      </c>
      <c r="G38" s="229">
        <v>1.1786212178105</v>
      </c>
      <c r="H38" s="229">
        <v>1.279373415038253</v>
      </c>
      <c r="I38" s="229">
        <v>1.0061824351881239</v>
      </c>
      <c r="J38" s="229">
        <v>1.2800312769716879</v>
      </c>
      <c r="K38" s="229">
        <v>1.108515206674584</v>
      </c>
      <c r="L38" s="229">
        <v>1.1124268307436249</v>
      </c>
      <c r="M38" s="229">
        <v>1.214722801219192</v>
      </c>
      <c r="N38" s="229">
        <v>1.6386682666175501</v>
      </c>
      <c r="O38" s="229">
        <v>1.2313608378461991</v>
      </c>
      <c r="P38" s="229">
        <v>0.85692100473317767</v>
      </c>
      <c r="Q38" s="229">
        <v>1.210033169361096</v>
      </c>
      <c r="R38" s="229">
        <v>0.7139142390240365</v>
      </c>
      <c r="S38" s="229">
        <v>0.73471444194788416</v>
      </c>
      <c r="T38" s="229">
        <v>0.8269941445086616</v>
      </c>
      <c r="U38" s="229">
        <v>0.90706297319090046</v>
      </c>
      <c r="V38" s="229">
        <v>0.83276432450925597</v>
      </c>
      <c r="W38" s="229">
        <v>0.98352582224688612</v>
      </c>
      <c r="X38" s="229">
        <v>1.423795380307094</v>
      </c>
      <c r="Y38" s="229">
        <v>1.571101717887156</v>
      </c>
      <c r="DA38" s="73" t="s">
        <v>2626</v>
      </c>
    </row>
    <row r="39" spans="1:105" ht="12" customHeight="1" x14ac:dyDescent="0.25">
      <c r="A39" s="64" t="s">
        <v>159</v>
      </c>
      <c r="B39" s="229">
        <v>7.0812244364511709</v>
      </c>
      <c r="C39" s="229">
        <v>7.2972498389052332</v>
      </c>
      <c r="D39" s="229">
        <v>6.6938649196030457</v>
      </c>
      <c r="E39" s="229">
        <v>7.0206942316265426</v>
      </c>
      <c r="F39" s="229">
        <v>7.6867720634710111</v>
      </c>
      <c r="G39" s="229">
        <v>5.8648244921228887</v>
      </c>
      <c r="H39" s="229">
        <v>5.9040029375186203</v>
      </c>
      <c r="I39" s="229">
        <v>5.8524621491525277</v>
      </c>
      <c r="J39" s="229">
        <v>6.9028693752893906</v>
      </c>
      <c r="K39" s="229">
        <v>5.656469120443699</v>
      </c>
      <c r="L39" s="229">
        <v>5.7970791807544417</v>
      </c>
      <c r="M39" s="229">
        <v>4.0945784801810721</v>
      </c>
      <c r="N39" s="229">
        <v>4.2824173138667954</v>
      </c>
      <c r="O39" s="229">
        <v>2.8200968231748469</v>
      </c>
      <c r="P39" s="229">
        <v>0.99766063595959242</v>
      </c>
      <c r="Q39" s="229">
        <v>1.3143044390492351</v>
      </c>
      <c r="R39" s="229">
        <v>1.347975347509673</v>
      </c>
      <c r="S39" s="229">
        <v>1.150627254426779</v>
      </c>
      <c r="T39" s="229">
        <v>1.050960355438149</v>
      </c>
      <c r="U39" s="229">
        <v>1.0869219096866549</v>
      </c>
      <c r="V39" s="229">
        <v>1.004858802423598</v>
      </c>
      <c r="W39" s="229">
        <v>2.0568753368519141</v>
      </c>
      <c r="X39" s="229">
        <v>2.7224936355676501</v>
      </c>
      <c r="Y39" s="229">
        <v>2.0079701226582358</v>
      </c>
      <c r="DA39" s="73" t="s">
        <v>2627</v>
      </c>
    </row>
    <row r="40" spans="1:105" ht="12" customHeight="1" x14ac:dyDescent="0.25">
      <c r="A40" s="64" t="s">
        <v>32</v>
      </c>
      <c r="B40" s="229">
        <v>0.25462384017457362</v>
      </c>
      <c r="C40" s="229">
        <v>0.2475564776492305</v>
      </c>
      <c r="D40" s="229">
        <v>0.37594558171781017</v>
      </c>
      <c r="E40" s="229">
        <v>0.2381494614250039</v>
      </c>
      <c r="F40" s="229">
        <v>0.24667711982181731</v>
      </c>
      <c r="G40" s="229">
        <v>0.34383720945203022</v>
      </c>
      <c r="H40" s="229">
        <v>0.5529280971925139</v>
      </c>
      <c r="I40" s="229">
        <v>0.5591066996675641</v>
      </c>
      <c r="J40" s="229">
        <v>0.54981228333884535</v>
      </c>
      <c r="K40" s="229">
        <v>0.321399641976852</v>
      </c>
      <c r="L40" s="229">
        <v>0.53754989119975782</v>
      </c>
      <c r="M40" s="229">
        <v>0.4695873928125911</v>
      </c>
      <c r="N40" s="229">
        <v>0.50677896037489611</v>
      </c>
      <c r="O40" s="229">
        <v>0.23800435931222069</v>
      </c>
      <c r="P40" s="229">
        <v>0.22083925181013961</v>
      </c>
      <c r="Q40" s="229">
        <v>0.2259639684767818</v>
      </c>
      <c r="R40" s="229">
        <v>0.2084922961850055</v>
      </c>
      <c r="S40" s="229">
        <v>0.21614731464540271</v>
      </c>
      <c r="T40" s="229">
        <v>4.5264512682521137E-2</v>
      </c>
      <c r="U40" s="229">
        <v>4.8622674546836837E-2</v>
      </c>
      <c r="V40" s="229">
        <v>3.0727650420557789E-2</v>
      </c>
      <c r="W40" s="229">
        <v>2.2194275678544598E-2</v>
      </c>
      <c r="X40" s="229">
        <v>1.6565746743617622E-2</v>
      </c>
      <c r="Y40" s="229">
        <v>9.5043509295492552E-3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0.6021488859484645</v>
      </c>
      <c r="L41" s="229">
        <v>0.60214888594936677</v>
      </c>
      <c r="M41" s="229">
        <v>0.60214888594478466</v>
      </c>
      <c r="N41" s="229">
        <v>0</v>
      </c>
      <c r="O41" s="229">
        <v>0</v>
      </c>
      <c r="P41" s="229">
        <v>0</v>
      </c>
      <c r="Q41" s="229">
        <v>4.1571880018920877E-2</v>
      </c>
      <c r="R41" s="229">
        <v>1.50450613403153E-2</v>
      </c>
      <c r="S41" s="229">
        <v>0.12402277539072271</v>
      </c>
      <c r="T41" s="229">
        <v>0.2228054807695172</v>
      </c>
      <c r="U41" s="229">
        <v>0.18182748474927279</v>
      </c>
      <c r="V41" s="229">
        <v>0.17524527041446761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8.3394690734810997</v>
      </c>
      <c r="C42" s="229">
        <v>8.7870622330891113</v>
      </c>
      <c r="D42" s="229">
        <v>8.0290207509664473</v>
      </c>
      <c r="E42" s="229">
        <v>8.4100495809904068</v>
      </c>
      <c r="F42" s="229">
        <v>8.3041473798610159</v>
      </c>
      <c r="G42" s="229">
        <v>6.6007458451472294</v>
      </c>
      <c r="H42" s="229">
        <v>6.3890093435559061</v>
      </c>
      <c r="I42" s="229">
        <v>7.0767787616189368</v>
      </c>
      <c r="J42" s="229">
        <v>8.2972270743748862</v>
      </c>
      <c r="K42" s="229">
        <v>7.2489422770753853</v>
      </c>
      <c r="L42" s="229">
        <v>7.825569604586458</v>
      </c>
      <c r="M42" s="229">
        <v>7.6157433403346921</v>
      </c>
      <c r="N42" s="229">
        <v>6.5863140066342059</v>
      </c>
      <c r="O42" s="229">
        <v>5.7232212018757256</v>
      </c>
      <c r="P42" s="229">
        <v>5.0280331618786747</v>
      </c>
      <c r="Q42" s="229">
        <v>6.3371264523671957</v>
      </c>
      <c r="R42" s="229">
        <v>5.9269752078581996</v>
      </c>
      <c r="S42" s="229">
        <v>6.3207387405319793</v>
      </c>
      <c r="T42" s="229">
        <v>5.0296971998969973</v>
      </c>
      <c r="U42" s="229">
        <v>4.8521040206492794</v>
      </c>
      <c r="V42" s="229">
        <v>3.887930479804472</v>
      </c>
      <c r="W42" s="229">
        <v>3.8180603548126859</v>
      </c>
      <c r="X42" s="229">
        <v>3.1483165400965958</v>
      </c>
      <c r="Y42" s="229">
        <v>3.3397492182363431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4.4622166033898596</v>
      </c>
      <c r="C44" s="229">
        <v>6.2924959028012832</v>
      </c>
      <c r="D44" s="229">
        <v>6.0253246635793536</v>
      </c>
      <c r="E44" s="229">
        <v>6.3593007365411438</v>
      </c>
      <c r="F44" s="229">
        <v>6.5463446517673853</v>
      </c>
      <c r="G44" s="229">
        <v>9.5790628624106642</v>
      </c>
      <c r="H44" s="229">
        <v>12.61178107298791</v>
      </c>
      <c r="I44" s="229">
        <v>12.758665135024261</v>
      </c>
      <c r="J44" s="229">
        <v>10.32723852341794</v>
      </c>
      <c r="K44" s="229">
        <v>9.8061704396407219</v>
      </c>
      <c r="L44" s="229">
        <v>10.040444266156911</v>
      </c>
      <c r="M44" s="229">
        <v>8.8180937630031107</v>
      </c>
      <c r="N44" s="229">
        <v>6.3099546174577226</v>
      </c>
      <c r="O44" s="229">
        <v>8.0001313390141799</v>
      </c>
      <c r="P44" s="229">
        <v>12.982502209174021</v>
      </c>
      <c r="Q44" s="229">
        <v>7.0221066496008424</v>
      </c>
      <c r="R44" s="229">
        <v>2.1710368565427669</v>
      </c>
      <c r="S44" s="229">
        <v>2.8868441568474128</v>
      </c>
      <c r="T44" s="229">
        <v>6.825635990387247</v>
      </c>
      <c r="U44" s="229">
        <v>7.2723482261232144</v>
      </c>
      <c r="V44" s="229">
        <v>10.24528356542706</v>
      </c>
      <c r="W44" s="229">
        <v>10.12052349437343</v>
      </c>
      <c r="X44" s="229">
        <v>9.6044573563783384</v>
      </c>
      <c r="Y44" s="229">
        <v>9.0094181895682848</v>
      </c>
      <c r="DA44" s="73" t="s">
        <v>2632</v>
      </c>
    </row>
    <row r="45" spans="1:105" ht="12" customHeight="1" x14ac:dyDescent="0.25">
      <c r="A45" s="64" t="s">
        <v>39</v>
      </c>
      <c r="B45" s="229">
        <v>22.079579705217611</v>
      </c>
      <c r="C45" s="229">
        <v>21.890605759681041</v>
      </c>
      <c r="D45" s="229">
        <v>22.38886603164077</v>
      </c>
      <c r="E45" s="229">
        <v>24.82882586153184</v>
      </c>
      <c r="F45" s="229">
        <v>23.574484235630809</v>
      </c>
      <c r="G45" s="229">
        <v>25.567649038255201</v>
      </c>
      <c r="H45" s="229">
        <v>25.155308507703872</v>
      </c>
      <c r="I45" s="229">
        <v>25.10371954846217</v>
      </c>
      <c r="J45" s="229">
        <v>27.509286738599549</v>
      </c>
      <c r="K45" s="229">
        <v>26.25494511297525</v>
      </c>
      <c r="L45" s="229">
        <v>25.859800902277851</v>
      </c>
      <c r="M45" s="229">
        <v>21.787489698348541</v>
      </c>
      <c r="N45" s="229">
        <v>20.653460453733281</v>
      </c>
      <c r="O45" s="229">
        <v>20.979943099878881</v>
      </c>
      <c r="P45" s="229">
        <v>17.7667674538745</v>
      </c>
      <c r="Q45" s="229">
        <v>14.79001027576451</v>
      </c>
      <c r="R45" s="229">
        <v>20.808041759640648</v>
      </c>
      <c r="S45" s="229">
        <v>21.239805471404249</v>
      </c>
      <c r="T45" s="229">
        <v>24.662986533058369</v>
      </c>
      <c r="U45" s="229">
        <v>19.861192599504069</v>
      </c>
      <c r="V45" s="229">
        <v>20.812248053658241</v>
      </c>
      <c r="W45" s="229">
        <v>21.960442612078449</v>
      </c>
      <c r="X45" s="229">
        <v>23.175195588109311</v>
      </c>
      <c r="Y45" s="229">
        <v>23.175195588070402</v>
      </c>
      <c r="DA45" s="73" t="s">
        <v>2633</v>
      </c>
    </row>
    <row r="46" spans="1:105" ht="12" customHeight="1" x14ac:dyDescent="0.25">
      <c r="A46" s="39" t="s">
        <v>2592</v>
      </c>
      <c r="B46" s="228">
        <v>17.973207532163489</v>
      </c>
      <c r="C46" s="228">
        <v>18.47273192747371</v>
      </c>
      <c r="D46" s="228">
        <v>18.337799339300059</v>
      </c>
      <c r="E46" s="228">
        <v>18.65870644325561</v>
      </c>
      <c r="F46" s="228">
        <v>19.18795752887004</v>
      </c>
      <c r="G46" s="228">
        <v>18.802766426082471</v>
      </c>
      <c r="H46" s="228">
        <v>19.467659542807741</v>
      </c>
      <c r="I46" s="228">
        <v>19.85412996886495</v>
      </c>
      <c r="J46" s="228">
        <v>20.13956583539477</v>
      </c>
      <c r="K46" s="228">
        <v>18.41505723822797</v>
      </c>
      <c r="L46" s="228">
        <v>18.70480378241324</v>
      </c>
      <c r="M46" s="228">
        <v>17.613964484303398</v>
      </c>
      <c r="N46" s="228">
        <v>16.694997548889582</v>
      </c>
      <c r="O46" s="228">
        <v>15.46991998137403</v>
      </c>
      <c r="P46" s="228">
        <v>14.411789458734329</v>
      </c>
      <c r="Q46" s="228">
        <v>14.309088717755399</v>
      </c>
      <c r="R46" s="228">
        <v>13.52119900763995</v>
      </c>
      <c r="S46" s="228">
        <v>13.8611710942226</v>
      </c>
      <c r="T46" s="228">
        <v>14.083904208513861</v>
      </c>
      <c r="U46" s="228">
        <v>13.240359175604331</v>
      </c>
      <c r="V46" s="228">
        <v>13.127753301104359</v>
      </c>
      <c r="W46" s="228">
        <v>14.117716113838879</v>
      </c>
      <c r="X46" s="228">
        <v>14.09663781850448</v>
      </c>
      <c r="Y46" s="228">
        <v>13.573641215080521</v>
      </c>
      <c r="DA46" s="92" t="s">
        <v>2634</v>
      </c>
    </row>
    <row r="47" spans="1:105" ht="12" customHeight="1" x14ac:dyDescent="0.25">
      <c r="A47" s="39" t="s">
        <v>2594</v>
      </c>
      <c r="B47" s="228">
        <v>11.25699076856719</v>
      </c>
      <c r="C47" s="228">
        <v>11.569853205425961</v>
      </c>
      <c r="D47" s="228">
        <v>11.485342141013479</v>
      </c>
      <c r="E47" s="228">
        <v>11.686332882389539</v>
      </c>
      <c r="F47" s="228">
        <v>12.017813758819321</v>
      </c>
      <c r="G47" s="228">
        <v>11.776560622424251</v>
      </c>
      <c r="H47" s="228">
        <v>12.192996902017979</v>
      </c>
      <c r="I47" s="228">
        <v>12.43505130497665</v>
      </c>
      <c r="J47" s="228">
        <v>12.613825678376291</v>
      </c>
      <c r="K47" s="228">
        <v>11.533730357389111</v>
      </c>
      <c r="L47" s="228">
        <v>11.71520459715855</v>
      </c>
      <c r="M47" s="228">
        <v>11.031989434431569</v>
      </c>
      <c r="N47" s="228">
        <v>10.45642147918154</v>
      </c>
      <c r="O47" s="228">
        <v>9.6891301182142477</v>
      </c>
      <c r="P47" s="228">
        <v>9.02640113653535</v>
      </c>
      <c r="Q47" s="228">
        <v>8.9620775431502562</v>
      </c>
      <c r="R47" s="228">
        <v>8.4686059589854974</v>
      </c>
      <c r="S47" s="228">
        <v>8.681537492401711</v>
      </c>
      <c r="T47" s="228">
        <v>8.8210398381540767</v>
      </c>
      <c r="U47" s="228">
        <v>8.2927101768323368</v>
      </c>
      <c r="V47" s="228">
        <v>8.2221827939228476</v>
      </c>
      <c r="W47" s="228">
        <v>8.8422169321942032</v>
      </c>
      <c r="X47" s="228">
        <v>8.829015160859182</v>
      </c>
      <c r="Y47" s="228">
        <v>8.5014515956914298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0.99999999999999956</v>
      </c>
      <c r="C51" s="232">
        <f t="shared" si="3"/>
        <v>1</v>
      </c>
      <c r="D51" s="232">
        <f t="shared" si="3"/>
        <v>0.99999999999999967</v>
      </c>
      <c r="E51" s="232">
        <f t="shared" si="3"/>
        <v>0.99999999999999967</v>
      </c>
      <c r="F51" s="232">
        <f t="shared" si="3"/>
        <v>1</v>
      </c>
      <c r="G51" s="232">
        <f t="shared" si="3"/>
        <v>1.0000000000000002</v>
      </c>
      <c r="H51" s="232">
        <f t="shared" si="3"/>
        <v>1</v>
      </c>
      <c r="I51" s="232">
        <f t="shared" si="3"/>
        <v>1.0000000000000002</v>
      </c>
      <c r="J51" s="232">
        <f t="shared" si="3"/>
        <v>0.99999999999999989</v>
      </c>
      <c r="K51" s="232">
        <f t="shared" si="3"/>
        <v>1</v>
      </c>
      <c r="L51" s="232">
        <f t="shared" si="3"/>
        <v>1.0000000000000002</v>
      </c>
      <c r="M51" s="232">
        <f t="shared" si="3"/>
        <v>1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1.0000000000000002</v>
      </c>
      <c r="T51" s="232">
        <f t="shared" si="3"/>
        <v>1</v>
      </c>
      <c r="U51" s="232">
        <f t="shared" si="3"/>
        <v>0.99999999999999956</v>
      </c>
      <c r="V51" s="232">
        <f t="shared" si="3"/>
        <v>0.99999999999999956</v>
      </c>
      <c r="W51" s="232">
        <f t="shared" si="3"/>
        <v>1.0000000000000004</v>
      </c>
      <c r="X51" s="232">
        <f t="shared" si="3"/>
        <v>1.0000000000000002</v>
      </c>
      <c r="Y51" s="232">
        <f t="shared" si="3"/>
        <v>0.99999999999999967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1.7217771284217871E-2</v>
      </c>
      <c r="C52" s="233">
        <f t="shared" si="4"/>
        <v>1.7040291274965768E-2</v>
      </c>
      <c r="D52" s="233">
        <f t="shared" si="4"/>
        <v>1.7267380890754139E-2</v>
      </c>
      <c r="E52" s="233">
        <f t="shared" si="4"/>
        <v>1.6841903167711197E-2</v>
      </c>
      <c r="F52" s="233">
        <f t="shared" si="4"/>
        <v>1.7115195475210423E-2</v>
      </c>
      <c r="G52" s="233">
        <f t="shared" si="4"/>
        <v>1.703850511823108E-2</v>
      </c>
      <c r="H52" s="233">
        <f t="shared" si="4"/>
        <v>1.6891328045242709E-2</v>
      </c>
      <c r="I52" s="233">
        <f t="shared" si="4"/>
        <v>1.6934093122471443E-2</v>
      </c>
      <c r="J52" s="233">
        <f t="shared" si="4"/>
        <v>1.6446698244714977E-2</v>
      </c>
      <c r="K52" s="233">
        <f t="shared" si="4"/>
        <v>1.6409819762303202E-2</v>
      </c>
      <c r="L52" s="233">
        <f t="shared" si="4"/>
        <v>1.6314370471974215E-2</v>
      </c>
      <c r="M52" s="233">
        <f t="shared" si="4"/>
        <v>1.7054968518368598E-2</v>
      </c>
      <c r="N52" s="233">
        <f t="shared" si="4"/>
        <v>1.7430168298029153E-2</v>
      </c>
      <c r="O52" s="233">
        <f t="shared" si="4"/>
        <v>1.7232745535247493E-2</v>
      </c>
      <c r="P52" s="233">
        <f t="shared" si="4"/>
        <v>1.7105276285831427E-2</v>
      </c>
      <c r="Q52" s="233">
        <f t="shared" si="4"/>
        <v>1.8143213339450348E-2</v>
      </c>
      <c r="R52" s="233">
        <f t="shared" si="4"/>
        <v>1.783619888555683E-2</v>
      </c>
      <c r="S52" s="233">
        <f t="shared" si="4"/>
        <v>1.7698979552403456E-2</v>
      </c>
      <c r="T52" s="233">
        <f t="shared" si="4"/>
        <v>1.6833456207587763E-2</v>
      </c>
      <c r="U52" s="233">
        <f t="shared" si="4"/>
        <v>1.7118837340557375E-2</v>
      </c>
      <c r="V52" s="233">
        <f t="shared" si="4"/>
        <v>1.6626838128616529E-2</v>
      </c>
      <c r="W52" s="233">
        <f t="shared" si="4"/>
        <v>1.6704873470298143E-2</v>
      </c>
      <c r="X52" s="233">
        <f t="shared" si="4"/>
        <v>1.6400891999830913E-2</v>
      </c>
      <c r="Y52" s="233">
        <f t="shared" si="4"/>
        <v>1.6194196988062796E-2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6.0802331496581851E-3</v>
      </c>
      <c r="C53" s="233">
        <f t="shared" si="5"/>
        <v>6.0175583807904297E-3</v>
      </c>
      <c r="D53" s="233">
        <f t="shared" si="5"/>
        <v>6.0977521403117472E-3</v>
      </c>
      <c r="E53" s="233">
        <f t="shared" si="5"/>
        <v>5.9475001876412997E-3</v>
      </c>
      <c r="F53" s="233">
        <f t="shared" si="5"/>
        <v>6.0440098299273798E-3</v>
      </c>
      <c r="G53" s="233">
        <f t="shared" si="5"/>
        <v>6.0169276226505154E-3</v>
      </c>
      <c r="H53" s="233">
        <f t="shared" si="5"/>
        <v>5.9649539436370282E-3</v>
      </c>
      <c r="I53" s="233">
        <f t="shared" si="5"/>
        <v>5.9800558773264482E-3</v>
      </c>
      <c r="J53" s="233">
        <f t="shared" si="5"/>
        <v>5.8079386826100244E-3</v>
      </c>
      <c r="K53" s="233">
        <f t="shared" si="5"/>
        <v>5.7949155237140386E-3</v>
      </c>
      <c r="L53" s="233">
        <f t="shared" si="5"/>
        <v>5.7612088418450766E-3</v>
      </c>
      <c r="M53" s="233">
        <f t="shared" si="5"/>
        <v>6.0227414593904613E-3</v>
      </c>
      <c r="N53" s="233">
        <f t="shared" si="5"/>
        <v>6.1552384068976973E-3</v>
      </c>
      <c r="O53" s="233">
        <f t="shared" si="5"/>
        <v>6.085521112658661E-3</v>
      </c>
      <c r="P53" s="233">
        <f t="shared" si="5"/>
        <v>6.040506996541785E-3</v>
      </c>
      <c r="Q53" s="233">
        <f t="shared" si="5"/>
        <v>6.4070410372429184E-3</v>
      </c>
      <c r="R53" s="233">
        <f t="shared" si="5"/>
        <v>6.2986228552858485E-3</v>
      </c>
      <c r="S53" s="233">
        <f t="shared" si="5"/>
        <v>6.2501656232526927E-3</v>
      </c>
      <c r="T53" s="233">
        <f t="shared" si="5"/>
        <v>5.9445172529682521E-3</v>
      </c>
      <c r="U53" s="233">
        <f t="shared" si="5"/>
        <v>6.0452959075528549E-3</v>
      </c>
      <c r="V53" s="233">
        <f t="shared" si="5"/>
        <v>5.8715527517943294E-3</v>
      </c>
      <c r="W53" s="233">
        <f t="shared" si="5"/>
        <v>5.8991099230161614E-3</v>
      </c>
      <c r="X53" s="233">
        <f t="shared" si="5"/>
        <v>5.7917627999125535E-3</v>
      </c>
      <c r="Y53" s="233">
        <f t="shared" si="5"/>
        <v>5.7187711309168408E-3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4.0247431007300764E-2</v>
      </c>
      <c r="C54" s="233">
        <f t="shared" si="6"/>
        <v>3.983256230509559E-2</v>
      </c>
      <c r="D54" s="233">
        <f t="shared" si="6"/>
        <v>4.036339602875498E-2</v>
      </c>
      <c r="E54" s="233">
        <f t="shared" si="6"/>
        <v>3.9368819842288204E-2</v>
      </c>
      <c r="F54" s="233">
        <f t="shared" si="6"/>
        <v>4.0007654747766561E-2</v>
      </c>
      <c r="G54" s="233">
        <f t="shared" si="6"/>
        <v>3.9828387071335035E-2</v>
      </c>
      <c r="H54" s="233">
        <f t="shared" si="6"/>
        <v>3.9484353050138254E-2</v>
      </c>
      <c r="I54" s="233">
        <f t="shared" si="6"/>
        <v>3.9584318630286414E-2</v>
      </c>
      <c r="J54" s="233">
        <f t="shared" si="6"/>
        <v>3.8445007891863725E-2</v>
      </c>
      <c r="K54" s="233">
        <f t="shared" si="6"/>
        <v>3.8358802531598409E-2</v>
      </c>
      <c r="L54" s="233">
        <f t="shared" si="6"/>
        <v>3.813568487811133E-2</v>
      </c>
      <c r="M54" s="233">
        <f t="shared" si="6"/>
        <v>3.9866871120765264E-2</v>
      </c>
      <c r="N54" s="233">
        <f t="shared" si="6"/>
        <v>4.0743920013828698E-2</v>
      </c>
      <c r="O54" s="233">
        <f t="shared" si="6"/>
        <v>4.0282434093661501E-2</v>
      </c>
      <c r="P54" s="233">
        <f t="shared" si="6"/>
        <v>3.998446812949933E-2</v>
      </c>
      <c r="Q54" s="233">
        <f t="shared" si="6"/>
        <v>4.2410699682112626E-2</v>
      </c>
      <c r="R54" s="233">
        <f t="shared" si="6"/>
        <v>4.1693037515078871E-2</v>
      </c>
      <c r="S54" s="233">
        <f t="shared" si="6"/>
        <v>4.1372280225834328E-2</v>
      </c>
      <c r="T54" s="233">
        <f t="shared" si="6"/>
        <v>3.9349074636060452E-2</v>
      </c>
      <c r="U54" s="233">
        <f t="shared" si="6"/>
        <v>4.0016167796399278E-2</v>
      </c>
      <c r="V54" s="233">
        <f t="shared" si="6"/>
        <v>3.8866094188650363E-2</v>
      </c>
      <c r="W54" s="233">
        <f t="shared" si="6"/>
        <v>3.9048505836396047E-2</v>
      </c>
      <c r="X54" s="233">
        <f t="shared" si="6"/>
        <v>3.8337933425009553E-2</v>
      </c>
      <c r="Y54" s="233">
        <f t="shared" si="6"/>
        <v>3.7854773143207232E-2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1.7651278478485501E-2</v>
      </c>
      <c r="C55" s="233">
        <f t="shared" si="7"/>
        <v>1.7469329896641777E-2</v>
      </c>
      <c r="D55" s="233">
        <f t="shared" si="7"/>
        <v>1.7702137150361494E-2</v>
      </c>
      <c r="E55" s="233">
        <f t="shared" si="7"/>
        <v>1.7265946794951956E-2</v>
      </c>
      <c r="F55" s="233">
        <f t="shared" si="7"/>
        <v>1.754612002678705E-2</v>
      </c>
      <c r="G55" s="233">
        <f t="shared" si="7"/>
        <v>1.7467498768244862E-2</v>
      </c>
      <c r="H55" s="233">
        <f t="shared" si="7"/>
        <v>1.7316616086736167E-2</v>
      </c>
      <c r="I55" s="233">
        <f t="shared" si="7"/>
        <v>1.736045789848159E-2</v>
      </c>
      <c r="J55" s="233">
        <f t="shared" si="7"/>
        <v>1.6860791444894028E-2</v>
      </c>
      <c r="K55" s="233">
        <f t="shared" si="7"/>
        <v>1.6822984440016994E-2</v>
      </c>
      <c r="L55" s="233">
        <f t="shared" si="7"/>
        <v>1.6725131937718095E-2</v>
      </c>
      <c r="M55" s="233">
        <f t="shared" si="7"/>
        <v>1.7484376682101021E-2</v>
      </c>
      <c r="N55" s="233">
        <f t="shared" si="7"/>
        <v>1.7869023201475188E-2</v>
      </c>
      <c r="O55" s="233">
        <f t="shared" si="7"/>
        <v>1.7666629749597627E-2</v>
      </c>
      <c r="P55" s="233">
        <f t="shared" si="7"/>
        <v>1.7535951093124301E-2</v>
      </c>
      <c r="Q55" s="233">
        <f t="shared" si="7"/>
        <v>1.8600021214287988E-2</v>
      </c>
      <c r="R55" s="233">
        <f t="shared" si="7"/>
        <v>1.8285276783482247E-2</v>
      </c>
      <c r="S55" s="233">
        <f t="shared" si="7"/>
        <v>1.8144602556711534E-2</v>
      </c>
      <c r="T55" s="233">
        <f t="shared" si="7"/>
        <v>1.7257287158174692E-2</v>
      </c>
      <c r="U55" s="233">
        <f t="shared" si="7"/>
        <v>1.7549853586628167E-2</v>
      </c>
      <c r="V55" s="233">
        <f t="shared" si="7"/>
        <v>1.7045466871425149E-2</v>
      </c>
      <c r="W55" s="233">
        <f t="shared" si="7"/>
        <v>1.7125466978549855E-2</v>
      </c>
      <c r="X55" s="233">
        <f t="shared" si="7"/>
        <v>1.6813831895301026E-2</v>
      </c>
      <c r="Y55" s="233">
        <f t="shared" si="7"/>
        <v>1.6601932738748909E-2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4.1883407811306457E-2</v>
      </c>
      <c r="C56" s="233">
        <f t="shared" si="8"/>
        <v>4.1915544525184756E-2</v>
      </c>
      <c r="D56" s="233">
        <f t="shared" si="8"/>
        <v>4.2322098337679671E-2</v>
      </c>
      <c r="E56" s="233">
        <f t="shared" si="8"/>
        <v>4.2246234577415567E-2</v>
      </c>
      <c r="F56" s="233">
        <f t="shared" si="8"/>
        <v>4.2306457840934793E-2</v>
      </c>
      <c r="G56" s="233">
        <f t="shared" si="8"/>
        <v>4.2134530532969804E-2</v>
      </c>
      <c r="H56" s="233">
        <f t="shared" si="8"/>
        <v>4.3024180455409247E-2</v>
      </c>
      <c r="I56" s="233">
        <f t="shared" si="8"/>
        <v>4.3870354547088146E-2</v>
      </c>
      <c r="J56" s="233">
        <f t="shared" si="8"/>
        <v>4.5695226492912404E-2</v>
      </c>
      <c r="K56" s="233">
        <f t="shared" si="8"/>
        <v>4.8126043674510663E-2</v>
      </c>
      <c r="L56" s="233">
        <f t="shared" si="8"/>
        <v>4.8857507371053217E-2</v>
      </c>
      <c r="M56" s="233">
        <f t="shared" si="8"/>
        <v>4.9654501747649155E-2</v>
      </c>
      <c r="N56" s="233">
        <f t="shared" si="8"/>
        <v>5.1745915637583489E-2</v>
      </c>
      <c r="O56" s="233">
        <f t="shared" si="8"/>
        <v>5.310041561626596E-2</v>
      </c>
      <c r="P56" s="233">
        <f t="shared" si="8"/>
        <v>5.3698920959877779E-2</v>
      </c>
      <c r="Q56" s="233">
        <f t="shared" si="8"/>
        <v>5.6379842803591755E-2</v>
      </c>
      <c r="R56" s="233">
        <f t="shared" si="8"/>
        <v>5.6273418082965508E-2</v>
      </c>
      <c r="S56" s="233">
        <f t="shared" si="8"/>
        <v>5.5392064376106206E-2</v>
      </c>
      <c r="T56" s="233">
        <f t="shared" si="8"/>
        <v>5.5668430101811384E-2</v>
      </c>
      <c r="U56" s="233">
        <f t="shared" si="8"/>
        <v>5.8940638156854221E-2</v>
      </c>
      <c r="V56" s="233">
        <f t="shared" si="8"/>
        <v>6.1090080094229192E-2</v>
      </c>
      <c r="W56" s="233">
        <f t="shared" si="8"/>
        <v>6.2216243591326874E-2</v>
      </c>
      <c r="X56" s="233">
        <f t="shared" si="8"/>
        <v>6.7489455431495413E-2</v>
      </c>
      <c r="Y56" s="233">
        <f t="shared" si="8"/>
        <v>7.4036570523149645E-2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0.1662245412199479</v>
      </c>
      <c r="C57" s="234">
        <f t="shared" si="9"/>
        <v>0.16620840392220085</v>
      </c>
      <c r="D57" s="234">
        <f t="shared" si="9"/>
        <v>0.16501903820468808</v>
      </c>
      <c r="E57" s="234">
        <f t="shared" si="9"/>
        <v>0.16444446770556373</v>
      </c>
      <c r="F57" s="234">
        <f t="shared" si="9"/>
        <v>0.1651805870975239</v>
      </c>
      <c r="G57" s="234">
        <f t="shared" si="9"/>
        <v>0.16099754396005811</v>
      </c>
      <c r="H57" s="234">
        <f t="shared" si="9"/>
        <v>0.16033323540273678</v>
      </c>
      <c r="I57" s="234">
        <f t="shared" si="9"/>
        <v>0.16050690108014157</v>
      </c>
      <c r="J57" s="234">
        <f t="shared" si="9"/>
        <v>0.16202336971633738</v>
      </c>
      <c r="K57" s="234">
        <f t="shared" si="9"/>
        <v>0.15978725999687948</v>
      </c>
      <c r="L57" s="234">
        <f t="shared" si="9"/>
        <v>0.16065548362970247</v>
      </c>
      <c r="M57" s="234">
        <f t="shared" si="9"/>
        <v>0.16095954477444199</v>
      </c>
      <c r="N57" s="234">
        <f t="shared" si="9"/>
        <v>0.16185890546020465</v>
      </c>
      <c r="O57" s="234">
        <f t="shared" si="9"/>
        <v>0.15845385385624888</v>
      </c>
      <c r="P57" s="234">
        <f t="shared" si="9"/>
        <v>0.15546960899892021</v>
      </c>
      <c r="Q57" s="234">
        <f t="shared" si="9"/>
        <v>0.16253771122852975</v>
      </c>
      <c r="R57" s="234">
        <f t="shared" si="9"/>
        <v>0.15971048854861555</v>
      </c>
      <c r="S57" s="234">
        <f t="shared" si="9"/>
        <v>0.15924769413589449</v>
      </c>
      <c r="T57" s="234">
        <f t="shared" si="9"/>
        <v>0.1531745379073402</v>
      </c>
      <c r="U57" s="234">
        <f t="shared" si="9"/>
        <v>0.15516909076667795</v>
      </c>
      <c r="V57" s="234">
        <f t="shared" si="9"/>
        <v>0.15097315602013539</v>
      </c>
      <c r="W57" s="234">
        <f t="shared" si="9"/>
        <v>0.15203525380635449</v>
      </c>
      <c r="X57" s="234">
        <f t="shared" si="9"/>
        <v>0.15069712674645858</v>
      </c>
      <c r="Y57" s="234">
        <f t="shared" si="9"/>
        <v>0.14912559588362989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0.10409635218572744</v>
      </c>
      <c r="C58" s="302">
        <f t="shared" si="10"/>
        <v>0.1067282099678848</v>
      </c>
      <c r="D58" s="302">
        <f t="shared" si="10"/>
        <v>9.9830227026154156E-2</v>
      </c>
      <c r="E58" s="302">
        <f t="shared" si="10"/>
        <v>0.10532038282533131</v>
      </c>
      <c r="F58" s="302">
        <f t="shared" si="10"/>
        <v>0.10304079390355372</v>
      </c>
      <c r="G58" s="302">
        <f t="shared" si="10"/>
        <v>9.1901225905115416E-2</v>
      </c>
      <c r="H58" s="302">
        <f t="shared" si="10"/>
        <v>9.2960804997807289E-2</v>
      </c>
      <c r="I58" s="302">
        <f t="shared" si="10"/>
        <v>9.2505630627340699E-2</v>
      </c>
      <c r="J58" s="302">
        <f t="shared" si="10"/>
        <v>0.10544283631048045</v>
      </c>
      <c r="K58" s="302">
        <f t="shared" si="10"/>
        <v>0.10006914643553488</v>
      </c>
      <c r="L58" s="302">
        <f t="shared" si="10"/>
        <v>0.10394098230835812</v>
      </c>
      <c r="M58" s="302">
        <f t="shared" si="10"/>
        <v>9.0728335969383608E-2</v>
      </c>
      <c r="N58" s="302">
        <f t="shared" si="10"/>
        <v>8.6119189434629276E-2</v>
      </c>
      <c r="O58" s="302">
        <f t="shared" si="10"/>
        <v>7.6707039329377405E-2</v>
      </c>
      <c r="P58" s="302">
        <f t="shared" si="10"/>
        <v>6.3939547990459172E-2</v>
      </c>
      <c r="Q58" s="302">
        <f t="shared" si="10"/>
        <v>6.2252657141923337E-2</v>
      </c>
      <c r="R58" s="302">
        <f t="shared" si="10"/>
        <v>6.008815544099546E-2</v>
      </c>
      <c r="S58" s="302">
        <f t="shared" si="10"/>
        <v>6.2682541442439149E-2</v>
      </c>
      <c r="T58" s="302">
        <f t="shared" si="10"/>
        <v>6.311042840970589E-2</v>
      </c>
      <c r="U58" s="302">
        <f t="shared" si="10"/>
        <v>6.2601528562611364E-2</v>
      </c>
      <c r="V58" s="302">
        <f t="shared" si="10"/>
        <v>5.9602823024128927E-2</v>
      </c>
      <c r="W58" s="302">
        <f t="shared" si="10"/>
        <v>6.4299330728017565E-2</v>
      </c>
      <c r="X58" s="302">
        <f t="shared" si="10"/>
        <v>7.0059274424042681E-2</v>
      </c>
      <c r="Y58" s="302">
        <f t="shared" si="10"/>
        <v>6.9267510812671282E-2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6.2128189034220467E-2</v>
      </c>
      <c r="C59" s="302">
        <f t="shared" si="11"/>
        <v>5.948019395431605E-2</v>
      </c>
      <c r="D59" s="302">
        <f t="shared" si="11"/>
        <v>6.5188811178533923E-2</v>
      </c>
      <c r="E59" s="302">
        <f t="shared" si="11"/>
        <v>5.9124084880232429E-2</v>
      </c>
      <c r="F59" s="302">
        <f t="shared" si="11"/>
        <v>6.2139793193970186E-2</v>
      </c>
      <c r="G59" s="302">
        <f t="shared" si="11"/>
        <v>6.9096318054942693E-2</v>
      </c>
      <c r="H59" s="302">
        <f t="shared" si="11"/>
        <v>6.7372430404929476E-2</v>
      </c>
      <c r="I59" s="302">
        <f t="shared" si="11"/>
        <v>6.8001270452800869E-2</v>
      </c>
      <c r="J59" s="302">
        <f t="shared" si="11"/>
        <v>5.6580533405856934E-2</v>
      </c>
      <c r="K59" s="302">
        <f t="shared" si="11"/>
        <v>5.9718113561344599E-2</v>
      </c>
      <c r="L59" s="302">
        <f t="shared" si="11"/>
        <v>5.6714501321344361E-2</v>
      </c>
      <c r="M59" s="302">
        <f t="shared" si="11"/>
        <v>7.0231208805058398E-2</v>
      </c>
      <c r="N59" s="302">
        <f t="shared" si="11"/>
        <v>7.573971602557536E-2</v>
      </c>
      <c r="O59" s="302">
        <f t="shared" si="11"/>
        <v>8.1746814526871478E-2</v>
      </c>
      <c r="P59" s="302">
        <f t="shared" si="11"/>
        <v>9.1530061008461033E-2</v>
      </c>
      <c r="Q59" s="302">
        <f t="shared" si="11"/>
        <v>0.1002850540866064</v>
      </c>
      <c r="R59" s="302">
        <f t="shared" si="11"/>
        <v>9.9622333107620101E-2</v>
      </c>
      <c r="S59" s="302">
        <f t="shared" si="11"/>
        <v>9.6565152693455308E-2</v>
      </c>
      <c r="T59" s="302">
        <f t="shared" si="11"/>
        <v>9.0064109497634298E-2</v>
      </c>
      <c r="U59" s="302">
        <f t="shared" si="11"/>
        <v>9.2567562204066603E-2</v>
      </c>
      <c r="V59" s="302">
        <f t="shared" si="11"/>
        <v>9.1370332996006484E-2</v>
      </c>
      <c r="W59" s="302">
        <f t="shared" si="11"/>
        <v>8.7735923078336941E-2</v>
      </c>
      <c r="X59" s="302">
        <f t="shared" si="11"/>
        <v>8.0637852322415909E-2</v>
      </c>
      <c r="Y59" s="302">
        <f t="shared" si="11"/>
        <v>7.9858085070958609E-2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6.9123104440311195E-2</v>
      </c>
      <c r="C60" s="301">
        <f t="shared" si="12"/>
        <v>6.9368051847847834E-2</v>
      </c>
      <c r="D60" s="301">
        <f t="shared" si="12"/>
        <v>6.8538910090700456E-2</v>
      </c>
      <c r="E60" s="301">
        <f t="shared" si="12"/>
        <v>6.8630291408144223E-2</v>
      </c>
      <c r="F60" s="301">
        <f t="shared" si="12"/>
        <v>6.8612348111509194E-2</v>
      </c>
      <c r="G60" s="301">
        <f t="shared" si="12"/>
        <v>6.6425684858732709E-2</v>
      </c>
      <c r="H60" s="301">
        <f t="shared" si="12"/>
        <v>6.606984569813544E-2</v>
      </c>
      <c r="I60" s="301">
        <f t="shared" si="12"/>
        <v>6.6510054024579074E-2</v>
      </c>
      <c r="J60" s="301">
        <f t="shared" si="12"/>
        <v>6.7643939257830119E-2</v>
      </c>
      <c r="K60" s="301">
        <f t="shared" si="12"/>
        <v>6.6728223336560727E-2</v>
      </c>
      <c r="L60" s="301">
        <f t="shared" si="12"/>
        <v>6.7288626406106916E-2</v>
      </c>
      <c r="M60" s="301">
        <f t="shared" si="12"/>
        <v>6.7132016251330515E-2</v>
      </c>
      <c r="N60" s="301">
        <f t="shared" si="12"/>
        <v>6.6529387500558729E-2</v>
      </c>
      <c r="O60" s="301">
        <f t="shared" si="12"/>
        <v>6.5046106057886563E-2</v>
      </c>
      <c r="P60" s="301">
        <f t="shared" si="12"/>
        <v>6.3636767675147587E-2</v>
      </c>
      <c r="Q60" s="301">
        <f t="shared" si="12"/>
        <v>6.5466681351619704E-2</v>
      </c>
      <c r="R60" s="301">
        <f t="shared" si="12"/>
        <v>6.4440557087894243E-2</v>
      </c>
      <c r="S60" s="301">
        <f t="shared" si="12"/>
        <v>6.4800868748604246E-2</v>
      </c>
      <c r="T60" s="301">
        <f t="shared" si="12"/>
        <v>6.2765972780626261E-2</v>
      </c>
      <c r="U60" s="301">
        <f t="shared" si="12"/>
        <v>6.3225679814577787E-2</v>
      </c>
      <c r="V60" s="301">
        <f t="shared" si="12"/>
        <v>6.133773839609704E-2</v>
      </c>
      <c r="W60" s="301">
        <f t="shared" si="12"/>
        <v>6.1366644190457453E-2</v>
      </c>
      <c r="X60" s="301">
        <f t="shared" si="12"/>
        <v>6.0201543766245993E-2</v>
      </c>
      <c r="Y60" s="301">
        <f t="shared" si="12"/>
        <v>6.0107202138607096E-2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4.9287154782320479E-2</v>
      </c>
      <c r="C61" s="302">
        <f t="shared" si="13"/>
        <v>4.9736570263611328E-2</v>
      </c>
      <c r="D61" s="302">
        <f t="shared" si="13"/>
        <v>4.8645807062417959E-2</v>
      </c>
      <c r="E61" s="302">
        <f t="shared" si="13"/>
        <v>4.9227365334565072E-2</v>
      </c>
      <c r="F61" s="302">
        <f t="shared" si="13"/>
        <v>4.8894572202606713E-2</v>
      </c>
      <c r="G61" s="302">
        <f t="shared" si="13"/>
        <v>4.6796261038795979E-2</v>
      </c>
      <c r="H61" s="302">
        <f t="shared" si="13"/>
        <v>4.6609979073634553E-2</v>
      </c>
      <c r="I61" s="302">
        <f t="shared" si="13"/>
        <v>4.700091935574037E-2</v>
      </c>
      <c r="J61" s="302">
        <f t="shared" si="13"/>
        <v>4.8696313979443226E-2</v>
      </c>
      <c r="K61" s="302">
        <f t="shared" si="13"/>
        <v>4.7823084377018918E-2</v>
      </c>
      <c r="L61" s="302">
        <f t="shared" si="13"/>
        <v>4.8493451000302883E-2</v>
      </c>
      <c r="M61" s="302">
        <f t="shared" si="13"/>
        <v>4.748362556449004E-2</v>
      </c>
      <c r="N61" s="302">
        <f t="shared" si="13"/>
        <v>4.6448743195164385E-2</v>
      </c>
      <c r="O61" s="302">
        <f t="shared" si="13"/>
        <v>4.5192905125925102E-2</v>
      </c>
      <c r="P61" s="302">
        <f t="shared" si="13"/>
        <v>4.3930419292951196E-2</v>
      </c>
      <c r="Q61" s="302">
        <f t="shared" si="13"/>
        <v>4.4564564550625706E-2</v>
      </c>
      <c r="R61" s="302">
        <f t="shared" si="13"/>
        <v>4.3892140144517103E-2</v>
      </c>
      <c r="S61" s="302">
        <f t="shared" si="13"/>
        <v>4.4410537061419807E-2</v>
      </c>
      <c r="T61" s="302">
        <f t="shared" si="13"/>
        <v>4.3372778133548569E-2</v>
      </c>
      <c r="U61" s="302">
        <f t="shared" si="13"/>
        <v>4.350370824896161E-2</v>
      </c>
      <c r="V61" s="302">
        <f t="shared" si="13"/>
        <v>4.2182580701958843E-2</v>
      </c>
      <c r="W61" s="302">
        <f t="shared" si="13"/>
        <v>4.2121584900834619E-2</v>
      </c>
      <c r="X61" s="302">
        <f t="shared" si="13"/>
        <v>4.1306690147590405E-2</v>
      </c>
      <c r="Y61" s="302">
        <f t="shared" si="13"/>
        <v>4.1450474104285887E-2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1.9835949657990706E-2</v>
      </c>
      <c r="C62" s="302">
        <f t="shared" si="14"/>
        <v>1.9631481584236506E-2</v>
      </c>
      <c r="D62" s="302">
        <f t="shared" si="14"/>
        <v>1.9893103028282497E-2</v>
      </c>
      <c r="E62" s="302">
        <f t="shared" si="14"/>
        <v>1.9402926073579154E-2</v>
      </c>
      <c r="F62" s="302">
        <f t="shared" si="14"/>
        <v>1.9717775908902488E-2</v>
      </c>
      <c r="G62" s="302">
        <f t="shared" si="14"/>
        <v>1.9629423819936723E-2</v>
      </c>
      <c r="H62" s="302">
        <f t="shared" si="14"/>
        <v>1.9459866624500884E-2</v>
      </c>
      <c r="I62" s="302">
        <f t="shared" si="14"/>
        <v>1.9509134668838701E-2</v>
      </c>
      <c r="J62" s="302">
        <f t="shared" si="14"/>
        <v>1.8947625278386889E-2</v>
      </c>
      <c r="K62" s="302">
        <f t="shared" si="14"/>
        <v>1.8905138959541806E-2</v>
      </c>
      <c r="L62" s="302">
        <f t="shared" si="14"/>
        <v>1.8795175405804034E-2</v>
      </c>
      <c r="M62" s="302">
        <f t="shared" si="14"/>
        <v>1.9648390686840475E-2</v>
      </c>
      <c r="N62" s="302">
        <f t="shared" si="14"/>
        <v>2.0080644305394347E-2</v>
      </c>
      <c r="O62" s="302">
        <f t="shared" si="14"/>
        <v>1.9853200931961447E-2</v>
      </c>
      <c r="P62" s="302">
        <f t="shared" si="14"/>
        <v>1.9706348382196402E-2</v>
      </c>
      <c r="Q62" s="302">
        <f t="shared" si="14"/>
        <v>2.0902116800993995E-2</v>
      </c>
      <c r="R62" s="302">
        <f t="shared" si="14"/>
        <v>2.0548416943377151E-2</v>
      </c>
      <c r="S62" s="302">
        <f t="shared" si="14"/>
        <v>2.0390331687184439E-2</v>
      </c>
      <c r="T62" s="302">
        <f t="shared" si="14"/>
        <v>1.9393194647077686E-2</v>
      </c>
      <c r="U62" s="302">
        <f t="shared" si="14"/>
        <v>1.9721971565616177E-2</v>
      </c>
      <c r="V62" s="302">
        <f t="shared" si="14"/>
        <v>1.9155157694138194E-2</v>
      </c>
      <c r="W62" s="302">
        <f t="shared" si="14"/>
        <v>1.9245059289622835E-2</v>
      </c>
      <c r="X62" s="302">
        <f t="shared" si="14"/>
        <v>1.8894853618655592E-2</v>
      </c>
      <c r="Y62" s="302">
        <f t="shared" si="14"/>
        <v>1.8656728034321213E-2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0.20354025455503827</v>
      </c>
      <c r="C63" s="301">
        <f t="shared" si="15"/>
        <v>0.20352049459861324</v>
      </c>
      <c r="D63" s="301">
        <f t="shared" si="15"/>
        <v>0.20206412841390373</v>
      </c>
      <c r="E63" s="301">
        <f t="shared" si="15"/>
        <v>0.20136057270069035</v>
      </c>
      <c r="F63" s="301">
        <f t="shared" si="15"/>
        <v>0.2022619433847232</v>
      </c>
      <c r="G63" s="301">
        <f t="shared" si="15"/>
        <v>0.19713984974700988</v>
      </c>
      <c r="H63" s="301">
        <f t="shared" si="15"/>
        <v>0.19632641069722873</v>
      </c>
      <c r="I63" s="301">
        <f t="shared" si="15"/>
        <v>0.19653906254711218</v>
      </c>
      <c r="J63" s="301">
        <f t="shared" si="15"/>
        <v>0.19839596291796419</v>
      </c>
      <c r="K63" s="301">
        <f t="shared" si="15"/>
        <v>0.19565786938393417</v>
      </c>
      <c r="L63" s="301">
        <f t="shared" si="15"/>
        <v>0.19672100036290108</v>
      </c>
      <c r="M63" s="301">
        <f t="shared" si="15"/>
        <v>0.19709332013196976</v>
      </c>
      <c r="N63" s="301">
        <f t="shared" si="15"/>
        <v>0.19819457811453625</v>
      </c>
      <c r="O63" s="301">
        <f t="shared" si="15"/>
        <v>0.19402512717091697</v>
      </c>
      <c r="P63" s="301">
        <f t="shared" si="15"/>
        <v>0.19037094979459609</v>
      </c>
      <c r="Q63" s="301">
        <f t="shared" si="15"/>
        <v>0.19902576885126083</v>
      </c>
      <c r="R63" s="301">
        <f t="shared" si="15"/>
        <v>0.195563863528917</v>
      </c>
      <c r="S63" s="301">
        <f t="shared" si="15"/>
        <v>0.19499717649293202</v>
      </c>
      <c r="T63" s="301">
        <f t="shared" si="15"/>
        <v>0.1875606586620491</v>
      </c>
      <c r="U63" s="301">
        <f t="shared" si="15"/>
        <v>0.19000296828572821</v>
      </c>
      <c r="V63" s="301">
        <f t="shared" si="15"/>
        <v>0.18486508900424733</v>
      </c>
      <c r="W63" s="301">
        <f t="shared" si="15"/>
        <v>0.18616561690574021</v>
      </c>
      <c r="X63" s="301">
        <f t="shared" si="15"/>
        <v>0.18452709397525538</v>
      </c>
      <c r="Y63" s="301">
        <f t="shared" si="15"/>
        <v>0.18260277046975087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0.12746492104374788</v>
      </c>
      <c r="C64" s="302">
        <f t="shared" si="16"/>
        <v>0.13068760404230789</v>
      </c>
      <c r="D64" s="302">
        <f t="shared" si="16"/>
        <v>0.12224109431773977</v>
      </c>
      <c r="E64" s="302">
        <f t="shared" si="16"/>
        <v>0.12896373407183426</v>
      </c>
      <c r="F64" s="302">
        <f t="shared" si="16"/>
        <v>0.12617240069822908</v>
      </c>
      <c r="G64" s="302">
        <f t="shared" si="16"/>
        <v>0.11253211335320246</v>
      </c>
      <c r="H64" s="302">
        <f t="shared" si="16"/>
        <v>0.11382955714017223</v>
      </c>
      <c r="I64" s="302">
        <f t="shared" si="16"/>
        <v>0.11327220076817236</v>
      </c>
      <c r="J64" s="302">
        <f t="shared" si="16"/>
        <v>0.12911367711487404</v>
      </c>
      <c r="K64" s="302">
        <f t="shared" si="16"/>
        <v>0.12253364869657339</v>
      </c>
      <c r="L64" s="302">
        <f t="shared" si="16"/>
        <v>0.12727467221431613</v>
      </c>
      <c r="M64" s="302">
        <f t="shared" si="16"/>
        <v>0.11109592159516354</v>
      </c>
      <c r="N64" s="302">
        <f t="shared" si="16"/>
        <v>0.1054520686954644</v>
      </c>
      <c r="O64" s="302">
        <f t="shared" si="16"/>
        <v>9.3926986933931533E-2</v>
      </c>
      <c r="P64" s="302">
        <f t="shared" si="16"/>
        <v>7.8293324069949974E-2</v>
      </c>
      <c r="Q64" s="302">
        <f t="shared" si="16"/>
        <v>7.6227743439089793E-2</v>
      </c>
      <c r="R64" s="302">
        <f t="shared" si="16"/>
        <v>7.357733319305565E-2</v>
      </c>
      <c r="S64" s="302">
        <f t="shared" si="16"/>
        <v>7.6754132378496917E-2</v>
      </c>
      <c r="T64" s="302">
        <f t="shared" si="16"/>
        <v>7.7278075603721505E-2</v>
      </c>
      <c r="U64" s="302">
        <f t="shared" si="16"/>
        <v>7.6654932933809872E-2</v>
      </c>
      <c r="V64" s="302">
        <f t="shared" si="16"/>
        <v>7.2983048600974182E-2</v>
      </c>
      <c r="W64" s="302">
        <f t="shared" si="16"/>
        <v>7.8733874360837855E-2</v>
      </c>
      <c r="X64" s="302">
        <f t="shared" si="16"/>
        <v>8.5786866641684889E-2</v>
      </c>
      <c r="Y64" s="302">
        <f t="shared" si="16"/>
        <v>8.4817360178781109E-2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7.6075333511290394E-2</v>
      </c>
      <c r="C65" s="302">
        <f t="shared" si="17"/>
        <v>7.2832890556305374E-2</v>
      </c>
      <c r="D65" s="302">
        <f t="shared" si="17"/>
        <v>7.9823034096163953E-2</v>
      </c>
      <c r="E65" s="302">
        <f t="shared" si="17"/>
        <v>7.2396838628856097E-2</v>
      </c>
      <c r="F65" s="302">
        <f t="shared" si="17"/>
        <v>7.6089542686494108E-2</v>
      </c>
      <c r="G65" s="302">
        <f t="shared" si="17"/>
        <v>8.4607736393807392E-2</v>
      </c>
      <c r="H65" s="302">
        <f t="shared" si="17"/>
        <v>8.2496853557056493E-2</v>
      </c>
      <c r="I65" s="302">
        <f t="shared" si="17"/>
        <v>8.3266861778939841E-2</v>
      </c>
      <c r="J65" s="302">
        <f t="shared" si="17"/>
        <v>6.9282285803090163E-2</v>
      </c>
      <c r="K65" s="302">
        <f t="shared" si="17"/>
        <v>7.3124220687360797E-2</v>
      </c>
      <c r="L65" s="302">
        <f t="shared" si="17"/>
        <v>6.9446328148584952E-2</v>
      </c>
      <c r="M65" s="302">
        <f t="shared" si="17"/>
        <v>8.5997398536806199E-2</v>
      </c>
      <c r="N65" s="302">
        <f t="shared" si="17"/>
        <v>9.2742509419071834E-2</v>
      </c>
      <c r="O65" s="302">
        <f t="shared" si="17"/>
        <v>0.10009814023698543</v>
      </c>
      <c r="P65" s="302">
        <f t="shared" si="17"/>
        <v>0.11207762572464613</v>
      </c>
      <c r="Q65" s="302">
        <f t="shared" si="17"/>
        <v>0.12279802541217102</v>
      </c>
      <c r="R65" s="302">
        <f t="shared" si="17"/>
        <v>0.12198653033586135</v>
      </c>
      <c r="S65" s="302">
        <f t="shared" si="17"/>
        <v>0.11824304411443509</v>
      </c>
      <c r="T65" s="302">
        <f t="shared" si="17"/>
        <v>0.11028258305832761</v>
      </c>
      <c r="U65" s="302">
        <f t="shared" si="17"/>
        <v>0.11334803535191834</v>
      </c>
      <c r="V65" s="302">
        <f t="shared" si="17"/>
        <v>0.11188204040327315</v>
      </c>
      <c r="W65" s="302">
        <f t="shared" si="17"/>
        <v>0.10743174254490236</v>
      </c>
      <c r="X65" s="302">
        <f t="shared" si="17"/>
        <v>9.8740227333570518E-2</v>
      </c>
      <c r="Y65" s="302">
        <f t="shared" si="17"/>
        <v>9.7785410290969738E-2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0.26244605698390994</v>
      </c>
      <c r="C66" s="301">
        <f t="shared" si="18"/>
        <v>0.26485177392793391</v>
      </c>
      <c r="D66" s="301">
        <f t="shared" si="18"/>
        <v>0.26453332152895215</v>
      </c>
      <c r="E66" s="301">
        <f t="shared" si="18"/>
        <v>0.27214142572176092</v>
      </c>
      <c r="F66" s="301">
        <f t="shared" si="18"/>
        <v>0.26638582509177816</v>
      </c>
      <c r="G66" s="301">
        <f t="shared" si="18"/>
        <v>0.27919329813196975</v>
      </c>
      <c r="H66" s="301">
        <f t="shared" si="18"/>
        <v>0.28233220643945578</v>
      </c>
      <c r="I66" s="301">
        <f t="shared" si="18"/>
        <v>0.28002171609509918</v>
      </c>
      <c r="J66" s="301">
        <f t="shared" si="18"/>
        <v>0.28095850636307002</v>
      </c>
      <c r="K66" s="301">
        <f t="shared" si="18"/>
        <v>0.28496760717615721</v>
      </c>
      <c r="L66" s="301">
        <f t="shared" si="18"/>
        <v>0.28316789874161891</v>
      </c>
      <c r="M66" s="301">
        <f t="shared" si="18"/>
        <v>0.27080599224117724</v>
      </c>
      <c r="N66" s="301">
        <f t="shared" si="18"/>
        <v>0.26172092878190362</v>
      </c>
      <c r="O66" s="301">
        <f t="shared" si="18"/>
        <v>0.27236853911754055</v>
      </c>
      <c r="P66" s="301">
        <f t="shared" si="18"/>
        <v>0.28171884704137601</v>
      </c>
      <c r="Q66" s="301">
        <f t="shared" si="18"/>
        <v>0.24600549028078053</v>
      </c>
      <c r="R66" s="301">
        <f t="shared" si="18"/>
        <v>0.25800592366676822</v>
      </c>
      <c r="S66" s="301">
        <f t="shared" si="18"/>
        <v>0.26160291074607833</v>
      </c>
      <c r="T66" s="301">
        <f t="shared" si="18"/>
        <v>0.28977936905220764</v>
      </c>
      <c r="U66" s="301">
        <f t="shared" si="18"/>
        <v>0.27735447040096028</v>
      </c>
      <c r="V66" s="301">
        <f t="shared" si="18"/>
        <v>0.29376436854688437</v>
      </c>
      <c r="W66" s="301">
        <f t="shared" si="18"/>
        <v>0.28908286901203034</v>
      </c>
      <c r="X66" s="301">
        <f t="shared" si="18"/>
        <v>0.2924849306357522</v>
      </c>
      <c r="Y66" s="301">
        <f t="shared" si="18"/>
        <v>0.29261062245903641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0.1079651313564688</v>
      </c>
      <c r="C67" s="301">
        <f t="shared" si="19"/>
        <v>0.10685223165558744</v>
      </c>
      <c r="D67" s="301">
        <f t="shared" si="19"/>
        <v>0.10827621155365678</v>
      </c>
      <c r="E67" s="301">
        <f t="shared" si="19"/>
        <v>0.10560822639464318</v>
      </c>
      <c r="F67" s="301">
        <f t="shared" si="19"/>
        <v>0.10732192321351731</v>
      </c>
      <c r="G67" s="301">
        <f t="shared" si="19"/>
        <v>0.10684103144603065</v>
      </c>
      <c r="H67" s="301">
        <f t="shared" si="19"/>
        <v>0.10591814823684229</v>
      </c>
      <c r="I67" s="301">
        <f t="shared" si="19"/>
        <v>0.1061863093771115</v>
      </c>
      <c r="J67" s="301">
        <f t="shared" si="19"/>
        <v>0.10313006875625474</v>
      </c>
      <c r="K67" s="301">
        <f t="shared" si="19"/>
        <v>0.10289881988367483</v>
      </c>
      <c r="L67" s="301">
        <f t="shared" si="19"/>
        <v>0.10230029902995101</v>
      </c>
      <c r="M67" s="301">
        <f t="shared" si="19"/>
        <v>0.10694426624506941</v>
      </c>
      <c r="N67" s="301">
        <f t="shared" si="19"/>
        <v>0.1092969803581382</v>
      </c>
      <c r="O67" s="301">
        <f t="shared" si="19"/>
        <v>0.10805902835118965</v>
      </c>
      <c r="P67" s="301">
        <f t="shared" si="19"/>
        <v>0.10725972430480987</v>
      </c>
      <c r="Q67" s="301">
        <f t="shared" si="19"/>
        <v>0.11376817470085093</v>
      </c>
      <c r="R67" s="301">
        <f t="shared" si="19"/>
        <v>0.1118430210154067</v>
      </c>
      <c r="S67" s="301">
        <f t="shared" si="19"/>
        <v>0.11098257844801528</v>
      </c>
      <c r="T67" s="301">
        <f t="shared" si="19"/>
        <v>0.10555525919324213</v>
      </c>
      <c r="U67" s="301">
        <f t="shared" si="19"/>
        <v>0.10734475976210868</v>
      </c>
      <c r="V67" s="301">
        <f t="shared" si="19"/>
        <v>0.10425964737052035</v>
      </c>
      <c r="W67" s="301">
        <f t="shared" si="19"/>
        <v>0.10474897295023852</v>
      </c>
      <c r="X67" s="301">
        <f t="shared" si="19"/>
        <v>0.10284283778052522</v>
      </c>
      <c r="Y67" s="301">
        <f t="shared" si="19"/>
        <v>0.10154674354580112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6.762078971335489E-2</v>
      </c>
      <c r="C68" s="235">
        <f t="shared" si="20"/>
        <v>6.6923757665138403E-2</v>
      </c>
      <c r="D68" s="235">
        <f t="shared" si="20"/>
        <v>6.7815625660236481E-2</v>
      </c>
      <c r="E68" s="235">
        <f t="shared" si="20"/>
        <v>6.6144611499189029E-2</v>
      </c>
      <c r="F68" s="235">
        <f t="shared" si="20"/>
        <v>6.7217935180322055E-2</v>
      </c>
      <c r="G68" s="235">
        <f t="shared" si="20"/>
        <v>6.6916742742767987E-2</v>
      </c>
      <c r="H68" s="235">
        <f t="shared" si="20"/>
        <v>6.6338721944437559E-2</v>
      </c>
      <c r="I68" s="235">
        <f t="shared" si="20"/>
        <v>6.6506676800302672E-2</v>
      </c>
      <c r="J68" s="235">
        <f t="shared" si="20"/>
        <v>6.45924902315482E-2</v>
      </c>
      <c r="K68" s="235">
        <f t="shared" si="20"/>
        <v>6.4447654290650344E-2</v>
      </c>
      <c r="L68" s="235">
        <f t="shared" si="20"/>
        <v>6.4072788329017874E-2</v>
      </c>
      <c r="M68" s="235">
        <f t="shared" si="20"/>
        <v>6.6981400827736584E-2</v>
      </c>
      <c r="N68" s="235">
        <f t="shared" si="20"/>
        <v>6.8454954226844597E-2</v>
      </c>
      <c r="O68" s="235">
        <f t="shared" si="20"/>
        <v>6.7679599338786312E-2</v>
      </c>
      <c r="P68" s="235">
        <f t="shared" si="20"/>
        <v>6.7178978720275492E-2</v>
      </c>
      <c r="Q68" s="235">
        <f t="shared" si="20"/>
        <v>7.1255355510272567E-2</v>
      </c>
      <c r="R68" s="235">
        <f t="shared" si="20"/>
        <v>7.004959203002914E-2</v>
      </c>
      <c r="S68" s="235">
        <f t="shared" si="20"/>
        <v>6.9510679094167568E-2</v>
      </c>
      <c r="T68" s="235">
        <f t="shared" si="20"/>
        <v>6.6111437047931959E-2</v>
      </c>
      <c r="U68" s="235">
        <f t="shared" si="20"/>
        <v>6.7232238181954798E-2</v>
      </c>
      <c r="V68" s="235">
        <f t="shared" si="20"/>
        <v>6.5299968627399577E-2</v>
      </c>
      <c r="W68" s="235">
        <f t="shared" si="20"/>
        <v>6.5606443335592499E-2</v>
      </c>
      <c r="X68" s="235">
        <f t="shared" si="20"/>
        <v>6.4412591544213277E-2</v>
      </c>
      <c r="Y68" s="235">
        <f t="shared" si="20"/>
        <v>6.3600820979088923E-2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0.53735398828216763</v>
      </c>
      <c r="C72" s="322">
        <f>IF(C$5=0,0,C$5/MAE_fec!C$5)</f>
        <v>0.53576356352898447</v>
      </c>
      <c r="D72" s="322">
        <f>IF(D$5=0,0,D$5/MAE_fec!D$5)</f>
        <v>0.53844611583469359</v>
      </c>
      <c r="E72" s="322">
        <f>IF(E$5=0,0,E$5/MAE_fec!E$5)</f>
        <v>0.53768425002536979</v>
      </c>
      <c r="F72" s="322">
        <f>IF(F$5=0,0,F$5/MAE_fec!F$5)</f>
        <v>0.53721483479029264</v>
      </c>
      <c r="G72" s="322">
        <f>IF(G$5=0,0,G$5/MAE_fec!G$5)</f>
        <v>0.54177411549069776</v>
      </c>
      <c r="H72" s="322">
        <f>IF(H$5=0,0,H$5/MAE_fec!H$5)</f>
        <v>0.5401649280086005</v>
      </c>
      <c r="I72" s="322">
        <f>IF(I$5=0,0,I$5/MAE_fec!I$5)</f>
        <v>0.5405175753014595</v>
      </c>
      <c r="J72" s="322">
        <f>IF(J$5=0,0,J$5/MAE_fec!J$5)</f>
        <v>0.53787637493114071</v>
      </c>
      <c r="K72" s="322">
        <f>IF(K$5=0,0,K$5/MAE_fec!K$5)</f>
        <v>0.54125689501442076</v>
      </c>
      <c r="L72" s="322">
        <f>IF(L$5=0,0,L$5/MAE_fec!L$5)</f>
        <v>0.53949879072761264</v>
      </c>
      <c r="M72" s="322">
        <f>IF(M$5=0,0,M$5/MAE_fec!M$5)</f>
        <v>0.54389507847483387</v>
      </c>
      <c r="N72" s="322">
        <f>IF(N$5=0,0,N$5/MAE_fec!N$5)</f>
        <v>0.54600043073742577</v>
      </c>
      <c r="O72" s="322">
        <f>IF(O$5=0,0,O$5/MAE_fec!O$5)</f>
        <v>0.55124876113565391</v>
      </c>
      <c r="P72" s="322">
        <f>IF(P$5=0,0,P$5/MAE_fec!P$5)</f>
        <v>0.55443734167325986</v>
      </c>
      <c r="Q72" s="322">
        <f>IF(Q$5=0,0,Q$5/MAE_fec!Q$5)</f>
        <v>0.55478870737353636</v>
      </c>
      <c r="R72" s="322">
        <f>IF(R$5=0,0,R$5/MAE_fec!R$5)</f>
        <v>0.56215838998372591</v>
      </c>
      <c r="S72" s="322">
        <f>IF(S$5=0,0,S$5/MAE_fec!S$5)</f>
        <v>0.56101985457501569</v>
      </c>
      <c r="T72" s="322">
        <f>IF(T$5=0,0,T$5/MAE_fec!T$5)</f>
        <v>0.56233626362296874</v>
      </c>
      <c r="U72" s="322">
        <f>IF(U$5=0,0,U$5/MAE_fec!U$5)</f>
        <v>0.56036108273856966</v>
      </c>
      <c r="V72" s="322">
        <f>IF(V$5=0,0,V$5/MAE_fec!V$5)</f>
        <v>0.56195949523379818</v>
      </c>
      <c r="W72" s="322">
        <f>IF(W$5=0,0,W$5/MAE_fec!W$5)</f>
        <v>0.55951789989541589</v>
      </c>
      <c r="X72" s="322">
        <f>IF(X$5=0,0,X$5/MAE_fec!X$5)</f>
        <v>0.55902780333154578</v>
      </c>
      <c r="Y72" s="322">
        <f>IF(Y$5=0,0,Y$5/MAE_fec!Y$5)</f>
        <v>0.56220585140052903</v>
      </c>
      <c r="DA72" s="95"/>
    </row>
    <row r="73" spans="1:105" ht="12" customHeight="1" x14ac:dyDescent="0.25">
      <c r="A73" s="173" t="s">
        <v>91</v>
      </c>
      <c r="B73" s="335">
        <f>IF(B$6=0,0,B$6/MAE_fec!B$6)</f>
        <v>0.46684116437210843</v>
      </c>
      <c r="C73" s="335">
        <f>IF(C$6=0,0,C$6/MAE_fec!C$6)</f>
        <v>0.46684116437210826</v>
      </c>
      <c r="D73" s="335">
        <f>IF(D$6=0,0,D$6/MAE_fec!D$6)</f>
        <v>0.46684116437210837</v>
      </c>
      <c r="E73" s="335">
        <f>IF(E$6=0,0,E$6/MAE_fec!E$6)</f>
        <v>0.46684116437210843</v>
      </c>
      <c r="F73" s="335">
        <f>IF(F$6=0,0,F$6/MAE_fec!F$6)</f>
        <v>0.46684116437210849</v>
      </c>
      <c r="G73" s="335">
        <f>IF(G$6=0,0,G$6/MAE_fec!G$6)</f>
        <v>0.46684116437210843</v>
      </c>
      <c r="H73" s="335">
        <f>IF(H$6=0,0,H$6/MAE_fec!H$6)</f>
        <v>0.46684116437210826</v>
      </c>
      <c r="I73" s="335">
        <f>IF(I$6=0,0,I$6/MAE_fec!I$6)</f>
        <v>0.46684116437210826</v>
      </c>
      <c r="J73" s="335">
        <f>IF(J$6=0,0,J$6/MAE_fec!J$6)</f>
        <v>0.46684116437210849</v>
      </c>
      <c r="K73" s="335">
        <f>IF(K$6=0,0,K$6/MAE_fec!K$6)</f>
        <v>0.46684116437210843</v>
      </c>
      <c r="L73" s="335">
        <f>IF(L$6=0,0,L$6/MAE_fec!L$6)</f>
        <v>0.46684116437210849</v>
      </c>
      <c r="M73" s="335">
        <f>IF(M$6=0,0,M$6/MAE_fec!M$6)</f>
        <v>0.46684116437210854</v>
      </c>
      <c r="N73" s="335">
        <f>IF(N$6=0,0,N$6/MAE_fec!N$6)</f>
        <v>0.46684116437210826</v>
      </c>
      <c r="O73" s="335">
        <f>IF(O$6=0,0,O$6/MAE_fec!O$6)</f>
        <v>0.46684116437210843</v>
      </c>
      <c r="P73" s="335">
        <f>IF(P$6=0,0,P$6/MAE_fec!P$6)</f>
        <v>0.46684116437210837</v>
      </c>
      <c r="Q73" s="335">
        <f>IF(Q$6=0,0,Q$6/MAE_fec!Q$6)</f>
        <v>0.46684116437210832</v>
      </c>
      <c r="R73" s="335">
        <f>IF(R$6=0,0,R$6/MAE_fec!R$6)</f>
        <v>0.46684116437210837</v>
      </c>
      <c r="S73" s="335">
        <f>IF(S$6=0,0,S$6/MAE_fec!S$6)</f>
        <v>0.46684116437210832</v>
      </c>
      <c r="T73" s="335">
        <f>IF(T$6=0,0,T$6/MAE_fec!T$6)</f>
        <v>0.4668411643721086</v>
      </c>
      <c r="U73" s="335">
        <f>IF(U$6=0,0,U$6/MAE_fec!U$6)</f>
        <v>0.46684116437210826</v>
      </c>
      <c r="V73" s="335">
        <f>IF(V$6=0,0,V$6/MAE_fec!V$6)</f>
        <v>0.46684116437210849</v>
      </c>
      <c r="W73" s="335">
        <f>IF(W$6=0,0,W$6/MAE_fec!W$6)</f>
        <v>0.46684116437210821</v>
      </c>
      <c r="X73" s="335">
        <f>IF(X$6=0,0,X$6/MAE_fec!X$6)</f>
        <v>0.46684116437210843</v>
      </c>
      <c r="Y73" s="335">
        <f>IF(Y$6=0,0,Y$6/MAE_fec!Y$6)</f>
        <v>0.46684116437210849</v>
      </c>
      <c r="DA73" s="177"/>
    </row>
    <row r="74" spans="1:105" ht="12" customHeight="1" x14ac:dyDescent="0.25">
      <c r="A74" s="173" t="s">
        <v>92</v>
      </c>
      <c r="B74" s="335">
        <f>IF(B$7=0,0,B$7/MAE_fec!B$7)</f>
        <v>0.12121979174822224</v>
      </c>
      <c r="C74" s="335">
        <f>IF(C$7=0,0,C$7/MAE_fec!C$7)</f>
        <v>0.12121979174822226</v>
      </c>
      <c r="D74" s="335">
        <f>IF(D$7=0,0,D$7/MAE_fec!D$7)</f>
        <v>0.12121979174822227</v>
      </c>
      <c r="E74" s="335">
        <f>IF(E$7=0,0,E$7/MAE_fec!E$7)</f>
        <v>0.1212197917482222</v>
      </c>
      <c r="F74" s="335">
        <f>IF(F$7=0,0,F$7/MAE_fec!F$7)</f>
        <v>0.1212197917482222</v>
      </c>
      <c r="G74" s="335">
        <f>IF(G$7=0,0,G$7/MAE_fec!G$7)</f>
        <v>0.12121979174822228</v>
      </c>
      <c r="H74" s="335">
        <f>IF(H$7=0,0,H$7/MAE_fec!H$7)</f>
        <v>0.12121979174822226</v>
      </c>
      <c r="I74" s="335">
        <f>IF(I$7=0,0,I$7/MAE_fec!I$7)</f>
        <v>0.12121979174822227</v>
      </c>
      <c r="J74" s="335">
        <f>IF(J$7=0,0,J$7/MAE_fec!J$7)</f>
        <v>0.12121979174822221</v>
      </c>
      <c r="K74" s="335">
        <f>IF(K$7=0,0,K$7/MAE_fec!K$7)</f>
        <v>0.12121979174822219</v>
      </c>
      <c r="L74" s="335">
        <f>IF(L$7=0,0,L$7/MAE_fec!L$7)</f>
        <v>0.12121979174822221</v>
      </c>
      <c r="M74" s="335">
        <f>IF(M$7=0,0,M$7/MAE_fec!M$7)</f>
        <v>0.12121979174822224</v>
      </c>
      <c r="N74" s="335">
        <f>IF(N$7=0,0,N$7/MAE_fec!N$7)</f>
        <v>0.12121979174822226</v>
      </c>
      <c r="O74" s="335">
        <f>IF(O$7=0,0,O$7/MAE_fec!O$7)</f>
        <v>0.12121979174822226</v>
      </c>
      <c r="P74" s="335">
        <f>IF(P$7=0,0,P$7/MAE_fec!P$7)</f>
        <v>0.12121979174822226</v>
      </c>
      <c r="Q74" s="335">
        <f>IF(Q$7=0,0,Q$7/MAE_fec!Q$7)</f>
        <v>0.12121979174822221</v>
      </c>
      <c r="R74" s="335">
        <f>IF(R$7=0,0,R$7/MAE_fec!R$7)</f>
        <v>0.12121979174822226</v>
      </c>
      <c r="S74" s="335">
        <f>IF(S$7=0,0,S$7/MAE_fec!S$7)</f>
        <v>0.12121979174822226</v>
      </c>
      <c r="T74" s="335">
        <f>IF(T$7=0,0,T$7/MAE_fec!T$7)</f>
        <v>0.12121979174822226</v>
      </c>
      <c r="U74" s="335">
        <f>IF(U$7=0,0,U$7/MAE_fec!U$7)</f>
        <v>0.12121979174822226</v>
      </c>
      <c r="V74" s="335">
        <f>IF(V$7=0,0,V$7/MAE_fec!V$7)</f>
        <v>0.12121979174822224</v>
      </c>
      <c r="W74" s="335">
        <f>IF(W$7=0,0,W$7/MAE_fec!W$7)</f>
        <v>0.12121979174822224</v>
      </c>
      <c r="X74" s="335">
        <f>IF(X$7=0,0,X$7/MAE_fec!X$7)</f>
        <v>0.12121979174822226</v>
      </c>
      <c r="Y74" s="335">
        <f>IF(Y$7=0,0,Y$7/MAE_fec!Y$7)</f>
        <v>0.12121979174822221</v>
      </c>
      <c r="DA74" s="177"/>
    </row>
    <row r="75" spans="1:105" ht="12" customHeight="1" x14ac:dyDescent="0.25">
      <c r="A75" s="173" t="s">
        <v>93</v>
      </c>
      <c r="B75" s="335">
        <f>IF(B$8=0,0,B$8/MAE_fec!B$8)</f>
        <v>0.64956272035518747</v>
      </c>
      <c r="C75" s="335">
        <f>IF(C$8=0,0,C$8/MAE_fec!C$8)</f>
        <v>0.64956272035518792</v>
      </c>
      <c r="D75" s="335">
        <f>IF(D$8=0,0,D$8/MAE_fec!D$8)</f>
        <v>0.64956272035518769</v>
      </c>
      <c r="E75" s="335">
        <f>IF(E$8=0,0,E$8/MAE_fec!E$8)</f>
        <v>0.64956272035518781</v>
      </c>
      <c r="F75" s="335">
        <f>IF(F$8=0,0,F$8/MAE_fec!F$8)</f>
        <v>0.64956272035518758</v>
      </c>
      <c r="G75" s="335">
        <f>IF(G$8=0,0,G$8/MAE_fec!G$8)</f>
        <v>0.64956272035518769</v>
      </c>
      <c r="H75" s="335">
        <f>IF(H$8=0,0,H$8/MAE_fec!H$8)</f>
        <v>0.64956272035518792</v>
      </c>
      <c r="I75" s="335">
        <f>IF(I$8=0,0,I$8/MAE_fec!I$8)</f>
        <v>0.64956272035518736</v>
      </c>
      <c r="J75" s="335">
        <f>IF(J$8=0,0,J$8/MAE_fec!J$8)</f>
        <v>0.64956272035518769</v>
      </c>
      <c r="K75" s="335">
        <f>IF(K$8=0,0,K$8/MAE_fec!K$8)</f>
        <v>0.64956272035518803</v>
      </c>
      <c r="L75" s="335">
        <f>IF(L$8=0,0,L$8/MAE_fec!L$8)</f>
        <v>0.64956272035518747</v>
      </c>
      <c r="M75" s="335">
        <f>IF(M$8=0,0,M$8/MAE_fec!M$8)</f>
        <v>0.64956272035518792</v>
      </c>
      <c r="N75" s="335">
        <f>IF(N$8=0,0,N$8/MAE_fec!N$8)</f>
        <v>0.64956272035518769</v>
      </c>
      <c r="O75" s="335">
        <f>IF(O$8=0,0,O$8/MAE_fec!O$8)</f>
        <v>0.64956272035518781</v>
      </c>
      <c r="P75" s="335">
        <f>IF(P$8=0,0,P$8/MAE_fec!P$8)</f>
        <v>0.64956272035518769</v>
      </c>
      <c r="Q75" s="335">
        <f>IF(Q$8=0,0,Q$8/MAE_fec!Q$8)</f>
        <v>0.64956272035518769</v>
      </c>
      <c r="R75" s="335">
        <f>IF(R$8=0,0,R$8/MAE_fec!R$8)</f>
        <v>0.64956272035518769</v>
      </c>
      <c r="S75" s="335">
        <f>IF(S$8=0,0,S$8/MAE_fec!S$8)</f>
        <v>0.64956272035518781</v>
      </c>
      <c r="T75" s="335">
        <f>IF(T$8=0,0,T$8/MAE_fec!T$8)</f>
        <v>0.64956272035518769</v>
      </c>
      <c r="U75" s="335">
        <f>IF(U$8=0,0,U$8/MAE_fec!U$8)</f>
        <v>0.64956272035518792</v>
      </c>
      <c r="V75" s="335">
        <f>IF(V$8=0,0,V$8/MAE_fec!V$8)</f>
        <v>0.64956272035518769</v>
      </c>
      <c r="W75" s="335">
        <f>IF(W$8=0,0,W$8/MAE_fec!W$8)</f>
        <v>0.64956272035518792</v>
      </c>
      <c r="X75" s="335">
        <f>IF(X$8=0,0,X$8/MAE_fec!X$8)</f>
        <v>0.64956272035518781</v>
      </c>
      <c r="Y75" s="335">
        <f>IF(Y$8=0,0,Y$8/MAE_fec!Y$8)</f>
        <v>0.64956272035518781</v>
      </c>
      <c r="DA75" s="177"/>
    </row>
    <row r="76" spans="1:105" ht="12" customHeight="1" x14ac:dyDescent="0.25">
      <c r="A76" s="173" t="s">
        <v>94</v>
      </c>
      <c r="B76" s="335">
        <f>IF(B$9=0,0,B$9/MAE_fec!B$9)</f>
        <v>0.46018773174748823</v>
      </c>
      <c r="C76" s="335">
        <f>IF(C$9=0,0,C$9/MAE_fec!C$9)</f>
        <v>0.46018773174748834</v>
      </c>
      <c r="D76" s="335">
        <f>IF(D$9=0,0,D$9/MAE_fec!D$9)</f>
        <v>0.46018773174748828</v>
      </c>
      <c r="E76" s="335">
        <f>IF(E$9=0,0,E$9/MAE_fec!E$9)</f>
        <v>0.46018773174748823</v>
      </c>
      <c r="F76" s="335">
        <f>IF(F$9=0,0,F$9/MAE_fec!F$9)</f>
        <v>0.46018773174748817</v>
      </c>
      <c r="G76" s="335">
        <f>IF(G$9=0,0,G$9/MAE_fec!G$9)</f>
        <v>0.46018773174748823</v>
      </c>
      <c r="H76" s="335">
        <f>IF(H$9=0,0,H$9/MAE_fec!H$9)</f>
        <v>0.46018773174748823</v>
      </c>
      <c r="I76" s="335">
        <f>IF(I$9=0,0,I$9/MAE_fec!I$9)</f>
        <v>0.46018773174748817</v>
      </c>
      <c r="J76" s="335">
        <f>IF(J$9=0,0,J$9/MAE_fec!J$9)</f>
        <v>0.46018773174748828</v>
      </c>
      <c r="K76" s="335">
        <f>IF(K$9=0,0,K$9/MAE_fec!K$9)</f>
        <v>0.46018773174748834</v>
      </c>
      <c r="L76" s="335">
        <f>IF(L$9=0,0,L$9/MAE_fec!L$9)</f>
        <v>0.46018773174748828</v>
      </c>
      <c r="M76" s="335">
        <f>IF(M$9=0,0,M$9/MAE_fec!M$9)</f>
        <v>0.46018773174748839</v>
      </c>
      <c r="N76" s="335">
        <f>IF(N$9=0,0,N$9/MAE_fec!N$9)</f>
        <v>0.46018773174748828</v>
      </c>
      <c r="O76" s="335">
        <f>IF(O$9=0,0,O$9/MAE_fec!O$9)</f>
        <v>0.46018773174748823</v>
      </c>
      <c r="P76" s="335">
        <f>IF(P$9=0,0,P$9/MAE_fec!P$9)</f>
        <v>0.46018773174748817</v>
      </c>
      <c r="Q76" s="335">
        <f>IF(Q$9=0,0,Q$9/MAE_fec!Q$9)</f>
        <v>0.46018773174748812</v>
      </c>
      <c r="R76" s="335">
        <f>IF(R$9=0,0,R$9/MAE_fec!R$9)</f>
        <v>0.46018773174748834</v>
      </c>
      <c r="S76" s="335">
        <f>IF(S$9=0,0,S$9/MAE_fec!S$9)</f>
        <v>0.46018773174748823</v>
      </c>
      <c r="T76" s="335">
        <f>IF(T$9=0,0,T$9/MAE_fec!T$9)</f>
        <v>0.46018773174748823</v>
      </c>
      <c r="U76" s="335">
        <f>IF(U$9=0,0,U$9/MAE_fec!U$9)</f>
        <v>0.46018773174748834</v>
      </c>
      <c r="V76" s="335">
        <f>IF(V$9=0,0,V$9/MAE_fec!V$9)</f>
        <v>0.46018773174748845</v>
      </c>
      <c r="W76" s="335">
        <f>IF(W$9=0,0,W$9/MAE_fec!W$9)</f>
        <v>0.46018773174748812</v>
      </c>
      <c r="X76" s="335">
        <f>IF(X$9=0,0,X$9/MAE_fec!X$9)</f>
        <v>0.46018773174748834</v>
      </c>
      <c r="Y76" s="335">
        <f>IF(Y$9=0,0,Y$9/MAE_fec!Y$9)</f>
        <v>0.46018773174748812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0.75356257724504883</v>
      </c>
      <c r="C77" s="335">
        <f>IF(C$10=0,0,C$10/MAE_fec!C$10)</f>
        <v>0.75075202733436375</v>
      </c>
      <c r="D77" s="335">
        <f>IF(D$10=0,0,D$10/MAE_fec!D$10)</f>
        <v>0.76123899408369955</v>
      </c>
      <c r="E77" s="335">
        <f>IF(E$10=0,0,E$10/MAE_fec!E$10)</f>
        <v>0.75565859588676565</v>
      </c>
      <c r="F77" s="335">
        <f>IF(F$10=0,0,F$10/MAE_fec!F$10)</f>
        <v>0.75642328555931881</v>
      </c>
      <c r="G77" s="335">
        <f>IF(G$10=0,0,G$10/MAE_fec!G$10)</f>
        <v>0.77114685366160207</v>
      </c>
      <c r="H77" s="335">
        <f>IF(H$10=0,0,H$10/MAE_fec!H$10)</f>
        <v>0.77645474722620067</v>
      </c>
      <c r="I77" s="335">
        <f>IF(I$10=0,0,I$10/MAE_fec!I$10)</f>
        <v>0.78075505894655095</v>
      </c>
      <c r="J77" s="335">
        <f>IF(J$10=0,0,J$10/MAE_fec!J$10)</f>
        <v>0.77762586781316012</v>
      </c>
      <c r="K77" s="335">
        <f>IF(K$10=0,0,K$10/MAE_fec!K$10)</f>
        <v>0.7956529642247343</v>
      </c>
      <c r="L77" s="335">
        <f>IF(L$10=0,0,L$10/MAE_fec!L$10)</f>
        <v>0.79575029703372624</v>
      </c>
      <c r="M77" s="335">
        <f>IF(M$10=0,0,M$10/MAE_fec!M$10)</f>
        <v>0.81186839972709079</v>
      </c>
      <c r="N77" s="335">
        <f>IF(N$10=0,0,N$10/MAE_fec!N$10)</f>
        <v>0.82294024665537657</v>
      </c>
      <c r="O77" s="335">
        <f>IF(O$10=0,0,O$10/MAE_fec!O$10)</f>
        <v>0.83721410731925194</v>
      </c>
      <c r="P77" s="335">
        <f>IF(P$10=0,0,P$10/MAE_fec!P$10)</f>
        <v>0.85239513007305567</v>
      </c>
      <c r="Q77" s="335">
        <f>IF(Q$10=0,0,Q$10/MAE_fec!Q$10)</f>
        <v>0.85557505676900547</v>
      </c>
      <c r="R77" s="335">
        <f>IF(R$10=0,0,R$10/MAE_fec!R$10)</f>
        <v>0.85685921312690094</v>
      </c>
      <c r="S77" s="335">
        <f>IF(S$10=0,0,S$10/MAE_fec!S$10)</f>
        <v>0.8539395631765393</v>
      </c>
      <c r="T77" s="335">
        <f>IF(T$10=0,0,T$10/MAE_fec!T$10)</f>
        <v>0.85862791036699548</v>
      </c>
      <c r="U77" s="335">
        <f>IF(U$10=0,0,U$10/MAE_fec!U$10)</f>
        <v>0.86529830217391446</v>
      </c>
      <c r="V77" s="335">
        <f>IF(V$10=0,0,V$10/MAE_fec!V$10)</f>
        <v>0.87358332052520571</v>
      </c>
      <c r="W77" s="335">
        <f>IF(W$10=0,0,W$10/MAE_fec!W$10)</f>
        <v>0.87071212378478435</v>
      </c>
      <c r="X77" s="335">
        <f>IF(X$10=0,0,X$10/MAE_fec!X$10)</f>
        <v>0.87767199671623952</v>
      </c>
      <c r="Y77" s="335">
        <f>IF(Y$10=0,0,Y$10/MAE_fec!Y$10)</f>
        <v>0.8894828945109835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0.52058102175119225</v>
      </c>
      <c r="C78" s="353">
        <f>IF(C$16=0,0,C$16/MAE_fec!C$16)</f>
        <v>0.51872514798218938</v>
      </c>
      <c r="D78" s="353">
        <f>IF(D$16=0,0,D$16/MAE_fec!D$16)</f>
        <v>0.52308003165631156</v>
      </c>
      <c r="E78" s="353">
        <f>IF(E$16=0,0,E$16/MAE_fec!E$16)</f>
        <v>0.51890171459004097</v>
      </c>
      <c r="F78" s="353">
        <f>IF(F$16=0,0,F$16/MAE_fec!F$16)</f>
        <v>0.52035918837017225</v>
      </c>
      <c r="G78" s="353">
        <f>IF(G$16=0,0,G$16/MAE_fec!G$16)</f>
        <v>0.52710008628457694</v>
      </c>
      <c r="H78" s="353">
        <f>IF(H$16=0,0,H$16/MAE_fec!H$16)</f>
        <v>0.5251062142215267</v>
      </c>
      <c r="I78" s="353">
        <f>IF(I$16=0,0,I$16/MAE_fec!I$16)</f>
        <v>0.52621491061697634</v>
      </c>
      <c r="J78" s="353">
        <f>IF(J$16=0,0,J$16/MAE_fec!J$16)</f>
        <v>0.51681085739768984</v>
      </c>
      <c r="K78" s="353">
        <f>IF(K$16=0,0,K$16/MAE_fec!K$16)</f>
        <v>0.52077549900204767</v>
      </c>
      <c r="L78" s="353">
        <f>IF(L$16=0,0,L$16/MAE_fec!L$16)</f>
        <v>0.51790093262680492</v>
      </c>
      <c r="M78" s="353">
        <f>IF(M$16=0,0,M$16/MAE_fec!M$16)</f>
        <v>0.53041339337133653</v>
      </c>
      <c r="N78" s="353">
        <f>IF(N$16=0,0,N$16/MAE_fec!N$16)</f>
        <v>0.5333774610449814</v>
      </c>
      <c r="O78" s="353">
        <f>IF(O$16=0,0,O$16/MAE_fec!O$16)</f>
        <v>0.54170346802319436</v>
      </c>
      <c r="P78" s="353">
        <f>IF(P$16=0,0,P$16/MAE_fec!P$16)</f>
        <v>0.55426953853716476</v>
      </c>
      <c r="Q78" s="353">
        <f>IF(Q$16=0,0,Q$16/MAE_fec!Q$16)</f>
        <v>0.558122487005552</v>
      </c>
      <c r="R78" s="353">
        <f>IF(R$16=0,0,R$16/MAE_fec!R$16)</f>
        <v>0.55901722997601555</v>
      </c>
      <c r="S78" s="353">
        <f>IF(S$16=0,0,S$16/MAE_fec!S$16)</f>
        <v>0.55721951236277756</v>
      </c>
      <c r="T78" s="353">
        <f>IF(T$16=0,0,T$16/MAE_fec!T$16)</f>
        <v>0.55498880836655262</v>
      </c>
      <c r="U78" s="353">
        <f>IF(U$16=0,0,U$16/MAE_fec!U$16)</f>
        <v>0.5558534154859911</v>
      </c>
      <c r="V78" s="353">
        <f>IF(V$16=0,0,V$16/MAE_fec!V$16)</f>
        <v>0.5566180780735609</v>
      </c>
      <c r="W78" s="353">
        <f>IF(W$16=0,0,W$16/MAE_fec!W$16)</f>
        <v>0.55032374957757424</v>
      </c>
      <c r="X78" s="353">
        <f>IF(X$16=0,0,X$16/MAE_fec!X$16)</f>
        <v>0.54248353211692568</v>
      </c>
      <c r="Y78" s="353">
        <f>IF(Y$16=0,0,Y$16/MAE_fec!Y$16)</f>
        <v>0.54415081787981245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0.44985858202725248</v>
      </c>
      <c r="C79" s="349">
        <f>IF(C$24=0,0,C$24/MAE_fec!C$24)</f>
        <v>0.44949193665526332</v>
      </c>
      <c r="D79" s="349">
        <f>IF(D$24=0,0,D$24/MAE_fec!D$24)</f>
        <v>0.45016263820107622</v>
      </c>
      <c r="E79" s="349">
        <f>IF(E$24=0,0,E$24/MAE_fec!E$24)</f>
        <v>0.44946530039709592</v>
      </c>
      <c r="F79" s="349">
        <f>IF(F$24=0,0,F$24/MAE_fec!F$24)</f>
        <v>0.44989692578473167</v>
      </c>
      <c r="G79" s="349">
        <f>IF(G$24=0,0,G$24/MAE_fec!G$24)</f>
        <v>0.45065150825335587</v>
      </c>
      <c r="H79" s="349">
        <f>IF(H$24=0,0,H$24/MAE_fec!H$24)</f>
        <v>0.45056090279675354</v>
      </c>
      <c r="I79" s="349">
        <f>IF(I$24=0,0,I$24/MAE_fec!I$24)</f>
        <v>0.45044860764859579</v>
      </c>
      <c r="J79" s="349">
        <f>IF(J$24=0,0,J$24/MAE_fec!J$24)</f>
        <v>0.44922420499329468</v>
      </c>
      <c r="K79" s="349">
        <f>IF(K$24=0,0,K$24/MAE_fec!K$24)</f>
        <v>0.44952068742659201</v>
      </c>
      <c r="L79" s="349">
        <f>IF(L$24=0,0,L$24/MAE_fec!L$24)</f>
        <v>0.44915155751826519</v>
      </c>
      <c r="M79" s="349">
        <f>IF(M$24=0,0,M$24/MAE_fec!M$24)</f>
        <v>0.45038886859937682</v>
      </c>
      <c r="N79" s="349">
        <f>IF(N$24=0,0,N$24/MAE_fec!N$24)</f>
        <v>0.45123999098514417</v>
      </c>
      <c r="O79" s="349">
        <f>IF(O$24=0,0,O$24/MAE_fec!O$24)</f>
        <v>0.45155584247439512</v>
      </c>
      <c r="P79" s="349">
        <f>IF(P$24=0,0,P$24/MAE_fec!P$24)</f>
        <v>0.45197177157204638</v>
      </c>
      <c r="Q79" s="349">
        <f>IF(Q$24=0,0,Q$24/MAE_fec!Q$24)</f>
        <v>0.45287218435322302</v>
      </c>
      <c r="R79" s="349">
        <f>IF(R$24=0,0,R$24/MAE_fec!R$24)</f>
        <v>0.45283418973061174</v>
      </c>
      <c r="S79" s="349">
        <f>IF(S$24=0,0,S$24/MAE_fec!S$24)</f>
        <v>0.4524390932334949</v>
      </c>
      <c r="T79" s="349">
        <f>IF(T$24=0,0,T$24/MAE_fec!T$24)</f>
        <v>0.45190697768995119</v>
      </c>
      <c r="U79" s="349">
        <f>IF(U$24=0,0,U$24/MAE_fec!U$24)</f>
        <v>0.45218326350145954</v>
      </c>
      <c r="V79" s="349">
        <f>IF(V$24=0,0,V$24/MAE_fec!V$24)</f>
        <v>0.45221697740077693</v>
      </c>
      <c r="W79" s="349">
        <f>IF(W$24=0,0,W$24/MAE_fec!W$24)</f>
        <v>0.45234038646076852</v>
      </c>
      <c r="X79" s="349">
        <f>IF(X$24=0,0,X$24/MAE_fec!X$24)</f>
        <v>0.4523640043953297</v>
      </c>
      <c r="Y79" s="349">
        <f>IF(Y$24=0,0,Y$24/MAE_fec!Y$24)</f>
        <v>0.45203926790371923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0.44621230435816484</v>
      </c>
      <c r="C80" s="349">
        <f>IF(C$27=0,0,C$27/MAE_fec!C$27)</f>
        <v>0.44462155541330506</v>
      </c>
      <c r="D80" s="349">
        <f>IF(D$27=0,0,D$27/MAE_fec!D$27)</f>
        <v>0.44835431284826699</v>
      </c>
      <c r="E80" s="349">
        <f>IF(E$27=0,0,E$27/MAE_fec!E$27)</f>
        <v>0.44477289822003496</v>
      </c>
      <c r="F80" s="349">
        <f>IF(F$27=0,0,F$27/MAE_fec!F$27)</f>
        <v>0.44602216146014778</v>
      </c>
      <c r="G80" s="349">
        <f>IF(G$27=0,0,G$27/MAE_fec!G$27)</f>
        <v>0.45180007395820887</v>
      </c>
      <c r="H80" s="349">
        <f>IF(H$27=0,0,H$27/MAE_fec!H$27)</f>
        <v>0.45009104076130857</v>
      </c>
      <c r="I80" s="349">
        <f>IF(I$27=0,0,I$27/MAE_fec!I$27)</f>
        <v>0.45104135195740841</v>
      </c>
      <c r="J80" s="349">
        <f>IF(J$27=0,0,J$27/MAE_fec!J$27)</f>
        <v>0.44298073491230555</v>
      </c>
      <c r="K80" s="349">
        <f>IF(K$27=0,0,K$27/MAE_fec!K$27)</f>
        <v>0.44637899914461254</v>
      </c>
      <c r="L80" s="349">
        <f>IF(L$27=0,0,L$27/MAE_fec!L$27)</f>
        <v>0.4439150851086901</v>
      </c>
      <c r="M80" s="349">
        <f>IF(M$27=0,0,M$27/MAE_fec!M$27)</f>
        <v>0.4546400514611455</v>
      </c>
      <c r="N80" s="349">
        <f>IF(N$27=0,0,N$27/MAE_fec!N$27)</f>
        <v>0.4571806808956983</v>
      </c>
      <c r="O80" s="349">
        <f>IF(O$27=0,0,O$27/MAE_fec!O$27)</f>
        <v>0.46431725830559523</v>
      </c>
      <c r="P80" s="349">
        <f>IF(P$27=0,0,P$27/MAE_fec!P$27)</f>
        <v>0.47508817588899815</v>
      </c>
      <c r="Q80" s="349">
        <f>IF(Q$27=0,0,Q$27/MAE_fec!Q$27)</f>
        <v>0.47839070314761584</v>
      </c>
      <c r="R80" s="349">
        <f>IF(R$27=0,0,R$27/MAE_fec!R$27)</f>
        <v>0.47915762569372772</v>
      </c>
      <c r="S80" s="349">
        <f>IF(S$27=0,0,S$27/MAE_fec!S$27)</f>
        <v>0.47761672488238088</v>
      </c>
      <c r="T80" s="349">
        <f>IF(T$27=0,0,T$27/MAE_fec!T$27)</f>
        <v>0.47570469288561629</v>
      </c>
      <c r="U80" s="349">
        <f>IF(U$27=0,0,U$27/MAE_fec!U$27)</f>
        <v>0.47644578470227794</v>
      </c>
      <c r="V80" s="349">
        <f>IF(V$27=0,0,V$27/MAE_fec!V$27)</f>
        <v>0.47710120977733778</v>
      </c>
      <c r="W80" s="349">
        <f>IF(W$27=0,0,W$27/MAE_fec!W$27)</f>
        <v>0.47170607106649221</v>
      </c>
      <c r="X80" s="349">
        <f>IF(X$27=0,0,X$27/MAE_fec!X$27)</f>
        <v>0.46498588467165047</v>
      </c>
      <c r="Y80" s="349">
        <f>IF(Y$27=0,0,Y$27/MAE_fec!Y$27)</f>
        <v>0.46641498675412485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0.66948483259897906</v>
      </c>
      <c r="C81" s="349">
        <f>IF(C$35=0,0,C$35/MAE_fec!C$35)</f>
        <v>0.66394188020017408</v>
      </c>
      <c r="D81" s="349">
        <f>IF(D$35=0,0,D$35/MAE_fec!D$35)</f>
        <v>0.66544334394037585</v>
      </c>
      <c r="E81" s="349">
        <f>IF(E$35=0,0,E$35/MAE_fec!E$35)</f>
        <v>0.66717995214425896</v>
      </c>
      <c r="F81" s="349">
        <f>IF(F$35=0,0,F$35/MAE_fec!F$35)</f>
        <v>0.66476799610492765</v>
      </c>
      <c r="G81" s="349">
        <f>IF(G$35=0,0,G$35/MAE_fec!G$35)</f>
        <v>0.66043363372221719</v>
      </c>
      <c r="H81" s="349">
        <f>IF(H$35=0,0,H$35/MAE_fec!H$35)</f>
        <v>0.65260377371322331</v>
      </c>
      <c r="I81" s="349">
        <f>IF(I$35=0,0,I$35/MAE_fec!I$35)</f>
        <v>0.65245442668695919</v>
      </c>
      <c r="J81" s="349">
        <f>IF(J$35=0,0,J$35/MAE_fec!J$35)</f>
        <v>0.65972766543316019</v>
      </c>
      <c r="K81" s="349">
        <f>IF(K$35=0,0,K$35/MAE_fec!K$35)</f>
        <v>0.65975001223710383</v>
      </c>
      <c r="L81" s="349">
        <f>IF(L$35=0,0,L$35/MAE_fec!L$35)</f>
        <v>0.65830135615289931</v>
      </c>
      <c r="M81" s="349">
        <f>IF(M$35=0,0,M$35/MAE_fec!M$35)</f>
        <v>0.6577543152445452</v>
      </c>
      <c r="N81" s="349">
        <f>IF(N$35=0,0,N$35/MAE_fec!N$35)</f>
        <v>0.66431815387471871</v>
      </c>
      <c r="O81" s="349">
        <f>IF(O$35=0,0,O$35/MAE_fec!O$35)</f>
        <v>0.66186035909186669</v>
      </c>
      <c r="P81" s="349">
        <f>IF(P$35=0,0,P$35/MAE_fec!P$35)</f>
        <v>0.64388261638484023</v>
      </c>
      <c r="Q81" s="349">
        <f>IF(Q$35=0,0,Q$35/MAE_fec!Q$35)</f>
        <v>0.65692021210586604</v>
      </c>
      <c r="R81" s="349">
        <f>IF(R$35=0,0,R$35/MAE_fec!R$35)</f>
        <v>0.68732021111941888</v>
      </c>
      <c r="S81" s="349">
        <f>IF(S$35=0,0,S$35/MAE_fec!S$35)</f>
        <v>0.68390340566900398</v>
      </c>
      <c r="T81" s="349">
        <f>IF(T$35=0,0,T$35/MAE_fec!T$35)</f>
        <v>0.67259511498614577</v>
      </c>
      <c r="U81" s="349">
        <f>IF(U$35=0,0,U$35/MAE_fec!U$35)</f>
        <v>0.66480938631238451</v>
      </c>
      <c r="V81" s="349">
        <f>IF(V$35=0,0,V$35/MAE_fec!V$35)</f>
        <v>0.65636085349333206</v>
      </c>
      <c r="W81" s="349">
        <f>IF(W$35=0,0,W$35/MAE_fec!W$35)</f>
        <v>0.65795775031231163</v>
      </c>
      <c r="X81" s="349">
        <f>IF(X$35=0,0,X$35/MAE_fec!X$35)</f>
        <v>0.66036277438411695</v>
      </c>
      <c r="Y81" s="349">
        <f>IF(Y$35=0,0,Y$35/MAE_fec!Y$35)</f>
        <v>0.66280730836657475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0.60986609418976545</v>
      </c>
      <c r="C82" s="349">
        <f>IF(C$46=0,0,C$46/MAE_fec!C$46)</f>
        <v>0.60986609418976534</v>
      </c>
      <c r="D82" s="349">
        <f>IF(D$46=0,0,D$46/MAE_fec!D$46)</f>
        <v>0.60986609418976534</v>
      </c>
      <c r="E82" s="349">
        <f>IF(E$46=0,0,E$46/MAE_fec!E$46)</f>
        <v>0.60986609418976534</v>
      </c>
      <c r="F82" s="349">
        <f>IF(F$46=0,0,F$46/MAE_fec!F$46)</f>
        <v>0.60986609418976523</v>
      </c>
      <c r="G82" s="349">
        <f>IF(G$46=0,0,G$46/MAE_fec!G$46)</f>
        <v>0.60986609418976545</v>
      </c>
      <c r="H82" s="349">
        <f>IF(H$46=0,0,H$46/MAE_fec!H$46)</f>
        <v>0.60986609418976534</v>
      </c>
      <c r="I82" s="349">
        <f>IF(I$46=0,0,I$46/MAE_fec!I$46)</f>
        <v>0.60986609418976545</v>
      </c>
      <c r="J82" s="349">
        <f>IF(J$46=0,0,J$46/MAE_fec!J$46)</f>
        <v>0.60986609418976545</v>
      </c>
      <c r="K82" s="349">
        <f>IF(K$46=0,0,K$46/MAE_fec!K$46)</f>
        <v>0.60986609418976556</v>
      </c>
      <c r="L82" s="349">
        <f>IF(L$46=0,0,L$46/MAE_fec!L$46)</f>
        <v>0.60986609418976545</v>
      </c>
      <c r="M82" s="349">
        <f>IF(M$46=0,0,M$46/MAE_fec!M$46)</f>
        <v>0.60986609418976534</v>
      </c>
      <c r="N82" s="349">
        <f>IF(N$46=0,0,N$46/MAE_fec!N$46)</f>
        <v>0.60986609418976545</v>
      </c>
      <c r="O82" s="349">
        <f>IF(O$46=0,0,O$46/MAE_fec!O$46)</f>
        <v>0.60986609418976567</v>
      </c>
      <c r="P82" s="349">
        <f>IF(P$46=0,0,P$46/MAE_fec!P$46)</f>
        <v>0.60986609418976534</v>
      </c>
      <c r="Q82" s="349">
        <f>IF(Q$46=0,0,Q$46/MAE_fec!Q$46)</f>
        <v>0.60986609418976523</v>
      </c>
      <c r="R82" s="349">
        <f>IF(R$46=0,0,R$46/MAE_fec!R$46)</f>
        <v>0.60986609418976523</v>
      </c>
      <c r="S82" s="349">
        <f>IF(S$46=0,0,S$46/MAE_fec!S$46)</f>
        <v>0.60986609418976534</v>
      </c>
      <c r="T82" s="349">
        <f>IF(T$46=0,0,T$46/MAE_fec!T$46)</f>
        <v>0.60986609418976556</v>
      </c>
      <c r="U82" s="349">
        <f>IF(U$46=0,0,U$46/MAE_fec!U$46)</f>
        <v>0.60986609418976545</v>
      </c>
      <c r="V82" s="349">
        <f>IF(V$46=0,0,V$46/MAE_fec!V$46)</f>
        <v>0.60986609418976534</v>
      </c>
      <c r="W82" s="349">
        <f>IF(W$46=0,0,W$46/MAE_fec!W$46)</f>
        <v>0.60986609418976567</v>
      </c>
      <c r="X82" s="349">
        <f>IF(X$46=0,0,X$46/MAE_fec!X$46)</f>
        <v>0.60986609418976567</v>
      </c>
      <c r="Y82" s="349">
        <f>IF(Y$46=0,0,Y$46/MAE_fec!Y$46)</f>
        <v>0.60986609418976512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0.56408257497957803</v>
      </c>
      <c r="C83" s="337">
        <f>IF(C$47=0,0,C$47/MAE_fec!C$47)</f>
        <v>0.56408257497957781</v>
      </c>
      <c r="D83" s="337">
        <f>IF(D$47=0,0,D$47/MAE_fec!D$47)</f>
        <v>0.56408257497957792</v>
      </c>
      <c r="E83" s="337">
        <f>IF(E$47=0,0,E$47/MAE_fec!E$47)</f>
        <v>0.56408257497957792</v>
      </c>
      <c r="F83" s="337">
        <f>IF(F$47=0,0,F$47/MAE_fec!F$47)</f>
        <v>0.56408257497957792</v>
      </c>
      <c r="G83" s="337">
        <f>IF(G$47=0,0,G$47/MAE_fec!G$47)</f>
        <v>0.56408257497957826</v>
      </c>
      <c r="H83" s="337">
        <f>IF(H$47=0,0,H$47/MAE_fec!H$47)</f>
        <v>0.5640825749795777</v>
      </c>
      <c r="I83" s="337">
        <f>IF(I$47=0,0,I$47/MAE_fec!I$47)</f>
        <v>0.56408257497957781</v>
      </c>
      <c r="J83" s="337">
        <f>IF(J$47=0,0,J$47/MAE_fec!J$47)</f>
        <v>0.56408257497957803</v>
      </c>
      <c r="K83" s="337">
        <f>IF(K$47=0,0,K$47/MAE_fec!K$47)</f>
        <v>0.56408257497957781</v>
      </c>
      <c r="L83" s="337">
        <f>IF(L$47=0,0,L$47/MAE_fec!L$47)</f>
        <v>0.56408257497957792</v>
      </c>
      <c r="M83" s="337">
        <f>IF(M$47=0,0,M$47/MAE_fec!M$47)</f>
        <v>0.56408257497957759</v>
      </c>
      <c r="N83" s="337">
        <f>IF(N$47=0,0,N$47/MAE_fec!N$47)</f>
        <v>0.56408257497957792</v>
      </c>
      <c r="O83" s="337">
        <f>IF(O$47=0,0,O$47/MAE_fec!O$47)</f>
        <v>0.56408257497957792</v>
      </c>
      <c r="P83" s="337">
        <f>IF(P$47=0,0,P$47/MAE_fec!P$47)</f>
        <v>0.5640825749795777</v>
      </c>
      <c r="Q83" s="337">
        <f>IF(Q$47=0,0,Q$47/MAE_fec!Q$47)</f>
        <v>0.56408257497957792</v>
      </c>
      <c r="R83" s="337">
        <f>IF(R$47=0,0,R$47/MAE_fec!R$47)</f>
        <v>0.56408257497957781</v>
      </c>
      <c r="S83" s="337">
        <f>IF(S$47=0,0,S$47/MAE_fec!S$47)</f>
        <v>0.56408257497957792</v>
      </c>
      <c r="T83" s="337">
        <f>IF(T$47=0,0,T$47/MAE_fec!T$47)</f>
        <v>0.56408257497957803</v>
      </c>
      <c r="U83" s="337">
        <f>IF(U$47=0,0,U$47/MAE_fec!U$47)</f>
        <v>0.56408257497957803</v>
      </c>
      <c r="V83" s="337">
        <f>IF(V$47=0,0,V$47/MAE_fec!V$47)</f>
        <v>0.56408257497957814</v>
      </c>
      <c r="W83" s="337">
        <f>IF(W$47=0,0,W$47/MAE_fec!W$47)</f>
        <v>0.56408257497957792</v>
      </c>
      <c r="X83" s="337">
        <f>IF(X$47=0,0,X$47/MAE_fec!X$47)</f>
        <v>0.56408257497957781</v>
      </c>
      <c r="Y83" s="337">
        <f>IF(Y$47=0,0,Y$47/MAE_fec!Y$47)</f>
        <v>0.56408257497957781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DK: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369.71077719972908</v>
      </c>
      <c r="C5" s="223">
        <v>389.96556876380828</v>
      </c>
      <c r="D5" s="223">
        <v>361.02254170696261</v>
      </c>
      <c r="E5" s="223">
        <v>390.25845016607218</v>
      </c>
      <c r="F5" s="223">
        <v>393.65717131747863</v>
      </c>
      <c r="G5" s="223">
        <v>341.15132104861812</v>
      </c>
      <c r="H5" s="223">
        <v>358.88992609143048</v>
      </c>
      <c r="I5" s="223">
        <v>362.35607177729389</v>
      </c>
      <c r="J5" s="223">
        <v>424.87314885647692</v>
      </c>
      <c r="K5" s="223">
        <v>368.93483671418147</v>
      </c>
      <c r="L5" s="223">
        <v>390.61680281662967</v>
      </c>
      <c r="M5" s="223">
        <v>311.30284782984461</v>
      </c>
      <c r="N5" s="223">
        <v>280.30620254804711</v>
      </c>
      <c r="O5" s="223">
        <v>228.3788280702411</v>
      </c>
      <c r="P5" s="223">
        <v>172.66567252897249</v>
      </c>
      <c r="Q5" s="223">
        <v>168.1212444346688</v>
      </c>
      <c r="R5" s="223">
        <v>154.40766916389219</v>
      </c>
      <c r="S5" s="223">
        <v>160.03746738094421</v>
      </c>
      <c r="T5" s="223">
        <v>161.0914331588082</v>
      </c>
      <c r="U5" s="223">
        <v>146.85190974485499</v>
      </c>
      <c r="V5" s="223">
        <v>133.3506338286569</v>
      </c>
      <c r="W5" s="223">
        <v>156.00262149056189</v>
      </c>
      <c r="X5" s="223">
        <v>167.6465711889438</v>
      </c>
      <c r="Y5" s="223">
        <v>151.08250101183751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12.50848789990815</v>
      </c>
      <c r="C10" s="260">
        <v>13.415763949531581</v>
      </c>
      <c r="D10" s="260">
        <v>12.00409182549747</v>
      </c>
      <c r="E10" s="260">
        <v>13.35226143399478</v>
      </c>
      <c r="F10" s="260">
        <v>13.35006549412654</v>
      </c>
      <c r="G10" s="260">
        <v>11.272949095571221</v>
      </c>
      <c r="H10" s="260">
        <v>11.59762920869586</v>
      </c>
      <c r="I10" s="260">
        <v>11.626028634874331</v>
      </c>
      <c r="J10" s="260">
        <v>13.666120136263469</v>
      </c>
      <c r="K10" s="260">
        <v>11.234224510741489</v>
      </c>
      <c r="L10" s="260">
        <v>11.77194200511013</v>
      </c>
      <c r="M10" s="260">
        <v>8.6719758880212137</v>
      </c>
      <c r="N10" s="260">
        <v>7.2905894302624237</v>
      </c>
      <c r="O10" s="260">
        <v>5.71452161289732</v>
      </c>
      <c r="P10" s="260">
        <v>3.9848734974372149</v>
      </c>
      <c r="Q10" s="260">
        <v>3.5727399550272878</v>
      </c>
      <c r="R10" s="260">
        <v>3.3555562415401359</v>
      </c>
      <c r="S10" s="260">
        <v>3.5568403636280919</v>
      </c>
      <c r="T10" s="260">
        <v>3.6175815912205191</v>
      </c>
      <c r="U10" s="260">
        <v>3.0874592160209882</v>
      </c>
      <c r="V10" s="260">
        <v>2.6710390183840431</v>
      </c>
      <c r="W10" s="260">
        <v>3.2748418107623301</v>
      </c>
      <c r="X10" s="260">
        <v>3.2777887009283351</v>
      </c>
      <c r="Y10" s="260">
        <v>2.5291285191627351</v>
      </c>
      <c r="DA10" s="68" t="s">
        <v>2641</v>
      </c>
    </row>
    <row r="11" spans="1:105" ht="12" customHeight="1" x14ac:dyDescent="0.25">
      <c r="A11" s="37" t="s">
        <v>159</v>
      </c>
      <c r="B11" s="226">
        <v>6.7941466474419236</v>
      </c>
      <c r="C11" s="226">
        <v>7.2128742394810201</v>
      </c>
      <c r="D11" s="226">
        <v>6.4655714060001399</v>
      </c>
      <c r="E11" s="226">
        <v>7.1960472880450048</v>
      </c>
      <c r="F11" s="226">
        <v>7.5359000355664536</v>
      </c>
      <c r="G11" s="226">
        <v>6.2496124097913297</v>
      </c>
      <c r="H11" s="226">
        <v>6.5418457106475323</v>
      </c>
      <c r="I11" s="226">
        <v>6.2385745166644346</v>
      </c>
      <c r="J11" s="226">
        <v>7.3535862394635556</v>
      </c>
      <c r="K11" s="226">
        <v>5.8657300734097619</v>
      </c>
      <c r="L11" s="226">
        <v>5.9936511346913797</v>
      </c>
      <c r="M11" s="226">
        <v>3.724555754042691</v>
      </c>
      <c r="N11" s="226">
        <v>3.4743809443991571</v>
      </c>
      <c r="O11" s="226">
        <v>2.333062634709413</v>
      </c>
      <c r="P11" s="226">
        <v>0.86877710335502301</v>
      </c>
      <c r="Q11" s="226">
        <v>0.81052205313002723</v>
      </c>
      <c r="R11" s="226">
        <v>0.82954426156311645</v>
      </c>
      <c r="S11" s="226">
        <v>0.75322727309257098</v>
      </c>
      <c r="T11" s="226">
        <v>0.86665118182598699</v>
      </c>
      <c r="U11" s="226">
        <v>0.79891449591879971</v>
      </c>
      <c r="V11" s="226">
        <v>0.81189304205643487</v>
      </c>
      <c r="W11" s="226">
        <v>1.606861077511434</v>
      </c>
      <c r="X11" s="226">
        <v>2.1068027568320682</v>
      </c>
      <c r="Y11" s="226">
        <v>1.442523164306565</v>
      </c>
      <c r="DA11" s="69" t="s">
        <v>2642</v>
      </c>
    </row>
    <row r="12" spans="1:105" ht="12" customHeight="1" x14ac:dyDescent="0.25">
      <c r="A12" s="37" t="s">
        <v>35</v>
      </c>
      <c r="B12" s="226">
        <v>5.7143412524662258</v>
      </c>
      <c r="C12" s="226">
        <v>6.2028897100505631</v>
      </c>
      <c r="D12" s="226">
        <v>5.5385204194973268</v>
      </c>
      <c r="E12" s="226">
        <v>6.1562141459497797</v>
      </c>
      <c r="F12" s="226">
        <v>5.8141654585600868</v>
      </c>
      <c r="G12" s="226">
        <v>5.023336685779892</v>
      </c>
      <c r="H12" s="226">
        <v>5.0557834980483314</v>
      </c>
      <c r="I12" s="226">
        <v>5.3874541182098934</v>
      </c>
      <c r="J12" s="226">
        <v>6.3125338967999092</v>
      </c>
      <c r="K12" s="226">
        <v>5.3684944373317247</v>
      </c>
      <c r="L12" s="226">
        <v>5.7782908704187532</v>
      </c>
      <c r="M12" s="226">
        <v>4.9474201339785218</v>
      </c>
      <c r="N12" s="226">
        <v>3.816208485863267</v>
      </c>
      <c r="O12" s="226">
        <v>3.381458978187907</v>
      </c>
      <c r="P12" s="226">
        <v>3.116096394082192</v>
      </c>
      <c r="Q12" s="226">
        <v>2.762217901897261</v>
      </c>
      <c r="R12" s="226">
        <v>2.52601197997702</v>
      </c>
      <c r="S12" s="226">
        <v>2.8036130905355212</v>
      </c>
      <c r="T12" s="226">
        <v>2.7509304093945319</v>
      </c>
      <c r="U12" s="226">
        <v>2.288544720102188</v>
      </c>
      <c r="V12" s="226">
        <v>1.8591459763276079</v>
      </c>
      <c r="W12" s="226">
        <v>1.6679807332508969</v>
      </c>
      <c r="X12" s="226">
        <v>1.1709859440962671</v>
      </c>
      <c r="Y12" s="226">
        <v>1.08660535485617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98.465152441143132</v>
      </c>
      <c r="C16" s="261">
        <f t="shared" si="0"/>
        <v>104.66062535781219</v>
      </c>
      <c r="D16" s="261">
        <f t="shared" si="0"/>
        <v>96.215300102826447</v>
      </c>
      <c r="E16" s="261">
        <f t="shared" si="0"/>
        <v>105.5942302512922</v>
      </c>
      <c r="F16" s="261">
        <f t="shared" si="0"/>
        <v>105.4231780895033</v>
      </c>
      <c r="G16" s="261">
        <f t="shared" si="0"/>
        <v>92.543001892444224</v>
      </c>
      <c r="H16" s="261">
        <f t="shared" si="0"/>
        <v>98.525782167540882</v>
      </c>
      <c r="I16" s="261">
        <f t="shared" si="0"/>
        <v>98.921157433111063</v>
      </c>
      <c r="J16" s="261">
        <f t="shared" si="0"/>
        <v>117.5493424566165</v>
      </c>
      <c r="K16" s="261">
        <f t="shared" si="0"/>
        <v>101.3619560531212</v>
      </c>
      <c r="L16" s="261">
        <f t="shared" si="0"/>
        <v>107.6231998521918</v>
      </c>
      <c r="M16" s="261">
        <f t="shared" si="0"/>
        <v>82.585530608068837</v>
      </c>
      <c r="N16" s="261">
        <f t="shared" si="0"/>
        <v>73.835260955386985</v>
      </c>
      <c r="O16" s="261">
        <f t="shared" si="0"/>
        <v>60.075398263168339</v>
      </c>
      <c r="P16" s="261">
        <f t="shared" si="0"/>
        <v>44.61579599082981</v>
      </c>
      <c r="Q16" s="261">
        <f t="shared" si="0"/>
        <v>40.487262614955441</v>
      </c>
      <c r="R16" s="261">
        <f t="shared" si="0"/>
        <v>37.095815137400088</v>
      </c>
      <c r="S16" s="261">
        <f t="shared" si="0"/>
        <v>38.930283677758581</v>
      </c>
      <c r="T16" s="261">
        <f t="shared" si="0"/>
        <v>41.335760285981543</v>
      </c>
      <c r="U16" s="261">
        <f t="shared" si="0"/>
        <v>37.363863600638211</v>
      </c>
      <c r="V16" s="261">
        <f t="shared" si="0"/>
        <v>35.028282714735042</v>
      </c>
      <c r="W16" s="261">
        <f t="shared" si="0"/>
        <v>42.353466829430268</v>
      </c>
      <c r="X16" s="261">
        <f t="shared" si="0"/>
        <v>47.780765591570407</v>
      </c>
      <c r="Y16" s="261">
        <f t="shared" si="0"/>
        <v>43.166309208920062</v>
      </c>
      <c r="DA16" s="70"/>
    </row>
    <row r="17" spans="1:105" ht="12" customHeight="1" x14ac:dyDescent="0.25">
      <c r="A17" s="60" t="s">
        <v>2556</v>
      </c>
      <c r="B17" s="329">
        <v>98.465152441143132</v>
      </c>
      <c r="C17" s="329">
        <v>104.66062535781219</v>
      </c>
      <c r="D17" s="329">
        <v>96.215300102826447</v>
      </c>
      <c r="E17" s="329">
        <v>105.5942302512922</v>
      </c>
      <c r="F17" s="329">
        <v>105.4231780895033</v>
      </c>
      <c r="G17" s="329">
        <v>92.543001892444224</v>
      </c>
      <c r="H17" s="329">
        <v>98.525782167540882</v>
      </c>
      <c r="I17" s="329">
        <v>98.921157433111063</v>
      </c>
      <c r="J17" s="329">
        <v>117.5493424566165</v>
      </c>
      <c r="K17" s="329">
        <v>101.3619560531212</v>
      </c>
      <c r="L17" s="329">
        <v>107.6231998521918</v>
      </c>
      <c r="M17" s="329">
        <v>82.585530608068837</v>
      </c>
      <c r="N17" s="329">
        <v>73.835260955386985</v>
      </c>
      <c r="O17" s="329">
        <v>60.075398263168339</v>
      </c>
      <c r="P17" s="329">
        <v>44.61579599082981</v>
      </c>
      <c r="Q17" s="329">
        <v>40.487262614955441</v>
      </c>
      <c r="R17" s="329">
        <v>37.095815137400088</v>
      </c>
      <c r="S17" s="329">
        <v>38.930283677758581</v>
      </c>
      <c r="T17" s="329">
        <v>41.335760285981543</v>
      </c>
      <c r="U17" s="329">
        <v>37.363863600638211</v>
      </c>
      <c r="V17" s="329">
        <v>35.028282714735042</v>
      </c>
      <c r="W17" s="329">
        <v>42.353466829430268</v>
      </c>
      <c r="X17" s="329">
        <v>47.780765591570407</v>
      </c>
      <c r="Y17" s="329">
        <v>43.166309208920062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8.2663349327599569</v>
      </c>
      <c r="C19" s="230">
        <v>7.4092795100538407</v>
      </c>
      <c r="D19" s="230">
        <v>7.3825877226147316</v>
      </c>
      <c r="E19" s="230">
        <v>7.4910621927932466</v>
      </c>
      <c r="F19" s="230">
        <v>7.4169244678683457</v>
      </c>
      <c r="G19" s="230">
        <v>7.568680740900974</v>
      </c>
      <c r="H19" s="230">
        <v>8.5935386650194729</v>
      </c>
      <c r="I19" s="230">
        <v>6.6650299844880223</v>
      </c>
      <c r="J19" s="230">
        <v>8.5924263567411518</v>
      </c>
      <c r="K19" s="230">
        <v>7.6872154849143541</v>
      </c>
      <c r="L19" s="230">
        <v>7.6806017388150023</v>
      </c>
      <c r="M19" s="230">
        <v>7.5076404409452273</v>
      </c>
      <c r="N19" s="230">
        <v>9.181254511674803</v>
      </c>
      <c r="O19" s="230">
        <v>7.4795089671930519</v>
      </c>
      <c r="P19" s="230">
        <v>5.7222846626805541</v>
      </c>
      <c r="Q19" s="230">
        <v>5.7574581358859467</v>
      </c>
      <c r="R19" s="230">
        <v>3.494810195930818</v>
      </c>
      <c r="S19" s="230">
        <v>3.7703695163547239</v>
      </c>
      <c r="T19" s="230">
        <v>5.5325895917314911</v>
      </c>
      <c r="U19" s="230">
        <v>5.6123436691585864</v>
      </c>
      <c r="V19" s="230">
        <v>6.0008983136874816</v>
      </c>
      <c r="W19" s="230">
        <v>6.864688035956223</v>
      </c>
      <c r="X19" s="230">
        <v>10.38115024949896</v>
      </c>
      <c r="Y19" s="230">
        <v>11.635684508411121</v>
      </c>
      <c r="DA19" s="71" t="s">
        <v>2649</v>
      </c>
    </row>
    <row r="20" spans="1:105" ht="12" customHeight="1" x14ac:dyDescent="0.25">
      <c r="A20" s="59" t="s">
        <v>159</v>
      </c>
      <c r="B20" s="230">
        <v>47.911122090598631</v>
      </c>
      <c r="C20" s="230">
        <v>51.206891719954463</v>
      </c>
      <c r="D20" s="230">
        <v>46.230198669419373</v>
      </c>
      <c r="E20" s="230">
        <v>51.777535272802211</v>
      </c>
      <c r="F20" s="230">
        <v>54.188422175541866</v>
      </c>
      <c r="G20" s="230">
        <v>45.403310284101309</v>
      </c>
      <c r="H20" s="230">
        <v>47.808800165038257</v>
      </c>
      <c r="I20" s="230">
        <v>46.735894125504608</v>
      </c>
      <c r="J20" s="230">
        <v>55.86135404750857</v>
      </c>
      <c r="K20" s="230">
        <v>47.288919058151087</v>
      </c>
      <c r="L20" s="230">
        <v>48.252474488305673</v>
      </c>
      <c r="M20" s="230">
        <v>30.508583733263599</v>
      </c>
      <c r="N20" s="230">
        <v>28.925877027018661</v>
      </c>
      <c r="O20" s="230">
        <v>20.650869185171771</v>
      </c>
      <c r="P20" s="230">
        <v>8.0315260702332338</v>
      </c>
      <c r="Q20" s="230">
        <v>7.5390401196130661</v>
      </c>
      <c r="R20" s="230">
        <v>7.9551077416278213</v>
      </c>
      <c r="S20" s="230">
        <v>7.1184684064373398</v>
      </c>
      <c r="T20" s="230">
        <v>8.476155605404184</v>
      </c>
      <c r="U20" s="230">
        <v>8.1075890463945477</v>
      </c>
      <c r="V20" s="230">
        <v>8.7294275189780315</v>
      </c>
      <c r="W20" s="230">
        <v>17.307310133397731</v>
      </c>
      <c r="X20" s="230">
        <v>23.930475973342659</v>
      </c>
      <c r="Y20" s="230">
        <v>17.927983610627251</v>
      </c>
      <c r="DA20" s="71" t="s">
        <v>2650</v>
      </c>
    </row>
    <row r="21" spans="1:105" ht="12" customHeight="1" x14ac:dyDescent="0.25">
      <c r="A21" s="59" t="s">
        <v>32</v>
      </c>
      <c r="B21" s="230">
        <v>1.991170243819542</v>
      </c>
      <c r="C21" s="230">
        <v>2.0078202995350218</v>
      </c>
      <c r="D21" s="230">
        <v>3.0009250421740861</v>
      </c>
      <c r="E21" s="230">
        <v>2.0299823640558441</v>
      </c>
      <c r="F21" s="230">
        <v>2.0098919856508211</v>
      </c>
      <c r="G21" s="230">
        <v>3.0765694123775389</v>
      </c>
      <c r="H21" s="230">
        <v>5.1750111018403393</v>
      </c>
      <c r="I21" s="230">
        <v>5.1604548830119104</v>
      </c>
      <c r="J21" s="230">
        <v>5.1425389337091101</v>
      </c>
      <c r="K21" s="230">
        <v>3.105565559999961</v>
      </c>
      <c r="L21" s="230">
        <v>5.1714280011145384</v>
      </c>
      <c r="M21" s="230">
        <v>4.0439951246423176</v>
      </c>
      <c r="N21" s="230">
        <v>3.9563752141227022</v>
      </c>
      <c r="O21" s="230">
        <v>2.014376168927277</v>
      </c>
      <c r="P21" s="230">
        <v>2.054815582538795</v>
      </c>
      <c r="Q21" s="230">
        <v>1.498099365212104</v>
      </c>
      <c r="R21" s="230">
        <v>1.4221174831386481</v>
      </c>
      <c r="S21" s="230">
        <v>1.545550131178502</v>
      </c>
      <c r="T21" s="230">
        <v>0.42194105370988771</v>
      </c>
      <c r="U21" s="230">
        <v>0.41919256869529442</v>
      </c>
      <c r="V21" s="230">
        <v>0.30852575399317111</v>
      </c>
      <c r="W21" s="230">
        <v>0.2158459619311508</v>
      </c>
      <c r="X21" s="230">
        <v>0.16829717576818901</v>
      </c>
      <c r="Y21" s="230">
        <v>9.8079447403145975E-2</v>
      </c>
      <c r="DA21" s="71" t="s">
        <v>2651</v>
      </c>
    </row>
    <row r="22" spans="1:105" ht="12" customHeight="1" x14ac:dyDescent="0.25">
      <c r="A22" s="59" t="s">
        <v>35</v>
      </c>
      <c r="B22" s="230">
        <v>40.296525173965009</v>
      </c>
      <c r="C22" s="230">
        <v>44.036633828268883</v>
      </c>
      <c r="D22" s="230">
        <v>39.601588668618263</v>
      </c>
      <c r="E22" s="230">
        <v>44.295650421640893</v>
      </c>
      <c r="F22" s="230">
        <v>41.807939460442263</v>
      </c>
      <c r="G22" s="230">
        <v>36.494441455064397</v>
      </c>
      <c r="H22" s="230">
        <v>36.948432235642819</v>
      </c>
      <c r="I22" s="230">
        <v>40.359778440106517</v>
      </c>
      <c r="J22" s="230">
        <v>47.953023118657669</v>
      </c>
      <c r="K22" s="230">
        <v>43.280255950055817</v>
      </c>
      <c r="L22" s="230">
        <v>46.518695623956617</v>
      </c>
      <c r="M22" s="230">
        <v>40.525311309217678</v>
      </c>
      <c r="N22" s="230">
        <v>31.771754202570818</v>
      </c>
      <c r="O22" s="230">
        <v>29.930643941876241</v>
      </c>
      <c r="P22" s="230">
        <v>28.807169675377221</v>
      </c>
      <c r="Q22" s="230">
        <v>25.692664994244321</v>
      </c>
      <c r="R22" s="230">
        <v>24.223779716702801</v>
      </c>
      <c r="S22" s="230">
        <v>26.495895623788019</v>
      </c>
      <c r="T22" s="230">
        <v>26.905074035135979</v>
      </c>
      <c r="U22" s="230">
        <v>23.224738316389779</v>
      </c>
      <c r="V22" s="230">
        <v>19.989431128076362</v>
      </c>
      <c r="W22" s="230">
        <v>17.965622698145172</v>
      </c>
      <c r="X22" s="230">
        <v>13.3008421929606</v>
      </c>
      <c r="Y22" s="230">
        <v>13.50456164247854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45.371210317217468</v>
      </c>
      <c r="C24" s="261">
        <f t="shared" si="1"/>
        <v>47.547524358629097</v>
      </c>
      <c r="D24" s="261">
        <f t="shared" si="1"/>
        <v>45.557944591330539</v>
      </c>
      <c r="E24" s="261">
        <f t="shared" si="1"/>
        <v>48.094445353643131</v>
      </c>
      <c r="F24" s="261">
        <f t="shared" si="1"/>
        <v>48.339872145433773</v>
      </c>
      <c r="G24" s="261">
        <f t="shared" si="1"/>
        <v>45.540666131199252</v>
      </c>
      <c r="H24" s="261">
        <f t="shared" si="1"/>
        <v>47.372555793065189</v>
      </c>
      <c r="I24" s="261">
        <f t="shared" si="1"/>
        <v>48.595184092111239</v>
      </c>
      <c r="J24" s="261">
        <f t="shared" si="1"/>
        <v>52.585430102257853</v>
      </c>
      <c r="K24" s="261">
        <f t="shared" si="1"/>
        <v>47.326545660307723</v>
      </c>
      <c r="L24" s="261">
        <f t="shared" si="1"/>
        <v>49.030225408421082</v>
      </c>
      <c r="M24" s="261">
        <f t="shared" si="1"/>
        <v>43.246207499113197</v>
      </c>
      <c r="N24" s="261">
        <f t="shared" si="1"/>
        <v>39.233468865663021</v>
      </c>
      <c r="O24" s="261">
        <f t="shared" si="1"/>
        <v>35.776826423941927</v>
      </c>
      <c r="P24" s="261">
        <f t="shared" si="1"/>
        <v>32.526485039778713</v>
      </c>
      <c r="Q24" s="261">
        <f t="shared" si="1"/>
        <v>30.674739754694659</v>
      </c>
      <c r="R24" s="261">
        <f t="shared" si="1"/>
        <v>28.453853198187399</v>
      </c>
      <c r="S24" s="261">
        <f t="shared" si="1"/>
        <v>29.100022891580942</v>
      </c>
      <c r="T24" s="261">
        <f t="shared" si="1"/>
        <v>29.719638538891012</v>
      </c>
      <c r="U24" s="261">
        <f t="shared" si="1"/>
        <v>26.660965352810639</v>
      </c>
      <c r="V24" s="261">
        <f t="shared" si="1"/>
        <v>24.339511380447821</v>
      </c>
      <c r="W24" s="261">
        <f t="shared" si="1"/>
        <v>24.581058905849719</v>
      </c>
      <c r="X24" s="261">
        <f t="shared" si="1"/>
        <v>21.070823308810979</v>
      </c>
      <c r="Y24" s="261">
        <f t="shared" si="1"/>
        <v>19.429231995556702</v>
      </c>
      <c r="DA24" s="70"/>
    </row>
    <row r="25" spans="1:105" ht="12" customHeight="1" x14ac:dyDescent="0.25">
      <c r="A25" s="60" t="s">
        <v>2566</v>
      </c>
      <c r="B25" s="262">
        <v>45.371210317217468</v>
      </c>
      <c r="C25" s="262">
        <v>47.547524358629097</v>
      </c>
      <c r="D25" s="262">
        <v>45.557944591330539</v>
      </c>
      <c r="E25" s="262">
        <v>48.094445353643131</v>
      </c>
      <c r="F25" s="262">
        <v>48.339872145433773</v>
      </c>
      <c r="G25" s="262">
        <v>45.540666131199252</v>
      </c>
      <c r="H25" s="262">
        <v>47.372555793065189</v>
      </c>
      <c r="I25" s="262">
        <v>48.595184092111239</v>
      </c>
      <c r="J25" s="262">
        <v>52.585430102257853</v>
      </c>
      <c r="K25" s="262">
        <v>47.326545660307723</v>
      </c>
      <c r="L25" s="262">
        <v>49.030225408421082</v>
      </c>
      <c r="M25" s="262">
        <v>43.246207499113197</v>
      </c>
      <c r="N25" s="262">
        <v>39.233468865663021</v>
      </c>
      <c r="O25" s="262">
        <v>35.776826423941927</v>
      </c>
      <c r="P25" s="262">
        <v>32.526485039778713</v>
      </c>
      <c r="Q25" s="262">
        <v>30.674739754694659</v>
      </c>
      <c r="R25" s="262">
        <v>28.453853198187399</v>
      </c>
      <c r="S25" s="262">
        <v>29.100022891580942</v>
      </c>
      <c r="T25" s="262">
        <v>29.719638538891012</v>
      </c>
      <c r="U25" s="262">
        <v>26.660965352810639</v>
      </c>
      <c r="V25" s="262">
        <v>24.339511380447821</v>
      </c>
      <c r="W25" s="262">
        <v>24.581058905849719</v>
      </c>
      <c r="X25" s="262">
        <v>21.070823308810979</v>
      </c>
      <c r="Y25" s="262">
        <v>19.429231995556702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140.66450348734739</v>
      </c>
      <c r="C27" s="261">
        <f t="shared" si="2"/>
        <v>149.5151790825889</v>
      </c>
      <c r="D27" s="261">
        <f t="shared" si="2"/>
        <v>137.45042871832351</v>
      </c>
      <c r="E27" s="261">
        <f t="shared" si="2"/>
        <v>150.84890035898891</v>
      </c>
      <c r="F27" s="261">
        <f t="shared" si="2"/>
        <v>150.60454012786181</v>
      </c>
      <c r="G27" s="261">
        <f t="shared" si="2"/>
        <v>132.20428841777741</v>
      </c>
      <c r="H27" s="261">
        <f t="shared" si="2"/>
        <v>140.7511173822013</v>
      </c>
      <c r="I27" s="261">
        <f t="shared" si="2"/>
        <v>141.3159391901587</v>
      </c>
      <c r="J27" s="261">
        <f t="shared" si="2"/>
        <v>167.92763208088081</v>
      </c>
      <c r="K27" s="261">
        <f t="shared" si="2"/>
        <v>144.8027943616018</v>
      </c>
      <c r="L27" s="261">
        <f t="shared" si="2"/>
        <v>153.74742836027411</v>
      </c>
      <c r="M27" s="261">
        <f t="shared" si="2"/>
        <v>117.9793294400983</v>
      </c>
      <c r="N27" s="261">
        <f t="shared" si="2"/>
        <v>105.47894422198139</v>
      </c>
      <c r="O27" s="261">
        <f t="shared" si="2"/>
        <v>85.821997518811912</v>
      </c>
      <c r="P27" s="261">
        <f t="shared" si="2"/>
        <v>63.736851415471151</v>
      </c>
      <c r="Q27" s="261">
        <f t="shared" si="2"/>
        <v>57.838946592793462</v>
      </c>
      <c r="R27" s="261">
        <f t="shared" si="2"/>
        <v>52.994021624857268</v>
      </c>
      <c r="S27" s="261">
        <f t="shared" si="2"/>
        <v>55.614690968226547</v>
      </c>
      <c r="T27" s="261">
        <f t="shared" si="2"/>
        <v>59.051086122830789</v>
      </c>
      <c r="U27" s="261">
        <f t="shared" si="2"/>
        <v>53.376948000911739</v>
      </c>
      <c r="V27" s="261">
        <f t="shared" si="2"/>
        <v>50.040403878192919</v>
      </c>
      <c r="W27" s="261">
        <f t="shared" si="2"/>
        <v>60.504952613471829</v>
      </c>
      <c r="X27" s="261">
        <f t="shared" si="2"/>
        <v>68.258236559386319</v>
      </c>
      <c r="Y27" s="261">
        <f t="shared" si="2"/>
        <v>61.666156012742931</v>
      </c>
      <c r="DA27" s="70"/>
    </row>
    <row r="28" spans="1:105" ht="12" customHeight="1" x14ac:dyDescent="0.25">
      <c r="A28" s="60" t="s">
        <v>2571</v>
      </c>
      <c r="B28" s="329">
        <v>140.66450348734739</v>
      </c>
      <c r="C28" s="329">
        <v>149.5151790825889</v>
      </c>
      <c r="D28" s="329">
        <v>137.45042871832351</v>
      </c>
      <c r="E28" s="329">
        <v>150.84890035898891</v>
      </c>
      <c r="F28" s="329">
        <v>150.60454012786181</v>
      </c>
      <c r="G28" s="329">
        <v>132.20428841777741</v>
      </c>
      <c r="H28" s="329">
        <v>140.7511173822013</v>
      </c>
      <c r="I28" s="329">
        <v>141.3159391901587</v>
      </c>
      <c r="J28" s="329">
        <v>167.92763208088081</v>
      </c>
      <c r="K28" s="329">
        <v>144.8027943616018</v>
      </c>
      <c r="L28" s="329">
        <v>153.74742836027411</v>
      </c>
      <c r="M28" s="329">
        <v>117.9793294400983</v>
      </c>
      <c r="N28" s="329">
        <v>105.47894422198139</v>
      </c>
      <c r="O28" s="329">
        <v>85.821997518811912</v>
      </c>
      <c r="P28" s="329">
        <v>63.736851415471151</v>
      </c>
      <c r="Q28" s="329">
        <v>57.838946592793462</v>
      </c>
      <c r="R28" s="329">
        <v>52.994021624857268</v>
      </c>
      <c r="S28" s="329">
        <v>55.614690968226547</v>
      </c>
      <c r="T28" s="329">
        <v>59.051086122830789</v>
      </c>
      <c r="U28" s="329">
        <v>53.376948000911739</v>
      </c>
      <c r="V28" s="329">
        <v>50.040403878192919</v>
      </c>
      <c r="W28" s="329">
        <v>60.504952613471829</v>
      </c>
      <c r="X28" s="329">
        <v>68.258236559386319</v>
      </c>
      <c r="Y28" s="329">
        <v>61.666156012742931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11.8090499039428</v>
      </c>
      <c r="C30" s="230">
        <v>10.584685014362631</v>
      </c>
      <c r="D30" s="230">
        <v>10.546553889449619</v>
      </c>
      <c r="E30" s="230">
        <v>10.701517418276071</v>
      </c>
      <c r="F30" s="230">
        <v>10.595606382669059</v>
      </c>
      <c r="G30" s="230">
        <v>10.812401058429961</v>
      </c>
      <c r="H30" s="230">
        <v>12.276483807170679</v>
      </c>
      <c r="I30" s="230">
        <v>9.5214714064114645</v>
      </c>
      <c r="J30" s="230">
        <v>12.274894795344499</v>
      </c>
      <c r="K30" s="230">
        <v>10.981736407020509</v>
      </c>
      <c r="L30" s="230">
        <v>10.972288198307149</v>
      </c>
      <c r="M30" s="230">
        <v>10.725200629921749</v>
      </c>
      <c r="N30" s="230">
        <v>13.116077873821141</v>
      </c>
      <c r="O30" s="230">
        <v>10.68501281027579</v>
      </c>
      <c r="P30" s="230">
        <v>8.1746923752579335</v>
      </c>
      <c r="Q30" s="230">
        <v>8.2249401941227784</v>
      </c>
      <c r="R30" s="230">
        <v>4.9925859941868813</v>
      </c>
      <c r="S30" s="230">
        <v>5.3862421662210336</v>
      </c>
      <c r="T30" s="230">
        <v>7.9036994167592747</v>
      </c>
      <c r="U30" s="230">
        <v>8.0176338130836982</v>
      </c>
      <c r="V30" s="230">
        <v>8.5727118766964061</v>
      </c>
      <c r="W30" s="230">
        <v>9.806697194223176</v>
      </c>
      <c r="X30" s="230">
        <v>14.830214642141369</v>
      </c>
      <c r="Y30" s="230">
        <v>16.622406440587309</v>
      </c>
      <c r="DA30" s="71" t="s">
        <v>2658</v>
      </c>
    </row>
    <row r="31" spans="1:105" ht="12" customHeight="1" x14ac:dyDescent="0.25">
      <c r="A31" s="59" t="s">
        <v>159</v>
      </c>
      <c r="B31" s="230">
        <v>68.444460129426616</v>
      </c>
      <c r="C31" s="230">
        <v>73.152702457077808</v>
      </c>
      <c r="D31" s="230">
        <v>66.04314095631338</v>
      </c>
      <c r="E31" s="230">
        <v>73.9679075325746</v>
      </c>
      <c r="F31" s="230">
        <v>77.412031679345517</v>
      </c>
      <c r="G31" s="230">
        <v>64.861871834430417</v>
      </c>
      <c r="H31" s="230">
        <v>68.298285950054677</v>
      </c>
      <c r="I31" s="230">
        <v>66.765563036435154</v>
      </c>
      <c r="J31" s="230">
        <v>79.80193435358369</v>
      </c>
      <c r="K31" s="230">
        <v>67.555598654501551</v>
      </c>
      <c r="L31" s="230">
        <v>68.932106411865263</v>
      </c>
      <c r="M31" s="230">
        <v>43.583691047519437</v>
      </c>
      <c r="N31" s="230">
        <v>41.322681467169517</v>
      </c>
      <c r="O31" s="230">
        <v>29.501241693102529</v>
      </c>
      <c r="P31" s="230">
        <v>11.47360867176176</v>
      </c>
      <c r="Q31" s="230">
        <v>10.77005731373295</v>
      </c>
      <c r="R31" s="230">
        <v>11.364439630896889</v>
      </c>
      <c r="S31" s="230">
        <v>10.16924058062477</v>
      </c>
      <c r="T31" s="230">
        <v>12.108793722005981</v>
      </c>
      <c r="U31" s="230">
        <v>11.58227006627793</v>
      </c>
      <c r="V31" s="230">
        <v>12.47061074139719</v>
      </c>
      <c r="W31" s="230">
        <v>24.724728761996762</v>
      </c>
      <c r="X31" s="230">
        <v>34.186394247632379</v>
      </c>
      <c r="Y31" s="230">
        <v>25.61140515803892</v>
      </c>
      <c r="DA31" s="71" t="s">
        <v>2659</v>
      </c>
    </row>
    <row r="32" spans="1:105" ht="12" customHeight="1" x14ac:dyDescent="0.25">
      <c r="A32" s="59" t="s">
        <v>32</v>
      </c>
      <c r="B32" s="230">
        <v>2.8445289197422028</v>
      </c>
      <c r="C32" s="230">
        <v>2.8683147136214608</v>
      </c>
      <c r="D32" s="230">
        <v>4.2870357745344094</v>
      </c>
      <c r="E32" s="230">
        <v>2.899974805794062</v>
      </c>
      <c r="F32" s="230">
        <v>2.8712742652154581</v>
      </c>
      <c r="G32" s="230">
        <v>4.395099160539341</v>
      </c>
      <c r="H32" s="230">
        <v>7.3928730026290568</v>
      </c>
      <c r="I32" s="230">
        <v>7.3720784043027292</v>
      </c>
      <c r="J32" s="230">
        <v>7.3464841910130154</v>
      </c>
      <c r="K32" s="230">
        <v>4.4365222285713743</v>
      </c>
      <c r="L32" s="230">
        <v>7.3877542873064872</v>
      </c>
      <c r="M32" s="230">
        <v>5.7771358923461671</v>
      </c>
      <c r="N32" s="230">
        <v>5.6519645916038579</v>
      </c>
      <c r="O32" s="230">
        <v>2.87768024132468</v>
      </c>
      <c r="P32" s="230">
        <v>2.9354508321982791</v>
      </c>
      <c r="Q32" s="230">
        <v>2.140141950303005</v>
      </c>
      <c r="R32" s="230">
        <v>2.031596404483782</v>
      </c>
      <c r="S32" s="230">
        <v>2.2079287588264318</v>
      </c>
      <c r="T32" s="230">
        <v>0.60277293387126818</v>
      </c>
      <c r="U32" s="230">
        <v>0.59884652670756344</v>
      </c>
      <c r="V32" s="230">
        <v>0.44075107713310152</v>
      </c>
      <c r="W32" s="230">
        <v>0.30835137418735831</v>
      </c>
      <c r="X32" s="230">
        <v>0.24042453681169851</v>
      </c>
      <c r="Y32" s="230">
        <v>0.1401134962902085</v>
      </c>
      <c r="DA32" s="71" t="s">
        <v>2660</v>
      </c>
    </row>
    <row r="33" spans="1:105" ht="12" customHeight="1" x14ac:dyDescent="0.25">
      <c r="A33" s="59" t="s">
        <v>35</v>
      </c>
      <c r="B33" s="230">
        <v>57.566464534235742</v>
      </c>
      <c r="C33" s="230">
        <v>62.909476897526972</v>
      </c>
      <c r="D33" s="230">
        <v>56.573698098026092</v>
      </c>
      <c r="E33" s="230">
        <v>63.279500602344157</v>
      </c>
      <c r="F33" s="230">
        <v>59.725627800631777</v>
      </c>
      <c r="G33" s="230">
        <v>52.134916364377702</v>
      </c>
      <c r="H33" s="230">
        <v>52.783474622346901</v>
      </c>
      <c r="I33" s="230">
        <v>57.656826343009321</v>
      </c>
      <c r="J33" s="230">
        <v>68.504318740939539</v>
      </c>
      <c r="K33" s="230">
        <v>61.828937071508342</v>
      </c>
      <c r="L33" s="230">
        <v>66.455279462795176</v>
      </c>
      <c r="M33" s="230">
        <v>57.893301870310971</v>
      </c>
      <c r="N33" s="230">
        <v>45.388220289386879</v>
      </c>
      <c r="O33" s="230">
        <v>42.758062774108907</v>
      </c>
      <c r="P33" s="230">
        <v>41.15309953625318</v>
      </c>
      <c r="Q33" s="230">
        <v>36.703807134634729</v>
      </c>
      <c r="R33" s="230">
        <v>34.605399595289718</v>
      </c>
      <c r="S33" s="230">
        <v>37.851279462554317</v>
      </c>
      <c r="T33" s="230">
        <v>38.435820050194273</v>
      </c>
      <c r="U33" s="230">
        <v>33.178197594842551</v>
      </c>
      <c r="V33" s="230">
        <v>28.556330182966221</v>
      </c>
      <c r="W33" s="230">
        <v>25.665175283064531</v>
      </c>
      <c r="X33" s="230">
        <v>19.001203132800871</v>
      </c>
      <c r="Y33" s="230">
        <v>19.29223091782648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72.701423054112951</v>
      </c>
      <c r="C35" s="261">
        <v>74.826476015246499</v>
      </c>
      <c r="D35" s="261">
        <v>69.794776468984651</v>
      </c>
      <c r="E35" s="261">
        <v>72.36861276815317</v>
      </c>
      <c r="F35" s="261">
        <v>75.939515460553253</v>
      </c>
      <c r="G35" s="261">
        <v>59.59041551162602</v>
      </c>
      <c r="H35" s="261">
        <v>60.642841539927282</v>
      </c>
      <c r="I35" s="261">
        <v>61.89776242703865</v>
      </c>
      <c r="J35" s="261">
        <v>73.144624080458371</v>
      </c>
      <c r="K35" s="261">
        <v>64.209316128409256</v>
      </c>
      <c r="L35" s="261">
        <v>68.444007190632647</v>
      </c>
      <c r="M35" s="261">
        <v>58.81980439454307</v>
      </c>
      <c r="N35" s="261">
        <v>54.467939074753239</v>
      </c>
      <c r="O35" s="261">
        <v>40.990084251421642</v>
      </c>
      <c r="P35" s="261">
        <v>27.801666585455639</v>
      </c>
      <c r="Q35" s="261">
        <v>35.547555517197928</v>
      </c>
      <c r="R35" s="261">
        <v>32.508422961907307</v>
      </c>
      <c r="S35" s="261">
        <v>32.835629479750033</v>
      </c>
      <c r="T35" s="261">
        <v>27.367366619884351</v>
      </c>
      <c r="U35" s="261">
        <v>26.362673574473419</v>
      </c>
      <c r="V35" s="261">
        <v>21.271396836897051</v>
      </c>
      <c r="W35" s="261">
        <v>25.288301331047759</v>
      </c>
      <c r="X35" s="261">
        <v>27.258957028247721</v>
      </c>
      <c r="Y35" s="261">
        <v>24.291675275455049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6.048015163254151</v>
      </c>
      <c r="C38" s="229">
        <v>5.2267849955365699</v>
      </c>
      <c r="D38" s="229">
        <v>5.2916079078892411</v>
      </c>
      <c r="E38" s="229">
        <v>5.0281699089088434</v>
      </c>
      <c r="F38" s="229">
        <v>5.2082186694130268</v>
      </c>
      <c r="G38" s="229">
        <v>4.8396677206560099</v>
      </c>
      <c r="H38" s="229">
        <v>5.2533775277933197</v>
      </c>
      <c r="I38" s="229">
        <v>4.1315976490879347</v>
      </c>
      <c r="J38" s="229">
        <v>5.2560788478745986</v>
      </c>
      <c r="K38" s="229">
        <v>4.5517976280500623</v>
      </c>
      <c r="L38" s="229">
        <v>4.5678595828631998</v>
      </c>
      <c r="M38" s="229">
        <v>4.9879084490998711</v>
      </c>
      <c r="N38" s="229">
        <v>6.7287180944738294</v>
      </c>
      <c r="O38" s="229">
        <v>5.0562277425098454</v>
      </c>
      <c r="P38" s="229">
        <v>3.518698682061288</v>
      </c>
      <c r="Q38" s="229">
        <v>4.9686518299397697</v>
      </c>
      <c r="R38" s="229">
        <v>2.9314826898669022</v>
      </c>
      <c r="S38" s="229">
        <v>3.0168927174079352</v>
      </c>
      <c r="T38" s="229">
        <v>3.3958126715088608</v>
      </c>
      <c r="U38" s="229">
        <v>3.7245921977454839</v>
      </c>
      <c r="V38" s="229">
        <v>3.419506249623065</v>
      </c>
      <c r="W38" s="229">
        <v>4.0385648098227458</v>
      </c>
      <c r="X38" s="229">
        <v>5.8464046283606654</v>
      </c>
      <c r="Y38" s="229">
        <v>6.4512755710021414</v>
      </c>
      <c r="DA38" s="73" t="s">
        <v>2666</v>
      </c>
    </row>
    <row r="39" spans="1:105" ht="12" customHeight="1" x14ac:dyDescent="0.25">
      <c r="A39" s="46" t="s">
        <v>159</v>
      </c>
      <c r="B39" s="229">
        <v>35.053889692286397</v>
      </c>
      <c r="C39" s="229">
        <v>36.123271223166327</v>
      </c>
      <c r="D39" s="229">
        <v>33.136360047984297</v>
      </c>
      <c r="E39" s="229">
        <v>34.75424954643087</v>
      </c>
      <c r="F39" s="229">
        <v>38.051506829191801</v>
      </c>
      <c r="G39" s="229">
        <v>29.032395831606539</v>
      </c>
      <c r="H39" s="229">
        <v>29.22633925418015</v>
      </c>
      <c r="I39" s="229">
        <v>28.971199041318329</v>
      </c>
      <c r="J39" s="229">
        <v>34.170986079198933</v>
      </c>
      <c r="K39" s="229">
        <v>28.000982933853798</v>
      </c>
      <c r="L39" s="229">
        <v>28.69703904505209</v>
      </c>
      <c r="M39" s="229">
        <v>20.269220905051419</v>
      </c>
      <c r="N39" s="229">
        <v>21.19907164132421</v>
      </c>
      <c r="O39" s="229">
        <v>13.96020756696716</v>
      </c>
      <c r="P39" s="229">
        <v>4.9386777946541658</v>
      </c>
      <c r="Q39" s="229">
        <v>6.50614639346235</v>
      </c>
      <c r="R39" s="229">
        <v>6.6728260858804571</v>
      </c>
      <c r="S39" s="229">
        <v>5.6959020598178416</v>
      </c>
      <c r="T39" s="229">
        <v>5.2025251707680464</v>
      </c>
      <c r="U39" s="229">
        <v>5.3805441513981904</v>
      </c>
      <c r="V39" s="229">
        <v>4.9743105775832177</v>
      </c>
      <c r="W39" s="229">
        <v>10.18206410711166</v>
      </c>
      <c r="X39" s="229">
        <v>13.47704658221056</v>
      </c>
      <c r="Y39" s="229">
        <v>9.9399706670424166</v>
      </c>
      <c r="DA39" s="73" t="s">
        <v>2667</v>
      </c>
    </row>
    <row r="40" spans="1:105" ht="12" customHeight="1" x14ac:dyDescent="0.25">
      <c r="A40" s="46" t="s">
        <v>32</v>
      </c>
      <c r="B40" s="229">
        <v>1.456827956427877</v>
      </c>
      <c r="C40" s="229">
        <v>1.4163921068307941</v>
      </c>
      <c r="D40" s="229">
        <v>2.1509691832726432</v>
      </c>
      <c r="E40" s="229">
        <v>1.362569950144177</v>
      </c>
      <c r="F40" s="229">
        <v>1.4113608691202919</v>
      </c>
      <c r="G40" s="229">
        <v>1.9672614270778139</v>
      </c>
      <c r="H40" s="229">
        <v>3.1635730155206518</v>
      </c>
      <c r="I40" s="229">
        <v>3.1989238326756211</v>
      </c>
      <c r="J40" s="229">
        <v>3.1457459152540879</v>
      </c>
      <c r="K40" s="229">
        <v>1.8388850914225769</v>
      </c>
      <c r="L40" s="229">
        <v>3.0755867515691149</v>
      </c>
      <c r="M40" s="229">
        <v>2.6867399429936629</v>
      </c>
      <c r="N40" s="229">
        <v>2.8995311542604258</v>
      </c>
      <c r="O40" s="229">
        <v>1.3617397497423049</v>
      </c>
      <c r="P40" s="229">
        <v>1.2635297452628469</v>
      </c>
      <c r="Q40" s="229">
        <v>1.2928507644714871</v>
      </c>
      <c r="R40" s="229">
        <v>1.192886752371304</v>
      </c>
      <c r="S40" s="229">
        <v>1.2366848699883819</v>
      </c>
      <c r="T40" s="229">
        <v>0.25898049241881588</v>
      </c>
      <c r="U40" s="229">
        <v>0.27819418459622902</v>
      </c>
      <c r="V40" s="229">
        <v>0.17580796887408481</v>
      </c>
      <c r="W40" s="229">
        <v>0.12698434388155849</v>
      </c>
      <c r="X40" s="229">
        <v>9.4780767420128392E-2</v>
      </c>
      <c r="Y40" s="229">
        <v>5.4379056306650159E-2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3.0354231599775381</v>
      </c>
      <c r="L41" s="229">
        <v>3.035423159982086</v>
      </c>
      <c r="M41" s="229">
        <v>3.035423159958988</v>
      </c>
      <c r="N41" s="229">
        <v>0</v>
      </c>
      <c r="O41" s="229">
        <v>0</v>
      </c>
      <c r="P41" s="229">
        <v>0</v>
      </c>
      <c r="Q41" s="229">
        <v>0.20956319999575621</v>
      </c>
      <c r="R41" s="229">
        <v>7.5841919999141721E-2</v>
      </c>
      <c r="S41" s="229">
        <v>0.62519687999208828</v>
      </c>
      <c r="T41" s="229">
        <v>1.1231589599845331</v>
      </c>
      <c r="U41" s="229">
        <v>0.91658951998068117</v>
      </c>
      <c r="V41" s="229">
        <v>0.88340867998903549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29.48271480178483</v>
      </c>
      <c r="C42" s="229">
        <v>31.065101085093421</v>
      </c>
      <c r="D42" s="229">
        <v>28.385179782139819</v>
      </c>
      <c r="E42" s="229">
        <v>29.732239676225479</v>
      </c>
      <c r="F42" s="229">
        <v>29.357841214492741</v>
      </c>
      <c r="G42" s="229">
        <v>23.33576700348716</v>
      </c>
      <c r="H42" s="229">
        <v>22.587210130796599</v>
      </c>
      <c r="I42" s="229">
        <v>25.018697006456609</v>
      </c>
      <c r="J42" s="229">
        <v>29.333375701018081</v>
      </c>
      <c r="K42" s="229">
        <v>25.62735060067833</v>
      </c>
      <c r="L42" s="229">
        <v>27.665914314282691</v>
      </c>
      <c r="M42" s="229">
        <v>26.924110747131088</v>
      </c>
      <c r="N42" s="229">
        <v>23.284745796358049</v>
      </c>
      <c r="O42" s="229">
        <v>20.233434161773989</v>
      </c>
      <c r="P42" s="229">
        <v>17.713860100623311</v>
      </c>
      <c r="Q42" s="229">
        <v>22.172615749300231</v>
      </c>
      <c r="R42" s="229">
        <v>20.319155244924492</v>
      </c>
      <c r="S42" s="229">
        <v>21.200912590098081</v>
      </c>
      <c r="T42" s="229">
        <v>16.513892784121211</v>
      </c>
      <c r="U42" s="229">
        <v>15.41293338881983</v>
      </c>
      <c r="V42" s="229">
        <v>11.39062538569566</v>
      </c>
      <c r="W42" s="229">
        <v>10.569355990432159</v>
      </c>
      <c r="X42" s="229">
        <v>7.4907022332879594</v>
      </c>
      <c r="Y42" s="229">
        <v>7.4874536653375676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0.65997544035968569</v>
      </c>
      <c r="C44" s="229">
        <v>0.99492660461938276</v>
      </c>
      <c r="D44" s="229">
        <v>0.83065954769864203</v>
      </c>
      <c r="E44" s="229">
        <v>1.4913836864437959</v>
      </c>
      <c r="F44" s="229">
        <v>1.910587878335396</v>
      </c>
      <c r="G44" s="229">
        <v>0.4153235287984911</v>
      </c>
      <c r="H44" s="229">
        <v>0.41234161163654748</v>
      </c>
      <c r="I44" s="229">
        <v>0.57734489750014772</v>
      </c>
      <c r="J44" s="229">
        <v>1.238437537112667</v>
      </c>
      <c r="K44" s="229">
        <v>1.1548767144269469</v>
      </c>
      <c r="L44" s="229">
        <v>1.4021843368834641</v>
      </c>
      <c r="M44" s="229">
        <v>0.91640119030804112</v>
      </c>
      <c r="N44" s="229">
        <v>0.35587238833671242</v>
      </c>
      <c r="O44" s="229">
        <v>0.3784750304283428</v>
      </c>
      <c r="P44" s="229">
        <v>0.36690026285402599</v>
      </c>
      <c r="Q44" s="229">
        <v>0.39772758002833453</v>
      </c>
      <c r="R44" s="229">
        <v>1.3162302688650129</v>
      </c>
      <c r="S44" s="229">
        <v>1.060040362445694</v>
      </c>
      <c r="T44" s="229">
        <v>0.87299654108288438</v>
      </c>
      <c r="U44" s="229">
        <v>0.64982013193300392</v>
      </c>
      <c r="V44" s="229">
        <v>0.42773797513199041</v>
      </c>
      <c r="W44" s="229">
        <v>0.37133207979963212</v>
      </c>
      <c r="X44" s="229">
        <v>0.3500228169684057</v>
      </c>
      <c r="Y44" s="229">
        <v>0.35859631576626688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0.99999999999999989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</v>
      </c>
      <c r="L51" s="232">
        <f t="shared" si="3"/>
        <v>1.0000000000000002</v>
      </c>
      <c r="M51" s="232">
        <f t="shared" si="3"/>
        <v>0.99999999999999989</v>
      </c>
      <c r="N51" s="232">
        <f t="shared" si="3"/>
        <v>0.99999999999999978</v>
      </c>
      <c r="O51" s="232">
        <f t="shared" si="3"/>
        <v>1.0000000000000002</v>
      </c>
      <c r="P51" s="232">
        <f t="shared" si="3"/>
        <v>1.0000000000000002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0.99999999999999989</v>
      </c>
      <c r="T51" s="232">
        <f t="shared" si="3"/>
        <v>1</v>
      </c>
      <c r="U51" s="232">
        <f t="shared" si="3"/>
        <v>1</v>
      </c>
      <c r="V51" s="232">
        <f t="shared" si="3"/>
        <v>0.99999999999999989</v>
      </c>
      <c r="W51" s="232">
        <f t="shared" si="3"/>
        <v>1.0000000000000002</v>
      </c>
      <c r="X51" s="232">
        <f t="shared" si="3"/>
        <v>0.99999999999999978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3.3833170876570583E-2</v>
      </c>
      <c r="C56" s="300">
        <f t="shared" si="8"/>
        <v>3.4402431968698112E-2</v>
      </c>
      <c r="D56" s="300">
        <f t="shared" si="8"/>
        <v>3.3250255700767402E-2</v>
      </c>
      <c r="E56" s="300">
        <f t="shared" si="8"/>
        <v>3.4213894480216389E-2</v>
      </c>
      <c r="F56" s="300">
        <f t="shared" si="8"/>
        <v>3.3912923393334835E-2</v>
      </c>
      <c r="G56" s="300">
        <f t="shared" si="8"/>
        <v>3.3043838320546005E-2</v>
      </c>
      <c r="H56" s="300">
        <f t="shared" si="8"/>
        <v>3.2315282111711481E-2</v>
      </c>
      <c r="I56" s="300">
        <f t="shared" si="8"/>
        <v>3.2084542085498033E-2</v>
      </c>
      <c r="J56" s="300">
        <f t="shared" si="8"/>
        <v>3.2165177237123817E-2</v>
      </c>
      <c r="K56" s="300">
        <f t="shared" si="8"/>
        <v>3.0450430246154247E-2</v>
      </c>
      <c r="L56" s="300">
        <f t="shared" si="8"/>
        <v>3.0136803947566806E-2</v>
      </c>
      <c r="M56" s="300">
        <f t="shared" si="8"/>
        <v>2.7857040012564355E-2</v>
      </c>
      <c r="N56" s="300">
        <f t="shared" si="8"/>
        <v>2.6009376046585157E-2</v>
      </c>
      <c r="O56" s="300">
        <f t="shared" si="8"/>
        <v>2.5022116372099688E-2</v>
      </c>
      <c r="P56" s="300">
        <f t="shared" si="8"/>
        <v>2.3078550814833051E-2</v>
      </c>
      <c r="Q56" s="300">
        <f t="shared" si="8"/>
        <v>2.1250972576613538E-2</v>
      </c>
      <c r="R56" s="300">
        <f t="shared" si="8"/>
        <v>2.1731797777340085E-2</v>
      </c>
      <c r="S56" s="300">
        <f t="shared" si="8"/>
        <v>2.2225047808096018E-2</v>
      </c>
      <c r="T56" s="300">
        <f t="shared" si="8"/>
        <v>2.2456697543029563E-2</v>
      </c>
      <c r="U56" s="300">
        <f t="shared" si="8"/>
        <v>2.1024304153655436E-2</v>
      </c>
      <c r="V56" s="300">
        <f t="shared" si="8"/>
        <v>2.0030193645844074E-2</v>
      </c>
      <c r="W56" s="300">
        <f t="shared" si="8"/>
        <v>2.0992222947743586E-2</v>
      </c>
      <c r="X56" s="300">
        <f t="shared" si="8"/>
        <v>1.955177894592397E-2</v>
      </c>
      <c r="Y56" s="300">
        <f t="shared" si="8"/>
        <v>1.6740049325530922E-2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0.26633021949465446</v>
      </c>
      <c r="C57" s="301">
        <f t="shared" si="9"/>
        <v>0.26838427220532984</v>
      </c>
      <c r="D57" s="301">
        <f t="shared" si="9"/>
        <v>0.26650773563309288</v>
      </c>
      <c r="E57" s="301">
        <f t="shared" si="9"/>
        <v>0.27057512837033304</v>
      </c>
      <c r="F57" s="301">
        <f t="shared" si="9"/>
        <v>0.26780454103421142</v>
      </c>
      <c r="G57" s="301">
        <f t="shared" si="9"/>
        <v>0.2712667258857126</v>
      </c>
      <c r="H57" s="301">
        <f t="shared" si="9"/>
        <v>0.27452924979131493</v>
      </c>
      <c r="I57" s="301">
        <f t="shared" si="9"/>
        <v>0.27299434213402274</v>
      </c>
      <c r="J57" s="301">
        <f t="shared" si="9"/>
        <v>0.27666926651635715</v>
      </c>
      <c r="K57" s="301">
        <f t="shared" si="9"/>
        <v>0.27474216573277305</v>
      </c>
      <c r="L57" s="301">
        <f t="shared" si="9"/>
        <v>0.27552117337541726</v>
      </c>
      <c r="M57" s="301">
        <f t="shared" si="9"/>
        <v>0.26528999392003427</v>
      </c>
      <c r="N57" s="301">
        <f t="shared" si="9"/>
        <v>0.26340930127199352</v>
      </c>
      <c r="O57" s="301">
        <f t="shared" si="9"/>
        <v>0.26305152176668195</v>
      </c>
      <c r="P57" s="301">
        <f t="shared" si="9"/>
        <v>0.25839412859173549</v>
      </c>
      <c r="Q57" s="301">
        <f t="shared" si="9"/>
        <v>0.24082181137249803</v>
      </c>
      <c r="R57" s="301">
        <f t="shared" si="9"/>
        <v>0.24024593686486942</v>
      </c>
      <c r="S57" s="301">
        <f t="shared" si="9"/>
        <v>0.24325730914680821</v>
      </c>
      <c r="T57" s="301">
        <f t="shared" si="9"/>
        <v>0.25659812862445425</v>
      </c>
      <c r="U57" s="301">
        <f t="shared" si="9"/>
        <v>0.25443226217183917</v>
      </c>
      <c r="V57" s="301">
        <f t="shared" si="9"/>
        <v>0.26267803690939417</v>
      </c>
      <c r="W57" s="301">
        <f t="shared" si="9"/>
        <v>0.27149201997219413</v>
      </c>
      <c r="X57" s="301">
        <f t="shared" si="9"/>
        <v>0.28500890446318611</v>
      </c>
      <c r="Y57" s="301">
        <f t="shared" si="9"/>
        <v>0.2857134937522508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0.26633021949465446</v>
      </c>
      <c r="C58" s="302">
        <f t="shared" si="10"/>
        <v>0.26838427220532984</v>
      </c>
      <c r="D58" s="302">
        <f t="shared" si="10"/>
        <v>0.26650773563309288</v>
      </c>
      <c r="E58" s="302">
        <f t="shared" si="10"/>
        <v>0.27057512837033304</v>
      </c>
      <c r="F58" s="302">
        <f t="shared" si="10"/>
        <v>0.26780454103421142</v>
      </c>
      <c r="G58" s="302">
        <f t="shared" si="10"/>
        <v>0.2712667258857126</v>
      </c>
      <c r="H58" s="302">
        <f t="shared" si="10"/>
        <v>0.27452924979131493</v>
      </c>
      <c r="I58" s="302">
        <f t="shared" si="10"/>
        <v>0.27299434213402274</v>
      </c>
      <c r="J58" s="302">
        <f t="shared" si="10"/>
        <v>0.27666926651635715</v>
      </c>
      <c r="K58" s="302">
        <f t="shared" si="10"/>
        <v>0.27474216573277305</v>
      </c>
      <c r="L58" s="302">
        <f t="shared" si="10"/>
        <v>0.27552117337541726</v>
      </c>
      <c r="M58" s="302">
        <f t="shared" si="10"/>
        <v>0.26528999392003427</v>
      </c>
      <c r="N58" s="302">
        <f t="shared" si="10"/>
        <v>0.26340930127199352</v>
      </c>
      <c r="O58" s="302">
        <f t="shared" si="10"/>
        <v>0.26305152176668195</v>
      </c>
      <c r="P58" s="302">
        <f t="shared" si="10"/>
        <v>0.25839412859173549</v>
      </c>
      <c r="Q58" s="302">
        <f t="shared" si="10"/>
        <v>0.24082181137249803</v>
      </c>
      <c r="R58" s="302">
        <f t="shared" si="10"/>
        <v>0.24024593686486942</v>
      </c>
      <c r="S58" s="302">
        <f t="shared" si="10"/>
        <v>0.24325730914680821</v>
      </c>
      <c r="T58" s="302">
        <f t="shared" si="10"/>
        <v>0.25659812862445425</v>
      </c>
      <c r="U58" s="302">
        <f t="shared" si="10"/>
        <v>0.25443226217183917</v>
      </c>
      <c r="V58" s="302">
        <f t="shared" si="10"/>
        <v>0.26267803690939417</v>
      </c>
      <c r="W58" s="302">
        <f t="shared" si="10"/>
        <v>0.27149201997219413</v>
      </c>
      <c r="X58" s="302">
        <f t="shared" si="10"/>
        <v>0.28500890446318611</v>
      </c>
      <c r="Y58" s="302">
        <f t="shared" si="10"/>
        <v>0.2857134937522508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0.12272082155913608</v>
      </c>
      <c r="C60" s="301">
        <f t="shared" si="12"/>
        <v>0.12192749352040196</v>
      </c>
      <c r="D60" s="301">
        <f t="shared" si="12"/>
        <v>0.12619141280188909</v>
      </c>
      <c r="E60" s="301">
        <f t="shared" si="12"/>
        <v>0.12323742210623966</v>
      </c>
      <c r="F60" s="301">
        <f t="shared" si="12"/>
        <v>0.12279687928369629</v>
      </c>
      <c r="G60" s="301">
        <f t="shared" si="12"/>
        <v>0.13349110298391359</v>
      </c>
      <c r="H60" s="301">
        <f t="shared" si="12"/>
        <v>0.13199745200147134</v>
      </c>
      <c r="I60" s="301">
        <f t="shared" si="12"/>
        <v>0.13410892731494814</v>
      </c>
      <c r="J60" s="301">
        <f t="shared" si="12"/>
        <v>0.12376736502127444</v>
      </c>
      <c r="K60" s="301">
        <f t="shared" si="12"/>
        <v>0.12827887461593171</v>
      </c>
      <c r="L60" s="301">
        <f t="shared" si="12"/>
        <v>0.12552001105655899</v>
      </c>
      <c r="M60" s="301">
        <f t="shared" si="12"/>
        <v>0.13892005100689342</v>
      </c>
      <c r="N60" s="301">
        <f t="shared" si="12"/>
        <v>0.13996646706002888</v>
      </c>
      <c r="O60" s="301">
        <f t="shared" si="12"/>
        <v>0.15665561788826704</v>
      </c>
      <c r="P60" s="301">
        <f t="shared" si="12"/>
        <v>0.18837841108411935</v>
      </c>
      <c r="Q60" s="301">
        <f t="shared" si="12"/>
        <v>0.18245605936265083</v>
      </c>
      <c r="R60" s="301">
        <f t="shared" si="12"/>
        <v>0.1842774607781027</v>
      </c>
      <c r="S60" s="301">
        <f t="shared" si="12"/>
        <v>0.18183256313543678</v>
      </c>
      <c r="T60" s="301">
        <f t="shared" si="12"/>
        <v>0.18448925530132074</v>
      </c>
      <c r="U60" s="301">
        <f t="shared" si="12"/>
        <v>0.18155000775360849</v>
      </c>
      <c r="V60" s="301">
        <f t="shared" si="12"/>
        <v>0.18252265236115653</v>
      </c>
      <c r="W60" s="301">
        <f t="shared" si="12"/>
        <v>0.15756824257813426</v>
      </c>
      <c r="X60" s="301">
        <f t="shared" si="12"/>
        <v>0.12568597830171779</v>
      </c>
      <c r="Y60" s="301">
        <f t="shared" si="12"/>
        <v>0.12860014803457878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0.12272082155913608</v>
      </c>
      <c r="C61" s="302">
        <f t="shared" si="13"/>
        <v>0.12192749352040196</v>
      </c>
      <c r="D61" s="302">
        <f t="shared" si="13"/>
        <v>0.12619141280188909</v>
      </c>
      <c r="E61" s="302">
        <f t="shared" si="13"/>
        <v>0.12323742210623966</v>
      </c>
      <c r="F61" s="302">
        <f t="shared" si="13"/>
        <v>0.12279687928369629</v>
      </c>
      <c r="G61" s="302">
        <f t="shared" si="13"/>
        <v>0.13349110298391359</v>
      </c>
      <c r="H61" s="302">
        <f t="shared" si="13"/>
        <v>0.13199745200147134</v>
      </c>
      <c r="I61" s="302">
        <f t="shared" si="13"/>
        <v>0.13410892731494814</v>
      </c>
      <c r="J61" s="302">
        <f t="shared" si="13"/>
        <v>0.12376736502127444</v>
      </c>
      <c r="K61" s="302">
        <f t="shared" si="13"/>
        <v>0.12827887461593171</v>
      </c>
      <c r="L61" s="302">
        <f t="shared" si="13"/>
        <v>0.12552001105655899</v>
      </c>
      <c r="M61" s="302">
        <f t="shared" si="13"/>
        <v>0.13892005100689342</v>
      </c>
      <c r="N61" s="302">
        <f t="shared" si="13"/>
        <v>0.13996646706002888</v>
      </c>
      <c r="O61" s="302">
        <f t="shared" si="13"/>
        <v>0.15665561788826704</v>
      </c>
      <c r="P61" s="302">
        <f t="shared" si="13"/>
        <v>0.18837841108411935</v>
      </c>
      <c r="Q61" s="302">
        <f t="shared" si="13"/>
        <v>0.18245605936265083</v>
      </c>
      <c r="R61" s="302">
        <f t="shared" si="13"/>
        <v>0.1842774607781027</v>
      </c>
      <c r="S61" s="302">
        <f t="shared" si="13"/>
        <v>0.18183256313543678</v>
      </c>
      <c r="T61" s="302">
        <f t="shared" si="13"/>
        <v>0.18448925530132074</v>
      </c>
      <c r="U61" s="302">
        <f t="shared" si="13"/>
        <v>0.18155000775360849</v>
      </c>
      <c r="V61" s="302">
        <f t="shared" si="13"/>
        <v>0.18252265236115653</v>
      </c>
      <c r="W61" s="302">
        <f t="shared" si="13"/>
        <v>0.15756824257813426</v>
      </c>
      <c r="X61" s="302">
        <f t="shared" si="13"/>
        <v>0.12568597830171779</v>
      </c>
      <c r="Y61" s="302">
        <f t="shared" si="13"/>
        <v>0.12860014803457878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0.38047174213522078</v>
      </c>
      <c r="C63" s="301">
        <f t="shared" si="15"/>
        <v>0.38340610315047136</v>
      </c>
      <c r="D63" s="301">
        <f t="shared" si="15"/>
        <v>0.38072533661870417</v>
      </c>
      <c r="E63" s="301">
        <f t="shared" si="15"/>
        <v>0.38653589767190449</v>
      </c>
      <c r="F63" s="301">
        <f t="shared" si="15"/>
        <v>0.38257791576315903</v>
      </c>
      <c r="G63" s="301">
        <f t="shared" si="15"/>
        <v>0.38752389412244642</v>
      </c>
      <c r="H63" s="301">
        <f t="shared" si="15"/>
        <v>0.39218464255902147</v>
      </c>
      <c r="I63" s="301">
        <f t="shared" si="15"/>
        <v>0.38999191733431826</v>
      </c>
      <c r="J63" s="301">
        <f t="shared" si="15"/>
        <v>0.39524180930908187</v>
      </c>
      <c r="K63" s="301">
        <f t="shared" si="15"/>
        <v>0.39248880818967596</v>
      </c>
      <c r="L63" s="301">
        <f t="shared" si="15"/>
        <v>0.39360167625059639</v>
      </c>
      <c r="M63" s="301">
        <f t="shared" si="15"/>
        <v>0.37898570560004885</v>
      </c>
      <c r="N63" s="301">
        <f t="shared" si="15"/>
        <v>0.3762990018171336</v>
      </c>
      <c r="O63" s="301">
        <f t="shared" si="15"/>
        <v>0.37578788823811704</v>
      </c>
      <c r="P63" s="301">
        <f t="shared" si="15"/>
        <v>0.36913446941676498</v>
      </c>
      <c r="Q63" s="301">
        <f t="shared" si="15"/>
        <v>0.34403115910356846</v>
      </c>
      <c r="R63" s="301">
        <f t="shared" si="15"/>
        <v>0.34320848123552772</v>
      </c>
      <c r="S63" s="301">
        <f t="shared" si="15"/>
        <v>0.34751044163829747</v>
      </c>
      <c r="T63" s="301">
        <f t="shared" si="15"/>
        <v>0.36656875517779186</v>
      </c>
      <c r="U63" s="301">
        <f t="shared" si="15"/>
        <v>0.36347466024548458</v>
      </c>
      <c r="V63" s="301">
        <f t="shared" si="15"/>
        <v>0.37525433844199169</v>
      </c>
      <c r="W63" s="301">
        <f t="shared" si="15"/>
        <v>0.38784574281742029</v>
      </c>
      <c r="X63" s="301">
        <f t="shared" si="15"/>
        <v>0.40715557780455169</v>
      </c>
      <c r="Y63" s="301">
        <f t="shared" si="15"/>
        <v>0.4081621339317868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0.38047174213522078</v>
      </c>
      <c r="C64" s="302">
        <f t="shared" si="16"/>
        <v>0.38340610315047136</v>
      </c>
      <c r="D64" s="302">
        <f t="shared" si="16"/>
        <v>0.38072533661870417</v>
      </c>
      <c r="E64" s="302">
        <f t="shared" si="16"/>
        <v>0.38653589767190449</v>
      </c>
      <c r="F64" s="302">
        <f t="shared" si="16"/>
        <v>0.38257791576315903</v>
      </c>
      <c r="G64" s="302">
        <f t="shared" si="16"/>
        <v>0.38752389412244642</v>
      </c>
      <c r="H64" s="302">
        <f t="shared" si="16"/>
        <v>0.39218464255902147</v>
      </c>
      <c r="I64" s="302">
        <f t="shared" si="16"/>
        <v>0.38999191733431826</v>
      </c>
      <c r="J64" s="302">
        <f t="shared" si="16"/>
        <v>0.39524180930908187</v>
      </c>
      <c r="K64" s="302">
        <f t="shared" si="16"/>
        <v>0.39248880818967596</v>
      </c>
      <c r="L64" s="302">
        <f t="shared" si="16"/>
        <v>0.39360167625059639</v>
      </c>
      <c r="M64" s="302">
        <f t="shared" si="16"/>
        <v>0.37898570560004885</v>
      </c>
      <c r="N64" s="302">
        <f t="shared" si="16"/>
        <v>0.3762990018171336</v>
      </c>
      <c r="O64" s="302">
        <f t="shared" si="16"/>
        <v>0.37578788823811704</v>
      </c>
      <c r="P64" s="302">
        <f t="shared" si="16"/>
        <v>0.36913446941676498</v>
      </c>
      <c r="Q64" s="302">
        <f t="shared" si="16"/>
        <v>0.34403115910356846</v>
      </c>
      <c r="R64" s="302">
        <f t="shared" si="16"/>
        <v>0.34320848123552772</v>
      </c>
      <c r="S64" s="302">
        <f t="shared" si="16"/>
        <v>0.34751044163829747</v>
      </c>
      <c r="T64" s="302">
        <f t="shared" si="16"/>
        <v>0.36656875517779186</v>
      </c>
      <c r="U64" s="302">
        <f t="shared" si="16"/>
        <v>0.36347466024548458</v>
      </c>
      <c r="V64" s="302">
        <f t="shared" si="16"/>
        <v>0.37525433844199169</v>
      </c>
      <c r="W64" s="302">
        <f t="shared" si="16"/>
        <v>0.38784574281742029</v>
      </c>
      <c r="X64" s="302">
        <f t="shared" si="16"/>
        <v>0.40715557780455169</v>
      </c>
      <c r="Y64" s="302">
        <f t="shared" si="16"/>
        <v>0.4081621339317868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0.19664404593441812</v>
      </c>
      <c r="C66" s="301">
        <f t="shared" si="18"/>
        <v>0.19187969915509873</v>
      </c>
      <c r="D66" s="301">
        <f t="shared" si="18"/>
        <v>0.19332525924554644</v>
      </c>
      <c r="E66" s="301">
        <f t="shared" si="18"/>
        <v>0.18543765737130646</v>
      </c>
      <c r="F66" s="301">
        <f t="shared" si="18"/>
        <v>0.19290774052559853</v>
      </c>
      <c r="G66" s="301">
        <f t="shared" si="18"/>
        <v>0.17467443868738142</v>
      </c>
      <c r="H66" s="301">
        <f t="shared" si="18"/>
        <v>0.16897337353648084</v>
      </c>
      <c r="I66" s="301">
        <f t="shared" si="18"/>
        <v>0.17082027113121309</v>
      </c>
      <c r="J66" s="301">
        <f t="shared" si="18"/>
        <v>0.17215638191616289</v>
      </c>
      <c r="K66" s="301">
        <f t="shared" si="18"/>
        <v>0.17403972121546504</v>
      </c>
      <c r="L66" s="301">
        <f t="shared" si="18"/>
        <v>0.17522033536986081</v>
      </c>
      <c r="M66" s="301">
        <f t="shared" si="18"/>
        <v>0.18894720946045909</v>
      </c>
      <c r="N66" s="301">
        <f t="shared" si="18"/>
        <v>0.19431585380425867</v>
      </c>
      <c r="O66" s="301">
        <f t="shared" si="18"/>
        <v>0.17948285573483444</v>
      </c>
      <c r="P66" s="301">
        <f t="shared" si="18"/>
        <v>0.16101444009254734</v>
      </c>
      <c r="Q66" s="301">
        <f t="shared" si="18"/>
        <v>0.21143999758466905</v>
      </c>
      <c r="R66" s="301">
        <f t="shared" si="18"/>
        <v>0.21053632334416011</v>
      </c>
      <c r="S66" s="301">
        <f t="shared" si="18"/>
        <v>0.20517463827136143</v>
      </c>
      <c r="T66" s="301">
        <f t="shared" si="18"/>
        <v>0.16988716335340362</v>
      </c>
      <c r="U66" s="301">
        <f t="shared" si="18"/>
        <v>0.17951876567541231</v>
      </c>
      <c r="V66" s="301">
        <f t="shared" si="18"/>
        <v>0.15951477864161343</v>
      </c>
      <c r="W66" s="301">
        <f t="shared" si="18"/>
        <v>0.16210177168450782</v>
      </c>
      <c r="X66" s="301">
        <f t="shared" si="18"/>
        <v>0.16259776048462024</v>
      </c>
      <c r="Y66" s="301">
        <f t="shared" si="18"/>
        <v>0.16078417495585254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1.1933848375161502</v>
      </c>
      <c r="C72" s="320">
        <f>IF(C$5=0,0,C$5/MAE_fec!C$5)</f>
        <v>1.2085146161076845</v>
      </c>
      <c r="D72" s="320">
        <f>IF(D$5=0,0,D$5/MAE_fec!D$5)</f>
        <v>1.1477899128157119</v>
      </c>
      <c r="E72" s="320">
        <f>IF(E$5=0,0,E$5/MAE_fec!E$5)</f>
        <v>1.1876701674235244</v>
      </c>
      <c r="F72" s="320">
        <f>IF(F$5=0,0,F$5/MAE_fec!F$5)</f>
        <v>1.1828396183562295</v>
      </c>
      <c r="G72" s="320">
        <f>IF(G$5=0,0,G$5/MAE_fec!G$5)</f>
        <v>1.0502232536500777</v>
      </c>
      <c r="H72" s="320">
        <f>IF(H$5=0,0,H$5/MAE_fec!H$5)</f>
        <v>1.0547372583734127</v>
      </c>
      <c r="I72" s="320">
        <f>IF(I$5=0,0,I$5/MAE_fec!I$5)</f>
        <v>1.0475217014207745</v>
      </c>
      <c r="J72" s="320">
        <f>IF(J$5=0,0,J$5/MAE_fec!J$5)</f>
        <v>1.170245441426822</v>
      </c>
      <c r="K72" s="320">
        <f>IF(K$5=0,0,K$5/MAE_fec!K$5)</f>
        <v>1.1158104597168435</v>
      </c>
      <c r="L72" s="320">
        <f>IF(L$5=0,0,L$5/MAE_fec!L$5)</f>
        <v>1.1525642458821277</v>
      </c>
      <c r="M72" s="320">
        <f>IF(M$5=0,0,M$5/MAE_fec!M$5)</f>
        <v>1.0280130113683514</v>
      </c>
      <c r="N72" s="320">
        <f>IF(N$5=0,0,N$5/MAE_fec!N$5)</f>
        <v>1.001953339261344</v>
      </c>
      <c r="O72" s="320">
        <f>IF(O$5=0,0,O$5/MAE_fec!O$5)</f>
        <v>0.87937974323769041</v>
      </c>
      <c r="P72" s="320">
        <f>IF(P$5=0,0,P$5/MAE_fec!P$5)</f>
        <v>0.71248749202147177</v>
      </c>
      <c r="Q72" s="320">
        <f>IF(Q$5=0,0,Q$5/MAE_fec!Q$5)</f>
        <v>0.74158173118898307</v>
      </c>
      <c r="R72" s="320">
        <f>IF(R$5=0,0,R$5/MAE_fec!R$5)</f>
        <v>0.71799471651325097</v>
      </c>
      <c r="S72" s="320">
        <f>IF(S$5=0,0,S$5/MAE_fec!S$5)</f>
        <v>0.71887732885767996</v>
      </c>
      <c r="T72" s="320">
        <f>IF(T$5=0,0,T$5/MAE_fec!T$5)</f>
        <v>0.67893054840989309</v>
      </c>
      <c r="U72" s="320">
        <f>IF(U$5=0,0,U$5/MAE_fec!U$5)</f>
        <v>0.66715792050534661</v>
      </c>
      <c r="V72" s="320">
        <f>IF(V$5=0,0,V$5/MAE_fec!V$5)</f>
        <v>0.59514932166129753</v>
      </c>
      <c r="W72" s="320">
        <f>IF(W$5=0,0,W$5/MAE_fec!W$5)</f>
        <v>0.64763634042392371</v>
      </c>
      <c r="X72" s="320">
        <f>IF(X$5=0,0,X$5/MAE_fec!X$5)</f>
        <v>0.6837330822620683</v>
      </c>
      <c r="Y72" s="320">
        <f>IF(Y$5=0,0,Y$5/MAE_fec!Y$5)</f>
        <v>0.63544674900641052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1.3518859469750661</v>
      </c>
      <c r="C77" s="332">
        <f>IF(C$10=0,0,C$10/MAE_fec!C$10)</f>
        <v>1.3899183178936958</v>
      </c>
      <c r="D77" s="332">
        <f>IF(D$10=0,0,D$10/MAE_fec!D$10)</f>
        <v>1.2748790352727704</v>
      </c>
      <c r="E77" s="332">
        <f>IF(E$10=0,0,E$10/MAE_fec!E$10)</f>
        <v>1.3517882431772923</v>
      </c>
      <c r="F77" s="332">
        <f>IF(F$10=0,0,F$10/MAE_fec!F$10)</f>
        <v>1.3350616443337999</v>
      </c>
      <c r="G77" s="332">
        <f>IF(G$10=0,0,G$10/MAE_fec!G$10)</f>
        <v>1.1723378814466228</v>
      </c>
      <c r="H77" s="332">
        <f>IF(H$10=0,0,H$10/MAE_fec!H$10)</f>
        <v>1.1387526474677023</v>
      </c>
      <c r="I77" s="332">
        <f>IF(I$10=0,0,I$10/MAE_fec!I$10)</f>
        <v>1.1066052266817803</v>
      </c>
      <c r="J77" s="332">
        <f>IF(J$10=0,0,J$10/MAE_fec!J$10)</f>
        <v>1.1909137302092778</v>
      </c>
      <c r="K77" s="332">
        <f>IF(K$10=0,0,K$10/MAE_fec!K$10)</f>
        <v>1.0378245598797791</v>
      </c>
      <c r="L77" s="332">
        <f>IF(L$10=0,0,L$10/MAE_fec!L$10)</f>
        <v>1.0486181333319842</v>
      </c>
      <c r="M77" s="332">
        <f>IF(M$10=0,0,M$10/MAE_fec!M$10)</f>
        <v>0.86088563237883298</v>
      </c>
      <c r="N77" s="332">
        <f>IF(N$10=0,0,N$10/MAE_fec!N$10)</f>
        <v>0.75906098862596505</v>
      </c>
      <c r="O77" s="332">
        <f>IF(O$10=0,0,O$10/MAE_fec!O$10)</f>
        <v>0.62934891502736467</v>
      </c>
      <c r="P77" s="332">
        <f>IF(P$10=0,0,P$10/MAE_fec!P$10)</f>
        <v>0.47076992173786025</v>
      </c>
      <c r="Q77" s="332">
        <f>IF(Q$10=0,0,Q$10/MAE_fec!Q$10)</f>
        <v>0.43106670011972209</v>
      </c>
      <c r="R77" s="332">
        <f>IF(R$10=0,0,R$10/MAE_fec!R$10)</f>
        <v>0.42263395141040289</v>
      </c>
      <c r="S77" s="332">
        <f>IF(S$10=0,0,S$10/MAE_fec!S$10)</f>
        <v>0.43903469717546539</v>
      </c>
      <c r="T77" s="332">
        <f>IF(T$10=0,0,T$10/MAE_fec!T$10)</f>
        <v>0.41818762439767637</v>
      </c>
      <c r="U77" s="332">
        <f>IF(U$10=0,0,U$10/MAE_fec!U$10)</f>
        <v>0.36747967974060042</v>
      </c>
      <c r="V77" s="332">
        <f>IF(V$10=0,0,V$10/MAE_fec!V$10)</f>
        <v>0.30334700818488686</v>
      </c>
      <c r="W77" s="332">
        <f>IF(W$10=0,0,W$10/MAE_fec!W$10)</f>
        <v>0.34005288256033245</v>
      </c>
      <c r="X77" s="332">
        <f>IF(X$10=0,0,X$10/MAE_fec!X$10)</f>
        <v>0.31098237925159511</v>
      </c>
      <c r="Y77" s="332">
        <f>IF(Y$10=0,0,Y$10/MAE_fec!Y$10)</f>
        <v>0.2273169609974541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1.8523953176652637</v>
      </c>
      <c r="C78" s="348">
        <f>IF(C$16=0,0,C$16/MAE_fec!C$16)</f>
        <v>1.8893835016381253</v>
      </c>
      <c r="D78" s="348">
        <f>IF(D$16=0,0,D$16/MAE_fec!D$16)</f>
        <v>1.8007941218857135</v>
      </c>
      <c r="E78" s="348">
        <f>IF(E$16=0,0,E$16/MAE_fec!E$16)</f>
        <v>1.8859155613569962</v>
      </c>
      <c r="F78" s="348">
        <f>IF(F$16=0,0,F$16/MAE_fec!F$16)</f>
        <v>1.8575479133020756</v>
      </c>
      <c r="G78" s="348">
        <f>IF(G$16=0,0,G$16/MAE_fec!G$16)</f>
        <v>1.7216058920571262</v>
      </c>
      <c r="H78" s="348">
        <f>IF(H$16=0,0,H$16/MAE_fec!H$16)</f>
        <v>1.7556184231822396</v>
      </c>
      <c r="I78" s="348">
        <f>IF(I$16=0,0,I$16/MAE_fec!I$16)</f>
        <v>1.7345079526820779</v>
      </c>
      <c r="J78" s="348">
        <f>IF(J$16=0,0,J$16/MAE_fec!J$16)</f>
        <v>1.9200360201451934</v>
      </c>
      <c r="K78" s="348">
        <f>IF(K$16=0,0,K$16/MAE_fec!K$16)</f>
        <v>1.8459532493340109</v>
      </c>
      <c r="L78" s="348">
        <f>IF(L$16=0,0,L$16/MAE_fec!L$16)</f>
        <v>1.8974956373408833</v>
      </c>
      <c r="M78" s="348">
        <f>IF(M$16=0,0,M$16/MAE_fec!M$16)</f>
        <v>1.6523502060232971</v>
      </c>
      <c r="N78" s="348">
        <f>IF(N$16=0,0,N$16/MAE_fec!N$16)</f>
        <v>1.5928822709010932</v>
      </c>
      <c r="O78" s="348">
        <f>IF(O$16=0,0,O$16/MAE_fec!O$16)</f>
        <v>1.434592179421031</v>
      </c>
      <c r="P78" s="348">
        <f>IF(P$16=0,0,P$16/MAE_fec!P$16)</f>
        <v>1.1838124909628918</v>
      </c>
      <c r="Q78" s="348">
        <f>IF(Q$16=0,0,Q$16/MAE_fec!Q$16)</f>
        <v>1.1053571109125873</v>
      </c>
      <c r="R78" s="348">
        <f>IF(R$16=0,0,R$16/MAE_fec!R$16)</f>
        <v>1.0740150295870852</v>
      </c>
      <c r="S78" s="348">
        <f>IF(S$16=0,0,S$16/MAE_fec!S$16)</f>
        <v>1.0906756514258173</v>
      </c>
      <c r="T78" s="348">
        <f>IF(T$16=0,0,T$16/MAE_fec!T$16)</f>
        <v>1.122484597799144</v>
      </c>
      <c r="U78" s="348">
        <f>IF(U$16=0,0,U$16/MAE_fec!U$16)</f>
        <v>1.085145373353563</v>
      </c>
      <c r="V78" s="348">
        <f>IF(V$16=0,0,V$16/MAE_fec!V$16)</f>
        <v>1.0256572748105635</v>
      </c>
      <c r="W78" s="348">
        <f>IF(W$16=0,0,W$16/MAE_fec!W$16)</f>
        <v>1.1374917251364802</v>
      </c>
      <c r="X78" s="348">
        <f>IF(X$16=0,0,X$16/MAE_fec!X$16)</f>
        <v>1.2548540058865296</v>
      </c>
      <c r="Y78" s="348">
        <f>IF(Y$16=0,0,Y$16/MAE_fec!Y$16)</f>
        <v>1.1783699172214566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1.7737445261910267</v>
      </c>
      <c r="C79" s="348">
        <f>IF(C$24=0,0,C$24/MAE_fec!C$24)</f>
        <v>1.7821439735029443</v>
      </c>
      <c r="D79" s="348">
        <f>IF(D$24=0,0,D$24/MAE_fec!D$24)</f>
        <v>1.7667789294400273</v>
      </c>
      <c r="E79" s="348">
        <f>IF(E$24=0,0,E$24/MAE_fec!E$24)</f>
        <v>1.782754181251784</v>
      </c>
      <c r="F79" s="348">
        <f>IF(F$24=0,0,F$24/MAE_fec!F$24)</f>
        <v>1.7728661123467702</v>
      </c>
      <c r="G79" s="348">
        <f>IF(G$24=0,0,G$24/MAE_fec!G$24)</f>
        <v>1.7555794474331485</v>
      </c>
      <c r="H79" s="348">
        <f>IF(H$24=0,0,H$24/MAE_fec!H$24)</f>
        <v>1.7576551200504664</v>
      </c>
      <c r="I79" s="348">
        <f>IF(I$24=0,0,I$24/MAE_fec!I$24)</f>
        <v>1.7602276799472871</v>
      </c>
      <c r="J79" s="348">
        <f>IF(J$24=0,0,J$24/MAE_fec!J$24)</f>
        <v>1.7882774151341227</v>
      </c>
      <c r="K79" s="348">
        <f>IF(K$24=0,0,K$24/MAE_fec!K$24)</f>
        <v>1.781485324553848</v>
      </c>
      <c r="L79" s="348">
        <f>IF(L$24=0,0,L$24/MAE_fec!L$24)</f>
        <v>1.7899416898951643</v>
      </c>
      <c r="M79" s="348">
        <f>IF(M$24=0,0,M$24/MAE_fec!M$24)</f>
        <v>1.7615962366909785</v>
      </c>
      <c r="N79" s="348">
        <f>IF(N$24=0,0,N$24/MAE_fec!N$24)</f>
        <v>1.7420979471136104</v>
      </c>
      <c r="O79" s="348">
        <f>IF(O$24=0,0,O$24/MAE_fec!O$24)</f>
        <v>1.7348621324953584</v>
      </c>
      <c r="P79" s="348">
        <f>IF(P$24=0,0,P$24/MAE_fec!P$24)</f>
        <v>1.7193294431219059</v>
      </c>
      <c r="Q79" s="348">
        <f>IF(Q$24=0,0,Q$24/MAE_fec!Q$24)</f>
        <v>1.6871163007896186</v>
      </c>
      <c r="R79" s="348">
        <f>IF(R$24=0,0,R$24/MAE_fec!R$24)</f>
        <v>1.6539207435495062</v>
      </c>
      <c r="S79" s="348">
        <f>IF(S$24=0,0,S$24/MAE_fec!S$24)</f>
        <v>1.626775083724707</v>
      </c>
      <c r="T79" s="348">
        <f>IF(T$24=0,0,T$24/MAE_fec!T$24)</f>
        <v>1.6037073513476852</v>
      </c>
      <c r="U79" s="348">
        <f>IF(U$24=0,0,U$24/MAE_fec!U$24)</f>
        <v>1.5458876535151751</v>
      </c>
      <c r="V79" s="348">
        <f>IF(V$24=0,0,V$24/MAE_fec!V$24)</f>
        <v>1.4251376193674266</v>
      </c>
      <c r="W79" s="348">
        <f>IF(W$24=0,0,W$24/MAE_fec!W$24)</f>
        <v>1.3443702906335979</v>
      </c>
      <c r="X79" s="348">
        <f>IF(X$24=0,0,X$24/MAE_fec!X$24)</f>
        <v>1.1551022428931659</v>
      </c>
      <c r="Y79" s="348">
        <f>IF(Y$24=0,0,Y$24/MAE_fec!Y$24)</f>
        <v>1.0931378176592206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1.8523953176652643</v>
      </c>
      <c r="C80" s="348">
        <f>IF(C$27=0,0,C$27/MAE_fec!C$27)</f>
        <v>1.8893835016381257</v>
      </c>
      <c r="D80" s="348">
        <f>IF(D$27=0,0,D$27/MAE_fec!D$27)</f>
        <v>1.800794121885714</v>
      </c>
      <c r="E80" s="348">
        <f>IF(E$27=0,0,E$27/MAE_fec!E$27)</f>
        <v>1.8859155613569958</v>
      </c>
      <c r="F80" s="348">
        <f>IF(F$27=0,0,F$27/MAE_fec!F$27)</f>
        <v>1.8575479133020754</v>
      </c>
      <c r="G80" s="348">
        <f>IF(G$27=0,0,G$27/MAE_fec!G$27)</f>
        <v>1.7216058920571262</v>
      </c>
      <c r="H80" s="348">
        <f>IF(H$27=0,0,H$27/MAE_fec!H$27)</f>
        <v>1.7556184231822396</v>
      </c>
      <c r="I80" s="348">
        <f>IF(I$27=0,0,I$27/MAE_fec!I$27)</f>
        <v>1.7345079526820781</v>
      </c>
      <c r="J80" s="348">
        <f>IF(J$27=0,0,J$27/MAE_fec!J$27)</f>
        <v>1.9200360201451936</v>
      </c>
      <c r="K80" s="348">
        <f>IF(K$27=0,0,K$27/MAE_fec!K$27)</f>
        <v>1.8459532493340116</v>
      </c>
      <c r="L80" s="348">
        <f>IF(L$27=0,0,L$27/MAE_fec!L$27)</f>
        <v>1.8974956373408847</v>
      </c>
      <c r="M80" s="348">
        <f>IF(M$27=0,0,M$27/MAE_fec!M$27)</f>
        <v>1.6523502060232966</v>
      </c>
      <c r="N80" s="348">
        <f>IF(N$27=0,0,N$27/MAE_fec!N$27)</f>
        <v>1.5928822709010932</v>
      </c>
      <c r="O80" s="348">
        <f>IF(O$27=0,0,O$27/MAE_fec!O$27)</f>
        <v>1.4345921794210312</v>
      </c>
      <c r="P80" s="348">
        <f>IF(P$27=0,0,P$27/MAE_fec!P$27)</f>
        <v>1.1838124909628915</v>
      </c>
      <c r="Q80" s="348">
        <f>IF(Q$27=0,0,Q$27/MAE_fec!Q$27)</f>
        <v>1.1053571109125868</v>
      </c>
      <c r="R80" s="348">
        <f>IF(R$27=0,0,R$27/MAE_fec!R$27)</f>
        <v>1.0740150295870852</v>
      </c>
      <c r="S80" s="348">
        <f>IF(S$27=0,0,S$27/MAE_fec!S$27)</f>
        <v>1.0906756514258176</v>
      </c>
      <c r="T80" s="348">
        <f>IF(T$27=0,0,T$27/MAE_fec!T$27)</f>
        <v>1.1224845977991442</v>
      </c>
      <c r="U80" s="348">
        <f>IF(U$27=0,0,U$27/MAE_fec!U$27)</f>
        <v>1.0851453733535623</v>
      </c>
      <c r="V80" s="348">
        <f>IF(V$27=0,0,V$27/MAE_fec!V$27)</f>
        <v>1.0256572748105637</v>
      </c>
      <c r="W80" s="348">
        <f>IF(W$27=0,0,W$27/MAE_fec!W$27)</f>
        <v>1.1374917251364804</v>
      </c>
      <c r="X80" s="348">
        <f>IF(X$27=0,0,X$27/MAE_fec!X$27)</f>
        <v>1.2548540058865296</v>
      </c>
      <c r="Y80" s="348">
        <f>IF(Y$27=0,0,Y$27/MAE_fec!Y$27)</f>
        <v>1.1783699172214561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1.1140419129628496</v>
      </c>
      <c r="C81" s="348">
        <f>IF(C$35=0,0,C$35/MAE_fec!C$35)</f>
        <v>1.0850129944018525</v>
      </c>
      <c r="D81" s="348">
        <f>IF(D$35=0,0,D$35/MAE_fec!D$35)</f>
        <v>1.0366674365433208</v>
      </c>
      <c r="E81" s="348">
        <f>IF(E$35=0,0,E$35/MAE_fec!E$35)</f>
        <v>1.0041874674493287</v>
      </c>
      <c r="F81" s="348">
        <f>IF(F$35=0,0,F$35/MAE_fec!F$35)</f>
        <v>1.059952763505801</v>
      </c>
      <c r="G81" s="348">
        <f>IF(G$35=0,0,G$35/MAE_fec!G$35)</f>
        <v>0.80097125004742209</v>
      </c>
      <c r="H81" s="348">
        <f>IF(H$35=0,0,H$35/MAE_fec!H$35)</f>
        <v>0.76265011185588483</v>
      </c>
      <c r="I81" s="348">
        <f>IF(I$35=0,0,I$35/MAE_fec!I$35)</f>
        <v>0.77134929180772294</v>
      </c>
      <c r="J81" s="348">
        <f>IF(J$35=0,0,J$35/MAE_fec!J$35)</f>
        <v>0.87950867336481997</v>
      </c>
      <c r="K81" s="348">
        <f>IF(K$35=0,0,K$35/MAE_fec!K$35)</f>
        <v>0.83065230887123365</v>
      </c>
      <c r="L81" s="348">
        <f>IF(L$35=0,0,L$35/MAE_fec!L$35)</f>
        <v>0.87024173309033381</v>
      </c>
      <c r="M81" s="348">
        <f>IF(M$35=0,0,M$35/MAE_fec!M$35)</f>
        <v>0.86741993873867496</v>
      </c>
      <c r="N81" s="348">
        <f>IF(N$35=0,0,N$35/MAE_fec!N$35)</f>
        <v>0.90510802317499361</v>
      </c>
      <c r="O81" s="348">
        <f>IF(O$35=0,0,O$35/MAE_fec!O$35)</f>
        <v>0.69576284184987358</v>
      </c>
      <c r="P81" s="348">
        <f>IF(P$35=0,0,P$35/MAE_fec!P$35)</f>
        <v>0.47291206716147766</v>
      </c>
      <c r="Q81" s="348">
        <f>IF(Q$35=0,0,Q$35/MAE_fec!Q$35)</f>
        <v>0.75472090535724456</v>
      </c>
      <c r="R81" s="348">
        <f>IF(R$35=0,0,R$35/MAE_fec!R$35)</f>
        <v>0.71633970504498357</v>
      </c>
      <c r="S81" s="348">
        <f>IF(S$35=0,0,S$35/MAE_fec!S$35)</f>
        <v>0.68730962730029999</v>
      </c>
      <c r="T81" s="348">
        <f>IF(T$35=0,0,T$35/MAE_fec!T$35)</f>
        <v>0.47607576105219229</v>
      </c>
      <c r="U81" s="348">
        <f>IF(U$35=0,0,U$35/MAE_fec!U$35)</f>
        <v>0.51230961452728019</v>
      </c>
      <c r="V81" s="348">
        <f>IF(V$35=0,0,V$35/MAE_fec!V$35)</f>
        <v>0.37745519573665332</v>
      </c>
      <c r="W81" s="348">
        <f>IF(W$35=0,0,W$35/MAE_fec!W$35)</f>
        <v>0.42705187934402516</v>
      </c>
      <c r="X81" s="348">
        <f>IF(X$35=0,0,X$35/MAE_fec!X$35)</f>
        <v>0.4490005089193726</v>
      </c>
      <c r="Y81" s="348">
        <f>IF(Y$35=0,0,Y$35/MAE_fec!Y$35)</f>
        <v>0.41164638197905035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DK: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1108.8063277050869</v>
      </c>
      <c r="C3" s="203">
        <v>973.73948427939501</v>
      </c>
      <c r="D3" s="203">
        <v>903.87842428623071</v>
      </c>
      <c r="E3" s="203">
        <v>835.6854938271606</v>
      </c>
      <c r="F3" s="203">
        <v>759.85755939524836</v>
      </c>
      <c r="G3" s="203">
        <v>628.65164531828862</v>
      </c>
      <c r="H3" s="203">
        <v>653.93156570451958</v>
      </c>
      <c r="I3" s="203">
        <v>616.07377605428985</v>
      </c>
      <c r="J3" s="203">
        <v>560.66245745442529</v>
      </c>
      <c r="K3" s="203">
        <v>464.10013777267511</v>
      </c>
      <c r="L3" s="203">
        <v>412.61808480228677</v>
      </c>
      <c r="M3" s="203">
        <v>423.31989918589449</v>
      </c>
      <c r="N3" s="203">
        <v>373.61550158850918</v>
      </c>
      <c r="O3" s="203">
        <v>438.95811571157731</v>
      </c>
      <c r="P3" s="203">
        <v>448.48718958846291</v>
      </c>
      <c r="Q3" s="203">
        <v>476.439705</v>
      </c>
      <c r="R3" s="203">
        <v>459.03008311734749</v>
      </c>
      <c r="S3" s="203">
        <v>487.38235086480768</v>
      </c>
      <c r="T3" s="203">
        <v>561.40236444930395</v>
      </c>
      <c r="U3" s="203">
        <v>542.0549765502866</v>
      </c>
      <c r="V3" s="203">
        <v>501.08075448107257</v>
      </c>
      <c r="W3" s="203">
        <v>494.33559077028713</v>
      </c>
      <c r="X3" s="203">
        <v>454.01565269960048</v>
      </c>
      <c r="Y3" s="203">
        <v>455.7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711.68088776177103</v>
      </c>
      <c r="C5" s="203">
        <v>730.78131836970658</v>
      </c>
      <c r="D5" s="203">
        <v>680.05176107824491</v>
      </c>
      <c r="E5" s="203">
        <v>597.57800727441349</v>
      </c>
      <c r="F5" s="203">
        <v>608.50148710408098</v>
      </c>
      <c r="G5" s="203">
        <v>495.85374451449297</v>
      </c>
      <c r="H5" s="203">
        <v>513.7590796115644</v>
      </c>
      <c r="I5" s="203">
        <v>491.02816290789042</v>
      </c>
      <c r="J5" s="203">
        <v>512.47995761431321</v>
      </c>
      <c r="K5" s="203">
        <v>471.71296644922847</v>
      </c>
      <c r="L5" s="203">
        <v>518.48410231729986</v>
      </c>
      <c r="M5" s="203">
        <v>532.0914252122011</v>
      </c>
      <c r="N5" s="203">
        <v>391.14829404695013</v>
      </c>
      <c r="O5" s="203">
        <v>395.7915742883701</v>
      </c>
      <c r="P5" s="203">
        <v>377.62617083159228</v>
      </c>
      <c r="Q5" s="203">
        <v>372.48664777237087</v>
      </c>
      <c r="R5" s="203">
        <v>368.2813797759926</v>
      </c>
      <c r="S5" s="203">
        <v>383.29065258186353</v>
      </c>
      <c r="T5" s="203">
        <v>362.98029752462469</v>
      </c>
      <c r="U5" s="203">
        <v>363.12878934175228</v>
      </c>
      <c r="V5" s="203">
        <v>356.03547283772019</v>
      </c>
      <c r="W5" s="203">
        <v>427.6757041540875</v>
      </c>
      <c r="X5" s="203">
        <v>471.73489118397168</v>
      </c>
      <c r="Y5" s="203">
        <v>493.85233005680578</v>
      </c>
      <c r="DA5" s="112" t="s">
        <v>2677</v>
      </c>
    </row>
    <row r="6" spans="1:105" ht="12" customHeight="1" x14ac:dyDescent="0.25">
      <c r="A6" s="154" t="s">
        <v>2112</v>
      </c>
      <c r="B6" s="338">
        <v>889.60110970221376</v>
      </c>
      <c r="C6" s="338">
        <v>845.12105421710305</v>
      </c>
      <c r="D6" s="338">
        <v>800.64099873199234</v>
      </c>
      <c r="E6" s="338">
        <v>800.64099873199234</v>
      </c>
      <c r="F6" s="338">
        <v>756.16094324688163</v>
      </c>
      <c r="G6" s="338">
        <v>711.68088776177092</v>
      </c>
      <c r="H6" s="338">
        <v>711.68088776177092</v>
      </c>
      <c r="I6" s="338">
        <v>667.20083227666021</v>
      </c>
      <c r="J6" s="338">
        <v>622.7207767915495</v>
      </c>
      <c r="K6" s="338">
        <v>622.7207767915495</v>
      </c>
      <c r="L6" s="338">
        <v>578.24072130643879</v>
      </c>
      <c r="M6" s="338">
        <v>578.24072130643879</v>
      </c>
      <c r="N6" s="338">
        <v>578.24072130643879</v>
      </c>
      <c r="O6" s="338">
        <v>533.76066582132808</v>
      </c>
      <c r="P6" s="338">
        <v>489.28061033621742</v>
      </c>
      <c r="Q6" s="338">
        <v>489.28061033621742</v>
      </c>
      <c r="R6" s="338">
        <v>444.80055485110671</v>
      </c>
      <c r="S6" s="338">
        <v>444.80055485110671</v>
      </c>
      <c r="T6" s="338">
        <v>444.80055485110671</v>
      </c>
      <c r="U6" s="338">
        <v>400.32049936599589</v>
      </c>
      <c r="V6" s="338">
        <v>400.32049936599589</v>
      </c>
      <c r="W6" s="338">
        <v>489.28061033621731</v>
      </c>
      <c r="X6" s="338">
        <v>533.76066582132796</v>
      </c>
      <c r="Y6" s="338">
        <v>533.76066582132796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44.480055485110682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44.480055485110682</v>
      </c>
      <c r="T7" s="340">
        <v>0</v>
      </c>
      <c r="U7" s="340">
        <v>0</v>
      </c>
      <c r="V7" s="340">
        <v>44.480055485110682</v>
      </c>
      <c r="W7" s="340">
        <v>88.960110970221365</v>
      </c>
      <c r="X7" s="340">
        <v>88.960110970221365</v>
      </c>
      <c r="Y7" s="340">
        <v>44.480055485110682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44.480055485110711</v>
      </c>
      <c r="D8" s="342">
        <f t="shared" si="0"/>
        <v>44.480055485110711</v>
      </c>
      <c r="E8" s="342">
        <f t="shared" si="0"/>
        <v>0</v>
      </c>
      <c r="F8" s="342">
        <f t="shared" si="0"/>
        <v>44.480055485110711</v>
      </c>
      <c r="G8" s="342">
        <f t="shared" si="0"/>
        <v>44.480055485110711</v>
      </c>
      <c r="H8" s="342">
        <f t="shared" si="0"/>
        <v>0</v>
      </c>
      <c r="I8" s="342">
        <f t="shared" si="0"/>
        <v>44.480055485110711</v>
      </c>
      <c r="J8" s="342">
        <f t="shared" si="0"/>
        <v>44.480055485110711</v>
      </c>
      <c r="K8" s="342">
        <f t="shared" si="0"/>
        <v>0</v>
      </c>
      <c r="L8" s="342">
        <f t="shared" si="0"/>
        <v>44.480055485110711</v>
      </c>
      <c r="M8" s="342">
        <f t="shared" si="0"/>
        <v>44.480055485110711</v>
      </c>
      <c r="N8" s="342">
        <f t="shared" si="0"/>
        <v>0</v>
      </c>
      <c r="O8" s="342">
        <f t="shared" si="0"/>
        <v>44.480055485110711</v>
      </c>
      <c r="P8" s="342">
        <f t="shared" si="0"/>
        <v>44.480055485110654</v>
      </c>
      <c r="Q8" s="342">
        <f t="shared" si="0"/>
        <v>0</v>
      </c>
      <c r="R8" s="342">
        <f t="shared" si="0"/>
        <v>44.480055485110711</v>
      </c>
      <c r="S8" s="342">
        <f t="shared" si="0"/>
        <v>44.480055485110654</v>
      </c>
      <c r="T8" s="342">
        <f t="shared" si="0"/>
        <v>0</v>
      </c>
      <c r="U8" s="342">
        <f t="shared" si="0"/>
        <v>44.480055485110825</v>
      </c>
      <c r="V8" s="342">
        <f t="shared" si="0"/>
        <v>44.480055485110654</v>
      </c>
      <c r="W8" s="342">
        <f t="shared" si="0"/>
        <v>0</v>
      </c>
      <c r="X8" s="342">
        <f t="shared" si="0"/>
        <v>44.480055485110711</v>
      </c>
      <c r="Y8" s="342">
        <f t="shared" si="0"/>
        <v>44.480055485110711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177.92022194044273</v>
      </c>
      <c r="C9" s="343">
        <f t="shared" si="1"/>
        <v>114.33973584739647</v>
      </c>
      <c r="D9" s="343">
        <f t="shared" si="1"/>
        <v>120.58923765374743</v>
      </c>
      <c r="E9" s="343">
        <f t="shared" si="1"/>
        <v>203.06299145757885</v>
      </c>
      <c r="F9" s="343">
        <f t="shared" si="1"/>
        <v>147.65945614280065</v>
      </c>
      <c r="G9" s="343">
        <f t="shared" si="1"/>
        <v>215.82714324727795</v>
      </c>
      <c r="H9" s="343">
        <f t="shared" si="1"/>
        <v>197.92180815020652</v>
      </c>
      <c r="I9" s="343">
        <f t="shared" si="1"/>
        <v>176.17266936876979</v>
      </c>
      <c r="J9" s="343">
        <f t="shared" si="1"/>
        <v>110.24081917723629</v>
      </c>
      <c r="K9" s="343">
        <f t="shared" si="1"/>
        <v>151.00781034232102</v>
      </c>
      <c r="L9" s="343">
        <f t="shared" si="1"/>
        <v>59.756618989138929</v>
      </c>
      <c r="M9" s="343">
        <f t="shared" si="1"/>
        <v>46.149296094237684</v>
      </c>
      <c r="N9" s="343">
        <f t="shared" si="1"/>
        <v>187.09242725948866</v>
      </c>
      <c r="O9" s="343">
        <f t="shared" si="1"/>
        <v>137.96909153295798</v>
      </c>
      <c r="P9" s="343">
        <f t="shared" si="1"/>
        <v>111.65443950462515</v>
      </c>
      <c r="Q9" s="343">
        <f t="shared" si="1"/>
        <v>116.79396256384655</v>
      </c>
      <c r="R9" s="343">
        <f t="shared" si="1"/>
        <v>76.519175075114106</v>
      </c>
      <c r="S9" s="343">
        <f t="shared" si="1"/>
        <v>61.509902269243184</v>
      </c>
      <c r="T9" s="343">
        <f t="shared" si="1"/>
        <v>81.820257326482022</v>
      </c>
      <c r="U9" s="343">
        <f t="shared" si="1"/>
        <v>37.191710024243605</v>
      </c>
      <c r="V9" s="343">
        <f t="shared" si="1"/>
        <v>44.285026528275694</v>
      </c>
      <c r="W9" s="343">
        <f t="shared" si="1"/>
        <v>61.60490618212981</v>
      </c>
      <c r="X9" s="343">
        <f t="shared" si="1"/>
        <v>62.025774637356278</v>
      </c>
      <c r="Y9" s="343">
        <f t="shared" si="1"/>
        <v>39.908335764522178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58.564233816742693</v>
      </c>
      <c r="C12" s="210">
        <v>59.34986918919931</v>
      </c>
      <c r="D12" s="210">
        <v>57.407629782007923</v>
      </c>
      <c r="E12" s="210">
        <v>52.638788682031027</v>
      </c>
      <c r="F12" s="210">
        <v>52.369746381466229</v>
      </c>
      <c r="G12" s="210">
        <v>36.902791442043622</v>
      </c>
      <c r="H12" s="210">
        <v>35.544014805859717</v>
      </c>
      <c r="I12" s="210">
        <v>30.780614225400662</v>
      </c>
      <c r="J12" s="210">
        <v>30.122862267786651</v>
      </c>
      <c r="K12" s="210">
        <v>27.635067100459661</v>
      </c>
      <c r="L12" s="210">
        <v>28.502175844818439</v>
      </c>
      <c r="M12" s="210">
        <v>25.985281975926451</v>
      </c>
      <c r="N12" s="210">
        <v>19.431365676807012</v>
      </c>
      <c r="O12" s="210">
        <v>19.198575104254051</v>
      </c>
      <c r="P12" s="210">
        <v>17.240933589105289</v>
      </c>
      <c r="Q12" s="210">
        <v>16.879699648949821</v>
      </c>
      <c r="R12" s="210">
        <v>16.492420040847481</v>
      </c>
      <c r="S12" s="210">
        <v>17.08220629201023</v>
      </c>
      <c r="T12" s="210">
        <v>16.20824658472349</v>
      </c>
      <c r="U12" s="210">
        <v>16.076105641172919</v>
      </c>
      <c r="V12" s="210">
        <v>16.51600224419829</v>
      </c>
      <c r="W12" s="210">
        <v>19.217509357737111</v>
      </c>
      <c r="X12" s="210">
        <v>19.376551041125438</v>
      </c>
      <c r="Y12" s="210">
        <v>19.301863494806131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4.1582975064488377</v>
      </c>
      <c r="C14" s="204">
        <f t="shared" si="2"/>
        <v>5.1781599312123809</v>
      </c>
      <c r="D14" s="204">
        <f t="shared" si="2"/>
        <v>5.1781599312123809</v>
      </c>
      <c r="E14" s="204">
        <f t="shared" si="2"/>
        <v>6.1192605331040406</v>
      </c>
      <c r="F14" s="204">
        <f t="shared" si="2"/>
        <v>6.1192605331040406</v>
      </c>
      <c r="G14" s="204">
        <f t="shared" si="2"/>
        <v>3.0595872742906272</v>
      </c>
      <c r="H14" s="204">
        <f t="shared" si="2"/>
        <v>3.0595872742906272</v>
      </c>
      <c r="I14" s="204">
        <f t="shared" si="2"/>
        <v>3.0595872742906272</v>
      </c>
      <c r="J14" s="204">
        <f t="shared" si="2"/>
        <v>1.0198624247635431</v>
      </c>
      <c r="K14" s="204">
        <f t="shared" si="2"/>
        <v>1.0198624247635431</v>
      </c>
      <c r="L14" s="204">
        <f t="shared" si="2"/>
        <v>1.0198624247635431</v>
      </c>
      <c r="M14" s="204">
        <f t="shared" si="2"/>
        <v>1.0198624247635431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0.18306104901117798</v>
      </c>
      <c r="R14" s="204">
        <f t="shared" si="2"/>
        <v>0.15829750644883922</v>
      </c>
      <c r="S14" s="204">
        <f t="shared" si="2"/>
        <v>0.1650902837489252</v>
      </c>
      <c r="T14" s="204">
        <f t="shared" si="2"/>
        <v>0.14178847807394668</v>
      </c>
      <c r="U14" s="204">
        <f t="shared" si="2"/>
        <v>0.15236457437661219</v>
      </c>
      <c r="V14" s="204">
        <f t="shared" si="2"/>
        <v>0.15417024935511606</v>
      </c>
      <c r="W14" s="204">
        <f t="shared" si="2"/>
        <v>0.26586414445399825</v>
      </c>
      <c r="X14" s="204">
        <f t="shared" si="2"/>
        <v>0.3698194325021496</v>
      </c>
      <c r="Y14" s="204">
        <f t="shared" si="2"/>
        <v>0.30524505588993983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1.098710232158211</v>
      </c>
      <c r="C16" s="204">
        <v>1.098710232158211</v>
      </c>
      <c r="D16" s="204">
        <v>1.098710232158211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0.11100601891659501</v>
      </c>
      <c r="R16" s="204">
        <v>8.8993981083404977E-2</v>
      </c>
      <c r="S16" s="204">
        <v>9.561478933791917E-2</v>
      </c>
      <c r="T16" s="204">
        <v>7.0335339638864999E-2</v>
      </c>
      <c r="U16" s="204">
        <v>5.9329320722269978E-2</v>
      </c>
      <c r="V16" s="204">
        <v>4.6173688736027507E-2</v>
      </c>
      <c r="W16" s="204">
        <v>5.3826311263972478E-2</v>
      </c>
      <c r="X16" s="204">
        <v>8.0223559759243335E-2</v>
      </c>
      <c r="Y16" s="204">
        <v>9.011177987962167E-2</v>
      </c>
      <c r="DA16" s="71" t="s">
        <v>2683</v>
      </c>
    </row>
    <row r="17" spans="1:105" ht="12" customHeight="1" x14ac:dyDescent="0.25">
      <c r="A17" s="18" t="s">
        <v>71</v>
      </c>
      <c r="B17" s="204">
        <v>3.0595872742906272</v>
      </c>
      <c r="C17" s="204">
        <v>4.0794496990541704</v>
      </c>
      <c r="D17" s="204">
        <v>4.0794496990541704</v>
      </c>
      <c r="E17" s="204">
        <v>6.1192605331040406</v>
      </c>
      <c r="F17" s="204">
        <v>6.1192605331040406</v>
      </c>
      <c r="G17" s="204">
        <v>3.0595872742906272</v>
      </c>
      <c r="H17" s="204">
        <v>3.0595872742906272</v>
      </c>
      <c r="I17" s="204">
        <v>3.0595872742906272</v>
      </c>
      <c r="J17" s="204">
        <v>1.0198624247635431</v>
      </c>
      <c r="K17" s="204">
        <v>1.0198624247635431</v>
      </c>
      <c r="L17" s="204">
        <v>1.0198624247635431</v>
      </c>
      <c r="M17" s="204">
        <v>1.0198624247635431</v>
      </c>
      <c r="N17" s="204">
        <v>0</v>
      </c>
      <c r="O17" s="204">
        <v>0</v>
      </c>
      <c r="P17" s="204">
        <v>0</v>
      </c>
      <c r="Q17" s="204">
        <v>4.8925193465176257E-2</v>
      </c>
      <c r="R17" s="204">
        <v>3.3619948409286331E-2</v>
      </c>
      <c r="S17" s="204">
        <v>3.0610490111779881E-2</v>
      </c>
      <c r="T17" s="204">
        <v>5.2020636285468609E-2</v>
      </c>
      <c r="U17" s="204">
        <v>7.7472055030094578E-2</v>
      </c>
      <c r="V17" s="204">
        <v>0.105073086844368</v>
      </c>
      <c r="W17" s="204">
        <v>0.2100601891659501</v>
      </c>
      <c r="X17" s="204">
        <v>0.28761822871883058</v>
      </c>
      <c r="Y17" s="204">
        <v>0.21418744625967329</v>
      </c>
      <c r="DA17" s="71" t="s">
        <v>2684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2.3129836629406712E-2</v>
      </c>
      <c r="R18" s="204">
        <v>3.5683576956147892E-2</v>
      </c>
      <c r="S18" s="204">
        <v>3.8865004299226139E-2</v>
      </c>
      <c r="T18" s="204">
        <v>1.9432502149613069E-2</v>
      </c>
      <c r="U18" s="204">
        <v>1.556319862424763E-2</v>
      </c>
      <c r="V18" s="204">
        <v>2.9234737747205509E-3</v>
      </c>
      <c r="W18" s="204">
        <v>1.9776440240756661E-3</v>
      </c>
      <c r="X18" s="204">
        <v>1.9776440240756661E-3</v>
      </c>
      <c r="Y18" s="204">
        <v>9.4582975064488384E-4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29.557093723129839</v>
      </c>
      <c r="C20" s="204">
        <f t="shared" si="3"/>
        <v>29.29931212381771</v>
      </c>
      <c r="D20" s="204">
        <f t="shared" si="3"/>
        <v>26.849011177987961</v>
      </c>
      <c r="E20" s="204">
        <f t="shared" si="3"/>
        <v>22.31289767841789</v>
      </c>
      <c r="F20" s="204">
        <f t="shared" si="3"/>
        <v>21.5390369733448</v>
      </c>
      <c r="G20" s="204">
        <f t="shared" si="3"/>
        <v>13.95116079105761</v>
      </c>
      <c r="H20" s="204">
        <f t="shared" si="3"/>
        <v>12.940584694754939</v>
      </c>
      <c r="I20" s="204">
        <f t="shared" si="3"/>
        <v>8.1255374032674119</v>
      </c>
      <c r="J20" s="204">
        <f t="shared" si="3"/>
        <v>10.96311263972485</v>
      </c>
      <c r="K20" s="204">
        <f t="shared" si="3"/>
        <v>9.8023215821152192</v>
      </c>
      <c r="L20" s="204">
        <f t="shared" si="3"/>
        <v>10.705159071367151</v>
      </c>
      <c r="M20" s="204">
        <f t="shared" si="3"/>
        <v>8.9639724849527092</v>
      </c>
      <c r="N20" s="204">
        <f t="shared" si="3"/>
        <v>6.7713671539122959</v>
      </c>
      <c r="O20" s="204">
        <f t="shared" si="3"/>
        <v>6.1263112639724842</v>
      </c>
      <c r="P20" s="204">
        <f t="shared" si="3"/>
        <v>5.6075884091595452</v>
      </c>
      <c r="Q20" s="204">
        <f t="shared" si="3"/>
        <v>5.366065457824722</v>
      </c>
      <c r="R20" s="204">
        <f t="shared" si="3"/>
        <v>4.7535141961819614</v>
      </c>
      <c r="S20" s="204">
        <f t="shared" si="3"/>
        <v>5.0700480728884303</v>
      </c>
      <c r="T20" s="204">
        <f t="shared" si="3"/>
        <v>4.5440346297600946</v>
      </c>
      <c r="U20" s="204">
        <f t="shared" si="3"/>
        <v>4.405203863432714</v>
      </c>
      <c r="V20" s="204">
        <f t="shared" si="3"/>
        <v>4.1207948756243482</v>
      </c>
      <c r="W20" s="204">
        <f t="shared" si="3"/>
        <v>5.4053765735004289</v>
      </c>
      <c r="X20" s="204">
        <f t="shared" si="3"/>
        <v>4.8093749969719273</v>
      </c>
      <c r="Y20" s="204">
        <f t="shared" si="3"/>
        <v>4.7136945195212716</v>
      </c>
      <c r="DA20" s="71"/>
    </row>
    <row r="21" spans="1:105" ht="12" customHeight="1" x14ac:dyDescent="0.25">
      <c r="A21" s="18" t="s">
        <v>73</v>
      </c>
      <c r="B21" s="204">
        <v>29.557093723129839</v>
      </c>
      <c r="C21" s="204">
        <v>29.29931212381771</v>
      </c>
      <c r="D21" s="204">
        <v>26.849011177987961</v>
      </c>
      <c r="E21" s="204">
        <v>22.31289767841789</v>
      </c>
      <c r="F21" s="204">
        <v>21.5390369733448</v>
      </c>
      <c r="G21" s="204">
        <v>13.95116079105761</v>
      </c>
      <c r="H21" s="204">
        <v>12.940584694754939</v>
      </c>
      <c r="I21" s="204">
        <v>8.1255374032674119</v>
      </c>
      <c r="J21" s="204">
        <v>10.96311263972485</v>
      </c>
      <c r="K21" s="204">
        <v>9.8023215821152192</v>
      </c>
      <c r="L21" s="204">
        <v>10.705159071367151</v>
      </c>
      <c r="M21" s="204">
        <v>8.9639724849527092</v>
      </c>
      <c r="N21" s="204">
        <v>6.7713671539122959</v>
      </c>
      <c r="O21" s="204">
        <v>6.1263112639724842</v>
      </c>
      <c r="P21" s="204">
        <v>5.6075884091595452</v>
      </c>
      <c r="Q21" s="204">
        <v>5.366065457824722</v>
      </c>
      <c r="R21" s="204">
        <v>4.7535141961819614</v>
      </c>
      <c r="S21" s="204">
        <v>5.0700480728884303</v>
      </c>
      <c r="T21" s="204">
        <v>4.5440346297600946</v>
      </c>
      <c r="U21" s="204">
        <v>4.405203863432714</v>
      </c>
      <c r="V21" s="204">
        <v>4.1207948756243482</v>
      </c>
      <c r="W21" s="204">
        <v>5.4053765735004289</v>
      </c>
      <c r="X21" s="204">
        <v>4.8093749969719273</v>
      </c>
      <c r="Y21" s="204">
        <v>4.7136945195212716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0.59166287951139329</v>
      </c>
      <c r="C23" s="204">
        <f t="shared" si="4"/>
        <v>0.71556136460773923</v>
      </c>
      <c r="D23" s="204">
        <f t="shared" si="4"/>
        <v>0.73634861261841067</v>
      </c>
      <c r="E23" s="204">
        <f t="shared" si="4"/>
        <v>1.3681953888238056</v>
      </c>
      <c r="F23" s="204">
        <f t="shared" si="4"/>
        <v>1.3380180925582272</v>
      </c>
      <c r="G23" s="204">
        <f t="shared" si="4"/>
        <v>0.83692729758962292</v>
      </c>
      <c r="H23" s="204">
        <f t="shared" si="4"/>
        <v>0.99981876114777446</v>
      </c>
      <c r="I23" s="204">
        <f t="shared" si="4"/>
        <v>0.71234251430865481</v>
      </c>
      <c r="J23" s="204">
        <f t="shared" si="4"/>
        <v>0.76619846727074559</v>
      </c>
      <c r="K23" s="204">
        <f t="shared" si="4"/>
        <v>0.78158472728683559</v>
      </c>
      <c r="L23" s="204">
        <f t="shared" si="4"/>
        <v>0.81748108987433077</v>
      </c>
      <c r="M23" s="204">
        <f t="shared" si="4"/>
        <v>0.81081937919387004</v>
      </c>
      <c r="N23" s="204">
        <f t="shared" si="4"/>
        <v>0.8610303371681467</v>
      </c>
      <c r="O23" s="204">
        <f t="shared" si="4"/>
        <v>0.80038077923256179</v>
      </c>
      <c r="P23" s="204">
        <f t="shared" si="4"/>
        <v>0.62732626335073138</v>
      </c>
      <c r="Q23" s="204">
        <f t="shared" si="4"/>
        <v>0.54536248003309207</v>
      </c>
      <c r="R23" s="204">
        <f t="shared" si="4"/>
        <v>0.82936156263628391</v>
      </c>
      <c r="S23" s="204">
        <f t="shared" si="4"/>
        <v>1.0182631202395971</v>
      </c>
      <c r="T23" s="204">
        <f t="shared" si="4"/>
        <v>1.2698869334672613</v>
      </c>
      <c r="U23" s="204">
        <f t="shared" si="4"/>
        <v>1.322062568797816</v>
      </c>
      <c r="V23" s="204">
        <f t="shared" si="4"/>
        <v>1.6197989420907137</v>
      </c>
      <c r="W23" s="204">
        <f t="shared" si="4"/>
        <v>2.3429152433940335</v>
      </c>
      <c r="X23" s="204">
        <f t="shared" si="4"/>
        <v>3.2561700252369241</v>
      </c>
      <c r="Y23" s="204">
        <f t="shared" si="4"/>
        <v>3.7156840225763483</v>
      </c>
      <c r="DA23" s="71"/>
    </row>
    <row r="24" spans="1:105" ht="12" customHeight="1" x14ac:dyDescent="0.25">
      <c r="A24" s="18" t="s">
        <v>38</v>
      </c>
      <c r="B24" s="204">
        <v>0.16715391229578669</v>
      </c>
      <c r="C24" s="204">
        <v>0.28667239896818569</v>
      </c>
      <c r="D24" s="204">
        <v>0.28667239896818569</v>
      </c>
      <c r="E24" s="204">
        <v>0.95537403267411869</v>
      </c>
      <c r="F24" s="204">
        <v>0.93147033533963886</v>
      </c>
      <c r="G24" s="204">
        <v>0.52545141874462586</v>
      </c>
      <c r="H24" s="204">
        <v>0.66878761822871879</v>
      </c>
      <c r="I24" s="204">
        <v>0.40601891659501288</v>
      </c>
      <c r="J24" s="204">
        <v>0.42992261392949271</v>
      </c>
      <c r="K24" s="204">
        <v>0.40601891659501288</v>
      </c>
      <c r="L24" s="204">
        <v>0.41883061049011178</v>
      </c>
      <c r="M24" s="204">
        <v>0.4271711092003439</v>
      </c>
      <c r="N24" s="204">
        <v>0.54144453998280306</v>
      </c>
      <c r="O24" s="204">
        <v>0.45004299226139288</v>
      </c>
      <c r="P24" s="204">
        <v>0.27403267411865861</v>
      </c>
      <c r="Q24" s="204">
        <v>0.14436801375752359</v>
      </c>
      <c r="R24" s="204">
        <v>0.33413585554600173</v>
      </c>
      <c r="S24" s="204">
        <v>0.3971625107480653</v>
      </c>
      <c r="T24" s="204">
        <v>0.57179707652622525</v>
      </c>
      <c r="U24" s="204">
        <v>0.44247635425623377</v>
      </c>
      <c r="V24" s="204">
        <v>0.33688736027515048</v>
      </c>
      <c r="W24" s="204">
        <v>0.3328460877042132</v>
      </c>
      <c r="X24" s="204">
        <v>0.32364574376612198</v>
      </c>
      <c r="Y24" s="204">
        <v>0.30335339638865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1.958270004079812E-2</v>
      </c>
      <c r="Q25" s="204">
        <v>5.5946580008468437E-2</v>
      </c>
      <c r="R25" s="204">
        <v>0.14846344784211429</v>
      </c>
      <c r="S25" s="204">
        <v>0.27380403373237833</v>
      </c>
      <c r="T25" s="204">
        <v>0.34882865484867698</v>
      </c>
      <c r="U25" s="204">
        <v>0.49754764129643497</v>
      </c>
      <c r="V25" s="204">
        <v>0.85177606160695019</v>
      </c>
      <c r="W25" s="204">
        <v>1.4978048538426489</v>
      </c>
      <c r="X25" s="204">
        <v>2.3367986917641002</v>
      </c>
      <c r="Y25" s="204">
        <v>2.7194095217512979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0.4245089672156066</v>
      </c>
      <c r="C29" s="204">
        <v>0.42888896563955348</v>
      </c>
      <c r="D29" s="204">
        <v>0.44967621365022492</v>
      </c>
      <c r="E29" s="204">
        <v>0.41282135614968701</v>
      </c>
      <c r="F29" s="204">
        <v>0.40654775721858838</v>
      </c>
      <c r="G29" s="204">
        <v>0.31147587884499711</v>
      </c>
      <c r="H29" s="204">
        <v>0.33103114291905561</v>
      </c>
      <c r="I29" s="204">
        <v>0.30632359771364193</v>
      </c>
      <c r="J29" s="204">
        <v>0.33627585334125282</v>
      </c>
      <c r="K29" s="204">
        <v>0.37556581069182271</v>
      </c>
      <c r="L29" s="204">
        <v>0.39865047938421899</v>
      </c>
      <c r="M29" s="204">
        <v>0.38364826999352608</v>
      </c>
      <c r="N29" s="204">
        <v>0.31958579718534369</v>
      </c>
      <c r="O29" s="204">
        <v>0.35033778697116891</v>
      </c>
      <c r="P29" s="204">
        <v>0.33371088919127467</v>
      </c>
      <c r="Q29" s="204">
        <v>0.34504788626710009</v>
      </c>
      <c r="R29" s="204">
        <v>0.34676225924816789</v>
      </c>
      <c r="S29" s="204">
        <v>0.34729657575915363</v>
      </c>
      <c r="T29" s="204">
        <v>0.34926120209235922</v>
      </c>
      <c r="U29" s="204">
        <v>0.38203857324514717</v>
      </c>
      <c r="V29" s="204">
        <v>0.43113552020861312</v>
      </c>
      <c r="W29" s="204">
        <v>0.5122643018471712</v>
      </c>
      <c r="X29" s="204">
        <v>0.59572558970670186</v>
      </c>
      <c r="Y29" s="204">
        <v>0.69292110443640043</v>
      </c>
      <c r="DA29" s="71" t="s">
        <v>2694</v>
      </c>
    </row>
    <row r="30" spans="1:105" ht="12" customHeight="1" x14ac:dyDescent="0.25">
      <c r="A30" s="14" t="s">
        <v>39</v>
      </c>
      <c r="B30" s="204">
        <v>6.114445399828031</v>
      </c>
      <c r="C30" s="204">
        <v>6.1860705073086839</v>
      </c>
      <c r="D30" s="204">
        <v>6.3294067067927768</v>
      </c>
      <c r="E30" s="204">
        <v>4.609716251074806</v>
      </c>
      <c r="F30" s="204">
        <v>4.3708512467755796</v>
      </c>
      <c r="G30" s="204">
        <v>3.3199484092863281</v>
      </c>
      <c r="H30" s="204">
        <v>3.5827171109200342</v>
      </c>
      <c r="I30" s="204">
        <v>4.1797936371453126</v>
      </c>
      <c r="J30" s="204">
        <v>2.842304385210662</v>
      </c>
      <c r="K30" s="204">
        <v>2.5317282889079959</v>
      </c>
      <c r="L30" s="204">
        <v>2.4601031814273431</v>
      </c>
      <c r="M30" s="204">
        <v>1.863026655202064</v>
      </c>
      <c r="N30" s="204">
        <v>1.4808254514187451</v>
      </c>
      <c r="O30" s="204">
        <v>1.265864144453998</v>
      </c>
      <c r="P30" s="204">
        <v>0.85984522785898532</v>
      </c>
      <c r="Q30" s="204">
        <v>0.71659501289767835</v>
      </c>
      <c r="R30" s="204">
        <v>1.0396388650042989</v>
      </c>
      <c r="S30" s="204">
        <v>0.96999140154772134</v>
      </c>
      <c r="T30" s="204">
        <v>0.89888220120378326</v>
      </c>
      <c r="U30" s="204">
        <v>0.79733447979363703</v>
      </c>
      <c r="V30" s="204">
        <v>0.77790197764402402</v>
      </c>
      <c r="W30" s="204">
        <v>0.82080825451418737</v>
      </c>
      <c r="X30" s="204">
        <v>0.86620808254514181</v>
      </c>
      <c r="Y30" s="204">
        <v>0.86620808254514181</v>
      </c>
      <c r="DA30" s="71" t="s">
        <v>2695</v>
      </c>
    </row>
    <row r="31" spans="1:105" ht="12" customHeight="1" x14ac:dyDescent="0.25">
      <c r="A31" s="21" t="s">
        <v>40</v>
      </c>
      <c r="B31" s="207">
        <v>18.14273430782459</v>
      </c>
      <c r="C31" s="207">
        <v>17.97076526225279</v>
      </c>
      <c r="D31" s="207">
        <v>18.314703353396389</v>
      </c>
      <c r="E31" s="207">
        <v>18.228718830610489</v>
      </c>
      <c r="F31" s="207">
        <v>19.00257953568358</v>
      </c>
      <c r="G31" s="207">
        <v>15.735167669819431</v>
      </c>
      <c r="H31" s="207">
        <v>14.961306964746351</v>
      </c>
      <c r="I31" s="207">
        <v>14.70335339638865</v>
      </c>
      <c r="J31" s="207">
        <v>14.53138435081685</v>
      </c>
      <c r="K31" s="207">
        <v>13.499570077386069</v>
      </c>
      <c r="L31" s="207">
        <v>13.499570077386069</v>
      </c>
      <c r="M31" s="207">
        <v>13.32760103181427</v>
      </c>
      <c r="N31" s="207">
        <v>10.31814273430782</v>
      </c>
      <c r="O31" s="207">
        <v>11.006018916595011</v>
      </c>
      <c r="P31" s="207">
        <v>10.146173688736029</v>
      </c>
      <c r="Q31" s="207">
        <v>10.068615649183149</v>
      </c>
      <c r="R31" s="207">
        <v>9.7116079105760953</v>
      </c>
      <c r="S31" s="207">
        <v>9.8588134135855547</v>
      </c>
      <c r="T31" s="207">
        <v>9.3536543422184</v>
      </c>
      <c r="U31" s="207">
        <v>9.3991401547721409</v>
      </c>
      <c r="V31" s="207">
        <v>9.8433361994840922</v>
      </c>
      <c r="W31" s="207">
        <v>10.382545141874459</v>
      </c>
      <c r="X31" s="207">
        <v>10.0749785038693</v>
      </c>
      <c r="Y31" s="207">
        <v>9.7010318142734295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81.81831959895473</v>
      </c>
      <c r="C33" s="203">
        <f>TEL_emi!C5</f>
        <v>84.459869056204454</v>
      </c>
      <c r="D33" s="203">
        <f>TEL_emi!D5</f>
        <v>78.704755515576622</v>
      </c>
      <c r="E33" s="203">
        <f>TEL_emi!E5</f>
        <v>71.392926958607774</v>
      </c>
      <c r="F33" s="203">
        <f>TEL_emi!F5</f>
        <v>69.575286958841644</v>
      </c>
      <c r="G33" s="203">
        <f>TEL_emi!G5</f>
        <v>42.260534998451647</v>
      </c>
      <c r="H33" s="203">
        <f>TEL_emi!H5</f>
        <v>39.886899118469032</v>
      </c>
      <c r="I33" s="203">
        <f>TEL_emi!I5</f>
        <v>28.577341078731749</v>
      </c>
      <c r="J33" s="203">
        <f>TEL_emi!J5</f>
        <v>28.914142318752141</v>
      </c>
      <c r="K33" s="203">
        <f>TEL_emi!K5</f>
        <v>26.187682318915201</v>
      </c>
      <c r="L33" s="203">
        <f>TEL_emi!L5</f>
        <v>28.308262318621821</v>
      </c>
      <c r="M33" s="203">
        <f>TEL_emi!M5</f>
        <v>24.21857231833555</v>
      </c>
      <c r="N33" s="203">
        <f>TEL_emi!N5</f>
        <v>15.904551959084911</v>
      </c>
      <c r="O33" s="203">
        <f>TEL_emi!O5</f>
        <v>14.38944803833342</v>
      </c>
      <c r="P33" s="203">
        <f>TEL_emi!P5</f>
        <v>13.17107449487726</v>
      </c>
      <c r="Q33" s="203">
        <f>TEL_emi!Q5</f>
        <v>13.1237908055703</v>
      </c>
      <c r="R33" s="203">
        <f>TEL_emi!R5</f>
        <v>11.62007878469916</v>
      </c>
      <c r="S33" s="203">
        <f>TEL_emi!S5</f>
        <v>12.38201630815815</v>
      </c>
      <c r="T33" s="203">
        <f>TEL_emi!T5</f>
        <v>11.083184228310181</v>
      </c>
      <c r="U33" s="203">
        <f>TEL_emi!U5</f>
        <v>10.79444492618846</v>
      </c>
      <c r="V33" s="203">
        <f>TEL_emi!V5</f>
        <v>10.13634097680505</v>
      </c>
      <c r="W33" s="203">
        <f>TEL_emi!W5</f>
        <v>13.49642594642425</v>
      </c>
      <c r="X33" s="203">
        <f>TEL_emi!X5</f>
        <v>12.406896183268559</v>
      </c>
      <c r="Y33" s="203">
        <f>TEL_emi!Y5</f>
        <v>11.9771290551604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52.817369772730252</v>
      </c>
      <c r="C35" s="284">
        <f t="shared" si="5"/>
        <v>60.950459694176324</v>
      </c>
      <c r="D35" s="284">
        <f t="shared" si="5"/>
        <v>63.512556821279624</v>
      </c>
      <c r="E35" s="284">
        <f t="shared" si="5"/>
        <v>62.988754825649707</v>
      </c>
      <c r="F35" s="284">
        <f t="shared" si="5"/>
        <v>68.920478231664887</v>
      </c>
      <c r="G35" s="284">
        <f t="shared" si="5"/>
        <v>58.701495043983549</v>
      </c>
      <c r="H35" s="284">
        <f t="shared" si="5"/>
        <v>54.354334107676884</v>
      </c>
      <c r="I35" s="284">
        <f t="shared" si="5"/>
        <v>49.962545756351432</v>
      </c>
      <c r="J35" s="284">
        <f t="shared" si="5"/>
        <v>53.727268282869211</v>
      </c>
      <c r="K35" s="284">
        <f t="shared" si="5"/>
        <v>59.545483509414154</v>
      </c>
      <c r="L35" s="284">
        <f t="shared" si="5"/>
        <v>69.076409625806292</v>
      </c>
      <c r="M35" s="284">
        <f t="shared" si="5"/>
        <v>61.384503837168808</v>
      </c>
      <c r="N35" s="284">
        <f t="shared" si="5"/>
        <v>52.008992116735655</v>
      </c>
      <c r="O35" s="284">
        <f t="shared" si="5"/>
        <v>43.736690169475537</v>
      </c>
      <c r="P35" s="284">
        <f t="shared" si="5"/>
        <v>38.442421521394564</v>
      </c>
      <c r="Q35" s="284">
        <f t="shared" si="5"/>
        <v>35.428826505863569</v>
      </c>
      <c r="R35" s="284">
        <f t="shared" si="5"/>
        <v>35.928843549522483</v>
      </c>
      <c r="S35" s="284">
        <f t="shared" si="5"/>
        <v>35.048881564339965</v>
      </c>
      <c r="T35" s="284">
        <f t="shared" si="5"/>
        <v>28.87099807750656</v>
      </c>
      <c r="U35" s="284">
        <f t="shared" si="5"/>
        <v>29.65770325269126</v>
      </c>
      <c r="V35" s="284">
        <f t="shared" si="5"/>
        <v>32.960759511313768</v>
      </c>
      <c r="W35" s="284">
        <f t="shared" si="5"/>
        <v>38.875431420569711</v>
      </c>
      <c r="X35" s="284">
        <f t="shared" si="5"/>
        <v>42.678156415778766</v>
      </c>
      <c r="Y35" s="284">
        <f t="shared" si="5"/>
        <v>42.35651414265115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81.2142671101697</v>
      </c>
      <c r="D36" s="344">
        <f t="shared" si="6"/>
        <v>84.416559249822697</v>
      </c>
      <c r="E36" s="344">
        <f t="shared" si="6"/>
        <v>88.086890818019668</v>
      </c>
      <c r="F36" s="344">
        <f t="shared" si="6"/>
        <v>86.06346490737279</v>
      </c>
      <c r="G36" s="344">
        <f t="shared" si="6"/>
        <v>74.422734224133734</v>
      </c>
      <c r="H36" s="344">
        <f t="shared" si="6"/>
        <v>69.184207572026423</v>
      </c>
      <c r="I36" s="344">
        <f t="shared" si="6"/>
        <v>62.686046444090927</v>
      </c>
      <c r="J36" s="344">
        <f t="shared" si="6"/>
        <v>58.778615280905846</v>
      </c>
      <c r="K36" s="344">
        <f t="shared" si="6"/>
        <v>58.584497493210385</v>
      </c>
      <c r="L36" s="344">
        <f t="shared" si="6"/>
        <v>54.972130712265866</v>
      </c>
      <c r="M36" s="344">
        <f t="shared" si="6"/>
        <v>48.836122411789241</v>
      </c>
      <c r="N36" s="344">
        <f t="shared" si="6"/>
        <v>49.67774619636878</v>
      </c>
      <c r="O36" s="344">
        <f t="shared" si="6"/>
        <v>48.506780718545933</v>
      </c>
      <c r="P36" s="344">
        <f t="shared" si="6"/>
        <v>45.656087741848083</v>
      </c>
      <c r="Q36" s="344">
        <f t="shared" si="6"/>
        <v>45.316254286959349</v>
      </c>
      <c r="R36" s="344">
        <f t="shared" si="6"/>
        <v>44.782117550659244</v>
      </c>
      <c r="S36" s="344">
        <f t="shared" si="6"/>
        <v>44.567239448558688</v>
      </c>
      <c r="T36" s="344">
        <f t="shared" si="6"/>
        <v>44.653240672447019</v>
      </c>
      <c r="U36" s="344">
        <f t="shared" si="6"/>
        <v>44.271085391808946</v>
      </c>
      <c r="V36" s="344">
        <f t="shared" si="6"/>
        <v>46.388642436553596</v>
      </c>
      <c r="W36" s="344">
        <f t="shared" si="6"/>
        <v>44.934769899421795</v>
      </c>
      <c r="X36" s="344">
        <f t="shared" si="6"/>
        <v>41.075085611101819</v>
      </c>
      <c r="Y36" s="344">
        <f t="shared" si="6"/>
        <v>39.08428151505516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39.775424860687068</v>
      </c>
      <c r="C37" s="344">
        <f>IF(TEL_ued!C$5=0,"",TEL_ued!C$5/C$5*1000)</f>
        <v>39.208761484468468</v>
      </c>
      <c r="D37" s="344">
        <f>IF(TEL_ued!D$5=0,"",TEL_ued!D$5/D$5*1000)</f>
        <v>40.746126280347177</v>
      </c>
      <c r="E37" s="344">
        <f>IF(TEL_ued!E$5=0,"",TEL_ued!E$5/E$5*1000)</f>
        <v>42.263436754608364</v>
      </c>
      <c r="F37" s="344">
        <f>IF(TEL_ued!F$5=0,"",TEL_ued!F$5/F$5*1000)</f>
        <v>41.27055758374334</v>
      </c>
      <c r="G37" s="344">
        <f>IF(TEL_ued!G$5=0,"",TEL_ued!G$5/G$5*1000)</f>
        <v>35.807418367221921</v>
      </c>
      <c r="H37" s="344">
        <f>IF(TEL_ued!H$5=0,"",TEL_ued!H$5/H$5*1000)</f>
        <v>33.288480604176208</v>
      </c>
      <c r="I37" s="344">
        <f>IF(TEL_ued!I$5=0,"",TEL_ued!I$5/I$5*1000)</f>
        <v>30.262789231497386</v>
      </c>
      <c r="J37" s="344">
        <f>IF(TEL_ued!J$5=0,"",TEL_ued!J$5/J$5*1000)</f>
        <v>28.470677106544237</v>
      </c>
      <c r="K37" s="344">
        <f>IF(TEL_ued!K$5=0,"",TEL_ued!K$5/K$5*1000)</f>
        <v>28.421124959695558</v>
      </c>
      <c r="L37" s="344">
        <f>IF(TEL_ued!L$5=0,"",TEL_ued!L$5/L$5*1000)</f>
        <v>26.657632002536289</v>
      </c>
      <c r="M37" s="344">
        <f>IF(TEL_ued!M$5=0,"",TEL_ued!M$5/M$5*1000)</f>
        <v>23.705357627785748</v>
      </c>
      <c r="N37" s="344">
        <f>IF(TEL_ued!N$5=0,"",TEL_ued!N$5/N$5*1000)</f>
        <v>24.190581172942281</v>
      </c>
      <c r="O37" s="344">
        <f>IF(TEL_ued!O$5=0,"",TEL_ued!O$5/O$5*1000)</f>
        <v>23.717535977087664</v>
      </c>
      <c r="P37" s="344">
        <f>IF(TEL_ued!P$5=0,"",TEL_ued!P$5/P$5*1000)</f>
        <v>22.369794229415323</v>
      </c>
      <c r="Q37" s="344">
        <f>IF(TEL_ued!Q$5=0,"",TEL_ued!Q$5/Q$5*1000)</f>
        <v>22.236645036940569</v>
      </c>
      <c r="R37" s="344">
        <f>IF(TEL_ued!R$5=0,"",TEL_ued!R$5/R$5*1000)</f>
        <v>21.959725015921258</v>
      </c>
      <c r="S37" s="344">
        <f>IF(TEL_ued!S$5=0,"",TEL_ued!S$5/S$5*1000)</f>
        <v>21.807656014798528</v>
      </c>
      <c r="T37" s="344">
        <f>IF(TEL_ued!T$5=0,"",TEL_ued!T$5/T$5*1000)</f>
        <v>21.83149839141846</v>
      </c>
      <c r="U37" s="344">
        <f>IF(TEL_ued!U$5=0,"",TEL_ued!U$5/U$5*1000)</f>
        <v>21.705797596508727</v>
      </c>
      <c r="V37" s="344">
        <f>IF(TEL_ued!V$5=0,"",TEL_ued!V$5/V$5*1000)</f>
        <v>22.820961108077103</v>
      </c>
      <c r="W37" s="344">
        <f>IF(TEL_ued!W$5=0,"",TEL_ued!W$5/W$5*1000)</f>
        <v>22.030916844574797</v>
      </c>
      <c r="X37" s="344">
        <f>IF(TEL_ued!X$5=0,"",TEL_ued!X$5/X$5*1000)</f>
        <v>20.175140574539391</v>
      </c>
      <c r="Y37" s="344">
        <f>IF(TEL_ued!Y$5=0,"",TEL_ued!Y$5/Y$5*1000)</f>
        <v>19.262320038011861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1.3970697517358115</v>
      </c>
      <c r="C38" s="345">
        <f t="shared" si="7"/>
        <v>1.4230843337995891</v>
      </c>
      <c r="D38" s="345">
        <f t="shared" si="7"/>
        <v>1.3709807531584139</v>
      </c>
      <c r="E38" s="345">
        <f t="shared" si="7"/>
        <v>1.3562798222782571</v>
      </c>
      <c r="F38" s="345">
        <f t="shared" si="7"/>
        <v>1.3285396964126697</v>
      </c>
      <c r="G38" s="345">
        <f t="shared" si="7"/>
        <v>1.1451853192412949</v>
      </c>
      <c r="H38" s="345">
        <f t="shared" si="7"/>
        <v>1.1221832799792035</v>
      </c>
      <c r="I38" s="345">
        <f t="shared" si="7"/>
        <v>0.92842010459782387</v>
      </c>
      <c r="J38" s="345">
        <f t="shared" si="7"/>
        <v>0.95987366876728997</v>
      </c>
      <c r="K38" s="345">
        <f t="shared" si="7"/>
        <v>0.94762506722770412</v>
      </c>
      <c r="L38" s="345">
        <f t="shared" si="7"/>
        <v>0.99319653603807689</v>
      </c>
      <c r="M38" s="345">
        <f t="shared" si="7"/>
        <v>0.93201114156745979</v>
      </c>
      <c r="N38" s="345">
        <f t="shared" si="7"/>
        <v>0.81849892712730665</v>
      </c>
      <c r="O38" s="345">
        <f t="shared" si="7"/>
        <v>0.74950604199501158</v>
      </c>
      <c r="P38" s="345">
        <f t="shared" si="7"/>
        <v>0.76394207000485104</v>
      </c>
      <c r="Q38" s="345">
        <f t="shared" si="7"/>
        <v>0.77748959273613638</v>
      </c>
      <c r="R38" s="345">
        <f t="shared" si="7"/>
        <v>0.70457087291732901</v>
      </c>
      <c r="S38" s="345">
        <f t="shared" si="7"/>
        <v>0.72484877518131396</v>
      </c>
      <c r="T38" s="345">
        <f t="shared" si="7"/>
        <v>0.68379908772835696</v>
      </c>
      <c r="U38" s="345">
        <f t="shared" si="7"/>
        <v>0.6714589445432938</v>
      </c>
      <c r="V38" s="345">
        <f t="shared" si="7"/>
        <v>0.61372848144082348</v>
      </c>
      <c r="W38" s="345">
        <f t="shared" si="7"/>
        <v>0.70229839336544875</v>
      </c>
      <c r="X38" s="345">
        <f t="shared" si="7"/>
        <v>0.64030467325871099</v>
      </c>
      <c r="Y38" s="345">
        <f t="shared" si="7"/>
        <v>0.62051672152708381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DK: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58.564233816742671</v>
      </c>
      <c r="C5" s="223">
        <v>59.34986918919931</v>
      </c>
      <c r="D5" s="223">
        <v>57.407629782007888</v>
      </c>
      <c r="E5" s="223">
        <v>52.638788682031027</v>
      </c>
      <c r="F5" s="223">
        <v>52.369746381466221</v>
      </c>
      <c r="G5" s="223">
        <v>36.902791442043622</v>
      </c>
      <c r="H5" s="223">
        <v>35.544014805859717</v>
      </c>
      <c r="I5" s="223">
        <v>30.78061422540064</v>
      </c>
      <c r="J5" s="223">
        <v>30.12286226778664</v>
      </c>
      <c r="K5" s="223">
        <v>27.635067100459661</v>
      </c>
      <c r="L5" s="223">
        <v>28.502175844818431</v>
      </c>
      <c r="M5" s="223">
        <v>25.985281975926451</v>
      </c>
      <c r="N5" s="223">
        <v>19.431365676807001</v>
      </c>
      <c r="O5" s="223">
        <v>19.198575104254051</v>
      </c>
      <c r="P5" s="223">
        <v>17.240933589105289</v>
      </c>
      <c r="Q5" s="223">
        <v>16.87969964894981</v>
      </c>
      <c r="R5" s="223">
        <v>16.49242004084747</v>
      </c>
      <c r="S5" s="223">
        <v>17.08220629201023</v>
      </c>
      <c r="T5" s="223">
        <v>16.208246584723479</v>
      </c>
      <c r="U5" s="223">
        <v>16.076105641172919</v>
      </c>
      <c r="V5" s="223">
        <v>16.51600224419829</v>
      </c>
      <c r="W5" s="223">
        <v>19.2175093577371</v>
      </c>
      <c r="X5" s="223">
        <v>19.376551041125438</v>
      </c>
      <c r="Y5" s="223">
        <v>19.301863494806131</v>
      </c>
      <c r="DA5" s="89" t="s">
        <v>2680</v>
      </c>
    </row>
    <row r="6" spans="1:105" ht="12" customHeight="1" x14ac:dyDescent="0.25">
      <c r="A6" s="55" t="s">
        <v>91</v>
      </c>
      <c r="B6" s="259">
        <v>1.241666200393327</v>
      </c>
      <c r="C6" s="259">
        <v>1.2311325638000481</v>
      </c>
      <c r="D6" s="259">
        <v>1.2513455502468021</v>
      </c>
      <c r="E6" s="259">
        <v>1.2409546408464629</v>
      </c>
      <c r="F6" s="259">
        <v>1.2899903819315</v>
      </c>
      <c r="G6" s="259">
        <v>1.0540971000780901</v>
      </c>
      <c r="H6" s="259">
        <v>1.0027336355144469</v>
      </c>
      <c r="I6" s="259">
        <v>0.96985665112472519</v>
      </c>
      <c r="J6" s="259">
        <v>0.96074821150209644</v>
      </c>
      <c r="K6" s="259">
        <v>0.891905392192756</v>
      </c>
      <c r="L6" s="259">
        <v>0.89555706193170015</v>
      </c>
      <c r="M6" s="259">
        <v>0.87681515804774768</v>
      </c>
      <c r="N6" s="259">
        <v>0.67536100437568025</v>
      </c>
      <c r="O6" s="259">
        <v>0.71461274293891741</v>
      </c>
      <c r="P6" s="259">
        <v>0.65809806592338549</v>
      </c>
      <c r="Q6" s="259">
        <v>0.65259325186937633</v>
      </c>
      <c r="R6" s="259">
        <v>0.62902664459807855</v>
      </c>
      <c r="S6" s="259">
        <v>0.64017928632308108</v>
      </c>
      <c r="T6" s="259">
        <v>0.60724085250538029</v>
      </c>
      <c r="U6" s="259">
        <v>0.61041798253082036</v>
      </c>
      <c r="V6" s="259">
        <v>0.63888315277048702</v>
      </c>
      <c r="W6" s="259">
        <v>0.68244411194256127</v>
      </c>
      <c r="X6" s="259">
        <v>0.66582405143973222</v>
      </c>
      <c r="Y6" s="259">
        <v>0.6443455719470973</v>
      </c>
      <c r="DA6" s="67" t="s">
        <v>2697</v>
      </c>
    </row>
    <row r="7" spans="1:105" ht="12" customHeight="1" x14ac:dyDescent="0.25">
      <c r="A7" s="173" t="s">
        <v>92</v>
      </c>
      <c r="B7" s="224">
        <v>1.0188030362201661</v>
      </c>
      <c r="C7" s="224">
        <v>1.0101600523487571</v>
      </c>
      <c r="D7" s="224">
        <v>1.0267450668691711</v>
      </c>
      <c r="E7" s="224">
        <v>1.0182191924894051</v>
      </c>
      <c r="F7" s="224">
        <v>1.058453646713025</v>
      </c>
      <c r="G7" s="224">
        <v>0.86490018467945839</v>
      </c>
      <c r="H7" s="224">
        <v>0.82275580349903299</v>
      </c>
      <c r="I7" s="224">
        <v>0.79577981630746697</v>
      </c>
      <c r="J7" s="224">
        <v>0.78830622482223267</v>
      </c>
      <c r="K7" s="224">
        <v>0.7318198089786716</v>
      </c>
      <c r="L7" s="224">
        <v>0.73481605081575374</v>
      </c>
      <c r="M7" s="224">
        <v>0.71943807839815199</v>
      </c>
      <c r="N7" s="224">
        <v>0.55414236256466076</v>
      </c>
      <c r="O7" s="224">
        <v>0.58634891728321414</v>
      </c>
      <c r="P7" s="224">
        <v>0.53997790024482895</v>
      </c>
      <c r="Q7" s="224">
        <v>0.53546112973897564</v>
      </c>
      <c r="R7" s="224">
        <v>0.51612442633688493</v>
      </c>
      <c r="S7" s="224">
        <v>0.52527531185483578</v>
      </c>
      <c r="T7" s="224">
        <v>0.49824890461979943</v>
      </c>
      <c r="U7" s="224">
        <v>0.50085578053810886</v>
      </c>
      <c r="V7" s="224">
        <v>0.52421181765783553</v>
      </c>
      <c r="W7" s="224">
        <v>0.55995414313235792</v>
      </c>
      <c r="X7" s="224">
        <v>0.54631717041208794</v>
      </c>
      <c r="Y7" s="224">
        <v>0.52869380262325938</v>
      </c>
      <c r="DA7" s="177" t="s">
        <v>2698</v>
      </c>
    </row>
    <row r="8" spans="1:105" ht="12" customHeight="1" x14ac:dyDescent="0.25">
      <c r="A8" s="173" t="s">
        <v>93</v>
      </c>
      <c r="B8" s="224">
        <v>0.73226468228324426</v>
      </c>
      <c r="C8" s="224">
        <v>0.72605253762566924</v>
      </c>
      <c r="D8" s="224">
        <v>0.7379730168122165</v>
      </c>
      <c r="E8" s="224">
        <v>0.73184504460176025</v>
      </c>
      <c r="F8" s="224">
        <v>0.7607635585749869</v>
      </c>
      <c r="G8" s="224">
        <v>0.62164700773836079</v>
      </c>
      <c r="H8" s="224">
        <v>0.59135573376492978</v>
      </c>
      <c r="I8" s="224">
        <v>0.5719667429709917</v>
      </c>
      <c r="J8" s="224">
        <v>0.56659509909097994</v>
      </c>
      <c r="K8" s="224">
        <v>0.52599548770342008</v>
      </c>
      <c r="L8" s="224">
        <v>0.52814903652382306</v>
      </c>
      <c r="M8" s="224">
        <v>0.51709611884867168</v>
      </c>
      <c r="N8" s="224">
        <v>0.39828982309334993</v>
      </c>
      <c r="O8" s="224">
        <v>0.42143828429731017</v>
      </c>
      <c r="P8" s="224">
        <v>0.38810911580097079</v>
      </c>
      <c r="Q8" s="224">
        <v>0.38486268699988879</v>
      </c>
      <c r="R8" s="224">
        <v>0.37096443142963598</v>
      </c>
      <c r="S8" s="224">
        <v>0.37754163039566319</v>
      </c>
      <c r="T8" s="224">
        <v>0.35811640019548091</v>
      </c>
      <c r="U8" s="224">
        <v>0.3599900922617657</v>
      </c>
      <c r="V8" s="224">
        <v>0.37677724394156908</v>
      </c>
      <c r="W8" s="224">
        <v>0.4024670403763822</v>
      </c>
      <c r="X8" s="224">
        <v>0.39266546623368831</v>
      </c>
      <c r="Y8" s="224">
        <v>0.37999867063546772</v>
      </c>
      <c r="DA8" s="177" t="s">
        <v>2699</v>
      </c>
    </row>
    <row r="9" spans="1:105" ht="12" customHeight="1" x14ac:dyDescent="0.25">
      <c r="A9" s="173" t="s">
        <v>94</v>
      </c>
      <c r="B9" s="224">
        <v>1.432691769684608</v>
      </c>
      <c r="C9" s="224">
        <v>1.42053757361544</v>
      </c>
      <c r="D9" s="224">
        <v>1.4438602502847711</v>
      </c>
      <c r="E9" s="224">
        <v>1.431870739438226</v>
      </c>
      <c r="F9" s="224">
        <v>1.4884504406901919</v>
      </c>
      <c r="G9" s="224">
        <v>1.216265884705489</v>
      </c>
      <c r="H9" s="224">
        <v>1.1570003486705149</v>
      </c>
      <c r="I9" s="224">
        <v>1.1190653666823751</v>
      </c>
      <c r="J9" s="224">
        <v>1.108555628656265</v>
      </c>
      <c r="K9" s="224">
        <v>1.0291216063762569</v>
      </c>
      <c r="L9" s="224">
        <v>1.0333350714596541</v>
      </c>
      <c r="M9" s="224">
        <v>1.011709797747401</v>
      </c>
      <c r="N9" s="224">
        <v>0.77926269735655418</v>
      </c>
      <c r="O9" s="224">
        <v>0.82455316492952002</v>
      </c>
      <c r="P9" s="224">
        <v>0.75934392221929059</v>
      </c>
      <c r="Q9" s="224">
        <v>0.75299221369543456</v>
      </c>
      <c r="R9" s="224">
        <v>0.72579997453624445</v>
      </c>
      <c r="S9" s="224">
        <v>0.73866840729586292</v>
      </c>
      <c r="T9" s="224">
        <v>0.70066252212159263</v>
      </c>
      <c r="U9" s="224">
        <v>0.70432844138171558</v>
      </c>
      <c r="V9" s="224">
        <v>0.73717286858133124</v>
      </c>
      <c r="W9" s="224">
        <v>0.78743551377987808</v>
      </c>
      <c r="X9" s="224">
        <v>0.76825852089199853</v>
      </c>
      <c r="Y9" s="224">
        <v>0.74347565993895837</v>
      </c>
      <c r="DA9" s="177" t="s">
        <v>2700</v>
      </c>
    </row>
    <row r="10" spans="1:105" ht="12" customHeight="1" x14ac:dyDescent="0.25">
      <c r="A10" s="56" t="s">
        <v>95</v>
      </c>
      <c r="B10" s="260">
        <v>6.0062748966843111</v>
      </c>
      <c r="C10" s="260">
        <v>6.1555674592338123</v>
      </c>
      <c r="D10" s="260">
        <v>5.7863588976441367</v>
      </c>
      <c r="E10" s="260">
        <v>5.1269364980568062</v>
      </c>
      <c r="F10" s="260">
        <v>4.9760528505456216</v>
      </c>
      <c r="G10" s="260">
        <v>3.2061271196241279</v>
      </c>
      <c r="H10" s="260">
        <v>3.1005355885844059</v>
      </c>
      <c r="I10" s="260">
        <v>2.4997669057970242</v>
      </c>
      <c r="J10" s="260">
        <v>2.4938997575293569</v>
      </c>
      <c r="K10" s="260">
        <v>2.307489344259138</v>
      </c>
      <c r="L10" s="260">
        <v>2.4193107866914558</v>
      </c>
      <c r="M10" s="260">
        <v>2.1609343746217</v>
      </c>
      <c r="N10" s="260">
        <v>1.6091485005457069</v>
      </c>
      <c r="O10" s="260">
        <v>1.5995691838431809</v>
      </c>
      <c r="P10" s="260">
        <v>1.4521486521858831</v>
      </c>
      <c r="Q10" s="260">
        <v>1.4341836885410071</v>
      </c>
      <c r="R10" s="260">
        <v>1.3991891729623369</v>
      </c>
      <c r="S10" s="260">
        <v>1.442044857881561</v>
      </c>
      <c r="T10" s="260">
        <v>1.375951682585735</v>
      </c>
      <c r="U10" s="260">
        <v>1.3865096360159599</v>
      </c>
      <c r="V10" s="260">
        <v>1.448717945807398</v>
      </c>
      <c r="W10" s="260">
        <v>1.6970941829702031</v>
      </c>
      <c r="X10" s="260">
        <v>1.7626699223068389</v>
      </c>
      <c r="Y10" s="260">
        <v>1.821585562149731</v>
      </c>
      <c r="DA10" s="68" t="s">
        <v>2701</v>
      </c>
    </row>
    <row r="11" spans="1:105" ht="12" customHeight="1" x14ac:dyDescent="0.25">
      <c r="A11" s="37" t="s">
        <v>159</v>
      </c>
      <c r="B11" s="226">
        <v>0.49118287594479682</v>
      </c>
      <c r="C11" s="226">
        <v>0.66023376250960175</v>
      </c>
      <c r="D11" s="226">
        <v>0.65394896852662188</v>
      </c>
      <c r="E11" s="226">
        <v>0.91952242998043099</v>
      </c>
      <c r="F11" s="226">
        <v>0.89754406779480422</v>
      </c>
      <c r="G11" s="226">
        <v>0.40796456214022858</v>
      </c>
      <c r="H11" s="226">
        <v>0.41700061221079082</v>
      </c>
      <c r="I11" s="226">
        <v>0.38059598931973238</v>
      </c>
      <c r="J11" s="226">
        <v>0.1188945984286027</v>
      </c>
      <c r="K11" s="226">
        <v>0.1146247394048404</v>
      </c>
      <c r="L11" s="226">
        <v>0.1180696797815657</v>
      </c>
      <c r="M11" s="226">
        <v>0.1039256386602813</v>
      </c>
      <c r="N11" s="226">
        <v>0</v>
      </c>
      <c r="O11" s="226">
        <v>0</v>
      </c>
      <c r="P11" s="226">
        <v>0</v>
      </c>
      <c r="Q11" s="226">
        <v>3.3477768678895452E-3</v>
      </c>
      <c r="R11" s="226">
        <v>2.4308848605093872E-3</v>
      </c>
      <c r="S11" s="226">
        <v>2.3456414362140179E-3</v>
      </c>
      <c r="T11" s="226">
        <v>3.9641990396358942E-3</v>
      </c>
      <c r="U11" s="226">
        <v>5.5169966598618194E-3</v>
      </c>
      <c r="V11" s="226">
        <v>6.8612986801016799E-3</v>
      </c>
      <c r="W11" s="226">
        <v>1.7245544029378359E-2</v>
      </c>
      <c r="X11" s="226">
        <v>2.4585736409940492E-2</v>
      </c>
      <c r="Y11" s="226">
        <v>1.8576558899981121E-2</v>
      </c>
      <c r="DA11" s="69" t="s">
        <v>2702</v>
      </c>
    </row>
    <row r="12" spans="1:105" ht="12" customHeight="1" x14ac:dyDescent="0.25">
      <c r="A12" s="37" t="s">
        <v>35</v>
      </c>
      <c r="B12" s="226">
        <v>4.7450642841567046</v>
      </c>
      <c r="C12" s="226">
        <v>4.741912882744062</v>
      </c>
      <c r="D12" s="226">
        <v>4.3039832480042106</v>
      </c>
      <c r="E12" s="226">
        <v>3.352890399447666</v>
      </c>
      <c r="F12" s="226">
        <v>3.1592436303136369</v>
      </c>
      <c r="G12" s="226">
        <v>1.860244109163826</v>
      </c>
      <c r="H12" s="226">
        <v>1.7637123102917629</v>
      </c>
      <c r="I12" s="226">
        <v>1.010772587772665</v>
      </c>
      <c r="J12" s="226">
        <v>1.278069319133738</v>
      </c>
      <c r="K12" s="226">
        <v>1.1017060042906339</v>
      </c>
      <c r="L12" s="226">
        <v>1.2393384371035081</v>
      </c>
      <c r="M12" s="226">
        <v>0.91344336531262005</v>
      </c>
      <c r="N12" s="226">
        <v>0.65159436458597408</v>
      </c>
      <c r="O12" s="226">
        <v>0.48599512814082568</v>
      </c>
      <c r="P12" s="226">
        <v>0.40500301858920501</v>
      </c>
      <c r="Q12" s="226">
        <v>0.37100898723265202</v>
      </c>
      <c r="R12" s="226">
        <v>0.35443669027529462</v>
      </c>
      <c r="S12" s="226">
        <v>0.40949233039119393</v>
      </c>
      <c r="T12" s="226">
        <v>0.37285749115940658</v>
      </c>
      <c r="U12" s="226">
        <v>0.34913832691305352</v>
      </c>
      <c r="V12" s="226">
        <v>0.32471011781420639</v>
      </c>
      <c r="W12" s="226">
        <v>0.56673813215497892</v>
      </c>
      <c r="X12" s="226">
        <v>0.61085816234085333</v>
      </c>
      <c r="Y12" s="226">
        <v>0.6446759483045631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0.4245089672111515</v>
      </c>
      <c r="C14" s="226">
        <v>0.42888896563473278</v>
      </c>
      <c r="D14" s="226">
        <v>0.44967621364155169</v>
      </c>
      <c r="E14" s="226">
        <v>0.41282135614359849</v>
      </c>
      <c r="F14" s="226">
        <v>0.40654775721371961</v>
      </c>
      <c r="G14" s="226">
        <v>0.31147587883904182</v>
      </c>
      <c r="H14" s="226">
        <v>0.33103114291240138</v>
      </c>
      <c r="I14" s="226">
        <v>0.3063235977103046</v>
      </c>
      <c r="J14" s="226">
        <v>0.33627585333705801</v>
      </c>
      <c r="K14" s="226">
        <v>0.37556581068774819</v>
      </c>
      <c r="L14" s="226">
        <v>0.3986504793777742</v>
      </c>
      <c r="M14" s="226">
        <v>0.38364826998866353</v>
      </c>
      <c r="N14" s="226">
        <v>0.31958579718389041</v>
      </c>
      <c r="O14" s="226">
        <v>0.35033778697356799</v>
      </c>
      <c r="P14" s="226">
        <v>0.33371088919331959</v>
      </c>
      <c r="Q14" s="226">
        <v>0.34504788626299759</v>
      </c>
      <c r="R14" s="226">
        <v>0.34676225925163989</v>
      </c>
      <c r="S14" s="226">
        <v>0.34729657576155581</v>
      </c>
      <c r="T14" s="226">
        <v>0.34926120209538702</v>
      </c>
      <c r="U14" s="226">
        <v>0.38203857324904811</v>
      </c>
      <c r="V14" s="226">
        <v>0.43113552020341589</v>
      </c>
      <c r="W14" s="226">
        <v>0.51226430184235883</v>
      </c>
      <c r="X14" s="226">
        <v>0.5957255897001732</v>
      </c>
      <c r="Y14" s="226">
        <v>0.69292110442273191</v>
      </c>
      <c r="DA14" s="69" t="s">
        <v>2705</v>
      </c>
    </row>
    <row r="15" spans="1:105" ht="12" customHeight="1" x14ac:dyDescent="0.25">
      <c r="A15" s="37" t="s">
        <v>40</v>
      </c>
      <c r="B15" s="226">
        <v>0.34551876937165837</v>
      </c>
      <c r="C15" s="226">
        <v>0.32453184834541532</v>
      </c>
      <c r="D15" s="226">
        <v>0.37875046747175228</v>
      </c>
      <c r="E15" s="226">
        <v>0.44170231248511072</v>
      </c>
      <c r="F15" s="226">
        <v>0.51271739522346038</v>
      </c>
      <c r="G15" s="226">
        <v>0.62644256948103205</v>
      </c>
      <c r="H15" s="226">
        <v>0.58879152316945149</v>
      </c>
      <c r="I15" s="226">
        <v>0.80207473099432214</v>
      </c>
      <c r="J15" s="226">
        <v>0.7606599866299586</v>
      </c>
      <c r="K15" s="226">
        <v>0.71559278987591479</v>
      </c>
      <c r="L15" s="226">
        <v>0.66325219042860872</v>
      </c>
      <c r="M15" s="226">
        <v>0.75991710066013585</v>
      </c>
      <c r="N15" s="226">
        <v>0.63796833877584236</v>
      </c>
      <c r="O15" s="226">
        <v>0.76323626872878725</v>
      </c>
      <c r="P15" s="226">
        <v>0.71343474440335863</v>
      </c>
      <c r="Q15" s="226">
        <v>0.7147790381774678</v>
      </c>
      <c r="R15" s="226">
        <v>0.69555933857489272</v>
      </c>
      <c r="S15" s="226">
        <v>0.6829103102925973</v>
      </c>
      <c r="T15" s="226">
        <v>0.64986879029130518</v>
      </c>
      <c r="U15" s="226">
        <v>0.64981573919399671</v>
      </c>
      <c r="V15" s="226">
        <v>0.68601100910967416</v>
      </c>
      <c r="W15" s="226">
        <v>0.60084620494348695</v>
      </c>
      <c r="X15" s="226">
        <v>0.53150043385587198</v>
      </c>
      <c r="Y15" s="226">
        <v>0.46541195052245482</v>
      </c>
      <c r="DA15" s="69" t="s">
        <v>2706</v>
      </c>
    </row>
    <row r="16" spans="1:105" ht="12" customHeight="1" x14ac:dyDescent="0.25">
      <c r="A16" s="57" t="s">
        <v>2707</v>
      </c>
      <c r="B16" s="261">
        <v>2.8684506177892719</v>
      </c>
      <c r="C16" s="261">
        <v>2.9335663143445512</v>
      </c>
      <c r="D16" s="261">
        <v>2.780759899443908</v>
      </c>
      <c r="E16" s="261">
        <v>2.4531281841616819</v>
      </c>
      <c r="F16" s="261">
        <v>2.3850536584572222</v>
      </c>
      <c r="G16" s="261">
        <v>1.5344156122622989</v>
      </c>
      <c r="H16" s="261">
        <v>1.4928331050799371</v>
      </c>
      <c r="I16" s="261">
        <v>1.190254791124683</v>
      </c>
      <c r="J16" s="261">
        <v>1.144505105668189</v>
      </c>
      <c r="K16" s="261">
        <v>1.0358215334373591</v>
      </c>
      <c r="L16" s="261">
        <v>1.0934944886302571</v>
      </c>
      <c r="M16" s="261">
        <v>0.92876876582204138</v>
      </c>
      <c r="N16" s="261">
        <v>0.67240479339979609</v>
      </c>
      <c r="O16" s="261">
        <v>0.60714766150592503</v>
      </c>
      <c r="P16" s="261">
        <v>0.52396756191249483</v>
      </c>
      <c r="Q16" s="261">
        <v>0.50180772041413668</v>
      </c>
      <c r="R16" s="261">
        <v>0.50144141971677969</v>
      </c>
      <c r="S16" s="261">
        <v>0.53325291935535235</v>
      </c>
      <c r="T16" s="261">
        <v>0.5058563981140799</v>
      </c>
      <c r="U16" s="261">
        <v>0.48997030760209592</v>
      </c>
      <c r="V16" s="261">
        <v>0.48724642643510369</v>
      </c>
      <c r="W16" s="261">
        <v>0.63766109476443011</v>
      </c>
      <c r="X16" s="261">
        <v>0.66499086443169664</v>
      </c>
      <c r="Y16" s="261">
        <v>0.67928539647641195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8.7728842458007564E-2</v>
      </c>
      <c r="C19" s="229">
        <v>8.7707039955783966E-2</v>
      </c>
      <c r="D19" s="229">
        <v>8.7454132968312115E-2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8.9201933867059865E-3</v>
      </c>
      <c r="R19" s="229">
        <v>7.0279132960923149E-3</v>
      </c>
      <c r="S19" s="229">
        <v>7.5760415804099627E-3</v>
      </c>
      <c r="T19" s="229">
        <v>5.5369642017301006E-3</v>
      </c>
      <c r="U19" s="229">
        <v>4.7034458219940871E-3</v>
      </c>
      <c r="V19" s="229">
        <v>3.6759104007464401E-3</v>
      </c>
      <c r="W19" s="229">
        <v>4.3198167798430944E-3</v>
      </c>
      <c r="X19" s="229">
        <v>6.4405328773327513E-3</v>
      </c>
      <c r="Y19" s="229">
        <v>7.2419759328050887E-3</v>
      </c>
      <c r="DA19" s="73" t="s">
        <v>2711</v>
      </c>
    </row>
    <row r="20" spans="1:105" ht="12" customHeight="1" x14ac:dyDescent="0.25">
      <c r="A20" s="46" t="s">
        <v>159</v>
      </c>
      <c r="B20" s="229">
        <v>0.2050796818264608</v>
      </c>
      <c r="C20" s="229">
        <v>0.27294667873825151</v>
      </c>
      <c r="D20" s="229">
        <v>0.27265987664558822</v>
      </c>
      <c r="E20" s="229">
        <v>0.41461966785094662</v>
      </c>
      <c r="F20" s="229">
        <v>0.41666115460759229</v>
      </c>
      <c r="G20" s="229">
        <v>0.21052805514816461</v>
      </c>
      <c r="H20" s="229">
        <v>0.2085244074703366</v>
      </c>
      <c r="I20" s="229">
        <v>0.2068696213630988</v>
      </c>
      <c r="J20" s="229">
        <v>7.1051836642530466E-2</v>
      </c>
      <c r="K20" s="229">
        <v>7.1413779682721973E-2</v>
      </c>
      <c r="L20" s="229">
        <v>7.1415479773786109E-2</v>
      </c>
      <c r="M20" s="229">
        <v>7.2734923199702095E-2</v>
      </c>
      <c r="N20" s="229">
        <v>0</v>
      </c>
      <c r="O20" s="229">
        <v>0</v>
      </c>
      <c r="P20" s="229">
        <v>0</v>
      </c>
      <c r="Q20" s="229">
        <v>3.662498431002882E-3</v>
      </c>
      <c r="R20" s="229">
        <v>2.463020889040355E-3</v>
      </c>
      <c r="S20" s="229">
        <v>2.2395663925317338E-3</v>
      </c>
      <c r="T20" s="229">
        <v>3.783116340367031E-3</v>
      </c>
      <c r="U20" s="229">
        <v>5.7043754174660663E-3</v>
      </c>
      <c r="V20" s="229">
        <v>7.8186894630088485E-3</v>
      </c>
      <c r="W20" s="229">
        <v>1.5474289801784259E-2</v>
      </c>
      <c r="X20" s="229">
        <v>2.111685668903834E-2</v>
      </c>
      <c r="Y20" s="229">
        <v>1.572057882269445E-2</v>
      </c>
      <c r="DA20" s="73" t="s">
        <v>2712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1.8586615189960581E-3</v>
      </c>
      <c r="R21" s="229">
        <v>2.8179555728292862E-3</v>
      </c>
      <c r="S21" s="229">
        <v>3.0794701387997329E-3</v>
      </c>
      <c r="T21" s="229">
        <v>1.5297725056124731E-3</v>
      </c>
      <c r="U21" s="229">
        <v>1.23380245475497E-3</v>
      </c>
      <c r="V21" s="229">
        <v>2.3273920600629241E-4</v>
      </c>
      <c r="W21" s="229">
        <v>1.587153129974299E-4</v>
      </c>
      <c r="X21" s="229">
        <v>1.5876983513253291E-4</v>
      </c>
      <c r="Y21" s="229">
        <v>7.6013106164938893E-5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1.9811689724914741</v>
      </c>
      <c r="C23" s="229">
        <v>1.9603501755066579</v>
      </c>
      <c r="D23" s="229">
        <v>1.7945185296790209</v>
      </c>
      <c r="E23" s="229">
        <v>1.5118438206985381</v>
      </c>
      <c r="F23" s="229">
        <v>1.466595508705542</v>
      </c>
      <c r="G23" s="229">
        <v>0.95996959233060764</v>
      </c>
      <c r="H23" s="229">
        <v>0.88195809234404554</v>
      </c>
      <c r="I23" s="229">
        <v>0.54939660002846413</v>
      </c>
      <c r="J23" s="229">
        <v>0.76377878962644596</v>
      </c>
      <c r="K23" s="229">
        <v>0.68638751349886062</v>
      </c>
      <c r="L23" s="229">
        <v>0.74962470679674043</v>
      </c>
      <c r="M23" s="229">
        <v>0.63929588386241798</v>
      </c>
      <c r="N23" s="229">
        <v>0.48102277529823512</v>
      </c>
      <c r="O23" s="229">
        <v>0.44475897350930571</v>
      </c>
      <c r="P23" s="229">
        <v>0.41666050495270918</v>
      </c>
      <c r="Q23" s="229">
        <v>0.40588721627799612</v>
      </c>
      <c r="R23" s="229">
        <v>0.35912230405163842</v>
      </c>
      <c r="S23" s="229">
        <v>0.39097419025127739</v>
      </c>
      <c r="T23" s="229">
        <v>0.35582554087974477</v>
      </c>
      <c r="U23" s="229">
        <v>0.36099642833351581</v>
      </c>
      <c r="V23" s="229">
        <v>0.37001851909596128</v>
      </c>
      <c r="W23" s="229">
        <v>0.50852962850857442</v>
      </c>
      <c r="X23" s="229">
        <v>0.5246702419808601</v>
      </c>
      <c r="Y23" s="229">
        <v>0.54556277699135558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1.581898223598539E-2</v>
      </c>
      <c r="C25" s="229">
        <v>2.712988002815726E-2</v>
      </c>
      <c r="D25" s="229">
        <v>2.7129880027856119E-2</v>
      </c>
      <c r="E25" s="229">
        <v>9.0413946308011583E-2</v>
      </c>
      <c r="F25" s="229">
        <v>8.8151766749844387E-2</v>
      </c>
      <c r="G25" s="229">
        <v>4.9727263601630753E-2</v>
      </c>
      <c r="H25" s="229">
        <v>6.3292203615238823E-2</v>
      </c>
      <c r="I25" s="229">
        <v>3.8424503145890812E-2</v>
      </c>
      <c r="J25" s="229">
        <v>4.0686682704332088E-2</v>
      </c>
      <c r="K25" s="229">
        <v>3.842450314604505E-2</v>
      </c>
      <c r="L25" s="229">
        <v>3.9636966290333461E-2</v>
      </c>
      <c r="M25" s="229">
        <v>4.0426287933894821E-2</v>
      </c>
      <c r="N25" s="229">
        <v>5.1240808197012197E-2</v>
      </c>
      <c r="O25" s="229">
        <v>4.2590819451508603E-2</v>
      </c>
      <c r="P25" s="229">
        <v>2.5933691554624761E-2</v>
      </c>
      <c r="Q25" s="229">
        <v>1.366258805475406E-2</v>
      </c>
      <c r="R25" s="229">
        <v>3.162168979628837E-2</v>
      </c>
      <c r="S25" s="229">
        <v>3.7586357480099933E-2</v>
      </c>
      <c r="T25" s="229">
        <v>5.411328799351374E-2</v>
      </c>
      <c r="U25" s="229">
        <v>4.1874733836305043E-2</v>
      </c>
      <c r="V25" s="229">
        <v>3.1882084572266413E-2</v>
      </c>
      <c r="W25" s="229">
        <v>3.1499629747508737E-2</v>
      </c>
      <c r="X25" s="229">
        <v>3.0628934738957139E-2</v>
      </c>
      <c r="Y25" s="229">
        <v>2.870852331475713E-2</v>
      </c>
      <c r="DA25" s="73" t="s">
        <v>2717</v>
      </c>
    </row>
    <row r="26" spans="1:105" ht="12" customHeight="1" x14ac:dyDescent="0.25">
      <c r="A26" s="46" t="s">
        <v>39</v>
      </c>
      <c r="B26" s="229">
        <v>0.57865413877734451</v>
      </c>
      <c r="C26" s="229">
        <v>0.58543254011570056</v>
      </c>
      <c r="D26" s="229">
        <v>0.59899748012313059</v>
      </c>
      <c r="E26" s="229">
        <v>0.43625074930418578</v>
      </c>
      <c r="F26" s="229">
        <v>0.41364522839424361</v>
      </c>
      <c r="G26" s="229">
        <v>0.31419070118189568</v>
      </c>
      <c r="H26" s="229">
        <v>0.33905840165031581</v>
      </c>
      <c r="I26" s="229">
        <v>0.39556406658722942</v>
      </c>
      <c r="J26" s="229">
        <v>0.26898779669488032</v>
      </c>
      <c r="K26" s="229">
        <v>0.23959573710973109</v>
      </c>
      <c r="L26" s="229">
        <v>0.23281733576939659</v>
      </c>
      <c r="M26" s="229">
        <v>0.17631167082602639</v>
      </c>
      <c r="N26" s="229">
        <v>0.1401412099045489</v>
      </c>
      <c r="O26" s="229">
        <v>0.11979786854511069</v>
      </c>
      <c r="P26" s="229">
        <v>8.1373365405160825E-2</v>
      </c>
      <c r="Q26" s="229">
        <v>6.7816562744681549E-2</v>
      </c>
      <c r="R26" s="229">
        <v>9.8388536110891031E-2</v>
      </c>
      <c r="S26" s="229">
        <v>9.179729351223366E-2</v>
      </c>
      <c r="T26" s="229">
        <v>8.5067716193111681E-2</v>
      </c>
      <c r="U26" s="229">
        <v>7.5457521738059988E-2</v>
      </c>
      <c r="V26" s="229">
        <v>7.3618483697114365E-2</v>
      </c>
      <c r="W26" s="229">
        <v>7.7679014613722161E-2</v>
      </c>
      <c r="X26" s="229">
        <v>8.1975528310375759E-2</v>
      </c>
      <c r="Y26" s="229">
        <v>8.1975528308634721E-2</v>
      </c>
      <c r="DA26" s="73" t="s">
        <v>2718</v>
      </c>
    </row>
    <row r="27" spans="1:105" ht="12" customHeight="1" x14ac:dyDescent="0.25">
      <c r="A27" s="57" t="s">
        <v>2719</v>
      </c>
      <c r="B27" s="261">
        <v>24.381830251208822</v>
      </c>
      <c r="C27" s="261">
        <v>24.935313671928689</v>
      </c>
      <c r="D27" s="261">
        <v>23.636459145273221</v>
      </c>
      <c r="E27" s="261">
        <v>20.85158956537429</v>
      </c>
      <c r="F27" s="261">
        <v>20.272956096886389</v>
      </c>
      <c r="G27" s="261">
        <v>13.04253270422954</v>
      </c>
      <c r="H27" s="261">
        <v>12.689081393179469</v>
      </c>
      <c r="I27" s="261">
        <v>10.117165724559809</v>
      </c>
      <c r="J27" s="261">
        <v>9.7282933981796038</v>
      </c>
      <c r="K27" s="261">
        <v>8.8044830342175509</v>
      </c>
      <c r="L27" s="261">
        <v>9.2947031533571796</v>
      </c>
      <c r="M27" s="261">
        <v>7.8945345094873511</v>
      </c>
      <c r="N27" s="261">
        <v>5.7154407438982684</v>
      </c>
      <c r="O27" s="261">
        <v>5.1607551228003636</v>
      </c>
      <c r="P27" s="261">
        <v>4.4537242762562039</v>
      </c>
      <c r="Q27" s="261">
        <v>4.2653656235201618</v>
      </c>
      <c r="R27" s="261">
        <v>4.2622520675926268</v>
      </c>
      <c r="S27" s="261">
        <v>4.5326498145204956</v>
      </c>
      <c r="T27" s="261">
        <v>4.2997793839696774</v>
      </c>
      <c r="U27" s="261">
        <v>4.1647476146178146</v>
      </c>
      <c r="V27" s="261">
        <v>4.1415946246983806</v>
      </c>
      <c r="W27" s="261">
        <v>5.4201193054976562</v>
      </c>
      <c r="X27" s="261">
        <v>5.6524223476694218</v>
      </c>
      <c r="Y27" s="261">
        <v>5.7739258700495029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0.74569516089306442</v>
      </c>
      <c r="C30" s="229">
        <v>0.74550983962416373</v>
      </c>
      <c r="D30" s="229">
        <v>0.74336013023065295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7.5821643787000889E-2</v>
      </c>
      <c r="R30" s="229">
        <v>5.973726301678467E-2</v>
      </c>
      <c r="S30" s="229">
        <v>6.4396353433484696E-2</v>
      </c>
      <c r="T30" s="229">
        <v>4.7064195714705853E-2</v>
      </c>
      <c r="U30" s="229">
        <v>3.9979289486949753E-2</v>
      </c>
      <c r="V30" s="229">
        <v>3.1245238406344741E-2</v>
      </c>
      <c r="W30" s="229">
        <v>3.6718442628666297E-2</v>
      </c>
      <c r="X30" s="229">
        <v>5.4744529457328377E-2</v>
      </c>
      <c r="Y30" s="229">
        <v>6.1556795428843278E-2</v>
      </c>
      <c r="DA30" s="73" t="s">
        <v>2723</v>
      </c>
    </row>
    <row r="31" spans="1:105" ht="12" customHeight="1" x14ac:dyDescent="0.25">
      <c r="A31" s="46" t="s">
        <v>159</v>
      </c>
      <c r="B31" s="229">
        <v>1.743177295524917</v>
      </c>
      <c r="C31" s="229">
        <v>2.320046769275137</v>
      </c>
      <c r="D31" s="229">
        <v>2.3176089514874989</v>
      </c>
      <c r="E31" s="229">
        <v>3.524267176733046</v>
      </c>
      <c r="F31" s="229">
        <v>3.5416198141645339</v>
      </c>
      <c r="G31" s="229">
        <v>1.789488468759399</v>
      </c>
      <c r="H31" s="229">
        <v>1.7724574634978609</v>
      </c>
      <c r="I31" s="229">
        <v>1.7583917815863399</v>
      </c>
      <c r="J31" s="229">
        <v>0.6039406114615089</v>
      </c>
      <c r="K31" s="229">
        <v>0.60701712730313684</v>
      </c>
      <c r="L31" s="229">
        <v>0.60703157807718189</v>
      </c>
      <c r="M31" s="229">
        <v>0.6182468471974677</v>
      </c>
      <c r="N31" s="229">
        <v>0</v>
      </c>
      <c r="O31" s="229">
        <v>0</v>
      </c>
      <c r="P31" s="229">
        <v>0</v>
      </c>
      <c r="Q31" s="229">
        <v>3.1131236663524499E-2</v>
      </c>
      <c r="R31" s="229">
        <v>2.0935677556843019E-2</v>
      </c>
      <c r="S31" s="229">
        <v>1.9036314336519741E-2</v>
      </c>
      <c r="T31" s="229">
        <v>3.2156488893119763E-2</v>
      </c>
      <c r="U31" s="229">
        <v>4.848719104846156E-2</v>
      </c>
      <c r="V31" s="229">
        <v>6.6458860435575196E-2</v>
      </c>
      <c r="W31" s="229">
        <v>0.13153146331516621</v>
      </c>
      <c r="X31" s="229">
        <v>0.17949328185682589</v>
      </c>
      <c r="Y31" s="229">
        <v>0.13362491999290291</v>
      </c>
      <c r="DA31" s="73" t="s">
        <v>2724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1.5798622911466491E-2</v>
      </c>
      <c r="R32" s="229">
        <v>2.395262236904893E-2</v>
      </c>
      <c r="S32" s="229">
        <v>2.6175496179797728E-2</v>
      </c>
      <c r="T32" s="229">
        <v>1.300306629770602E-2</v>
      </c>
      <c r="U32" s="229">
        <v>1.048732086541725E-2</v>
      </c>
      <c r="V32" s="229">
        <v>1.9782832510534848E-3</v>
      </c>
      <c r="W32" s="229">
        <v>1.349080160478155E-3</v>
      </c>
      <c r="X32" s="229">
        <v>1.34954359862653E-3</v>
      </c>
      <c r="Y32" s="229">
        <v>6.4611140240198087E-4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16.839936266177531</v>
      </c>
      <c r="C34" s="229">
        <v>16.662976491806599</v>
      </c>
      <c r="D34" s="229">
        <v>15.25340750227168</v>
      </c>
      <c r="E34" s="229">
        <v>12.85067247593757</v>
      </c>
      <c r="F34" s="229">
        <v>12.46606182399711</v>
      </c>
      <c r="G34" s="229">
        <v>8.1597415348101663</v>
      </c>
      <c r="H34" s="229">
        <v>7.4966437849243892</v>
      </c>
      <c r="I34" s="229">
        <v>4.669871100241946</v>
      </c>
      <c r="J34" s="229">
        <v>6.49211971182479</v>
      </c>
      <c r="K34" s="229">
        <v>5.8342938647403164</v>
      </c>
      <c r="L34" s="229">
        <v>6.3718100077722921</v>
      </c>
      <c r="M34" s="229">
        <v>5.4340150128305522</v>
      </c>
      <c r="N34" s="229">
        <v>4.0886935900349988</v>
      </c>
      <c r="O34" s="229">
        <v>3.7804512748290988</v>
      </c>
      <c r="P34" s="229">
        <v>3.5416142920980271</v>
      </c>
      <c r="Q34" s="229">
        <v>3.4500413383629671</v>
      </c>
      <c r="R34" s="229">
        <v>3.052539584438926</v>
      </c>
      <c r="S34" s="229">
        <v>3.323280617135858</v>
      </c>
      <c r="T34" s="229">
        <v>3.0245170974778302</v>
      </c>
      <c r="U34" s="229">
        <v>3.0684696408348828</v>
      </c>
      <c r="V34" s="229">
        <v>3.1451574123156711</v>
      </c>
      <c r="W34" s="229">
        <v>4.3225018423228816</v>
      </c>
      <c r="X34" s="229">
        <v>4.4596970568373111</v>
      </c>
      <c r="Y34" s="229">
        <v>4.637283604426524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0.13446134900587589</v>
      </c>
      <c r="C36" s="229">
        <v>0.2306039802393367</v>
      </c>
      <c r="D36" s="229">
        <v>0.23060398023677711</v>
      </c>
      <c r="E36" s="229">
        <v>0.76851854361809835</v>
      </c>
      <c r="F36" s="229">
        <v>0.74929001737367729</v>
      </c>
      <c r="G36" s="229">
        <v>0.42268174061386138</v>
      </c>
      <c r="H36" s="229">
        <v>0.53798373072953021</v>
      </c>
      <c r="I36" s="229">
        <v>0.32660827674007198</v>
      </c>
      <c r="J36" s="229">
        <v>0.34583680298682279</v>
      </c>
      <c r="K36" s="229">
        <v>0.3266082767413831</v>
      </c>
      <c r="L36" s="229">
        <v>0.33691421346783451</v>
      </c>
      <c r="M36" s="229">
        <v>0.34362344743810602</v>
      </c>
      <c r="N36" s="229">
        <v>0.43554686967460382</v>
      </c>
      <c r="O36" s="229">
        <v>0.36202196533782333</v>
      </c>
      <c r="P36" s="229">
        <v>0.22043637821431039</v>
      </c>
      <c r="Q36" s="229">
        <v>0.1161319984654095</v>
      </c>
      <c r="R36" s="229">
        <v>0.26878436326845112</v>
      </c>
      <c r="S36" s="229">
        <v>0.31948403858084939</v>
      </c>
      <c r="T36" s="229">
        <v>0.45996294794486647</v>
      </c>
      <c r="U36" s="229">
        <v>0.35593523760859291</v>
      </c>
      <c r="V36" s="229">
        <v>0.27099771886426433</v>
      </c>
      <c r="W36" s="229">
        <v>0.26774685285382438</v>
      </c>
      <c r="X36" s="229">
        <v>0.26034594528113569</v>
      </c>
      <c r="Y36" s="229">
        <v>0.24402244817543561</v>
      </c>
      <c r="DA36" s="73" t="s">
        <v>2729</v>
      </c>
    </row>
    <row r="37" spans="1:105" ht="12" customHeight="1" x14ac:dyDescent="0.25">
      <c r="A37" s="46" t="s">
        <v>39</v>
      </c>
      <c r="B37" s="229">
        <v>4.9185601796074288</v>
      </c>
      <c r="C37" s="229">
        <v>4.9761765909834548</v>
      </c>
      <c r="D37" s="229">
        <v>5.0914785810466112</v>
      </c>
      <c r="E37" s="229">
        <v>3.7081313690855779</v>
      </c>
      <c r="F37" s="229">
        <v>3.515984441351069</v>
      </c>
      <c r="G37" s="229">
        <v>2.6706209600461142</v>
      </c>
      <c r="H37" s="229">
        <v>2.881996414027685</v>
      </c>
      <c r="I37" s="229">
        <v>3.36229456599145</v>
      </c>
      <c r="J37" s="229">
        <v>2.286396271906483</v>
      </c>
      <c r="K37" s="229">
        <v>2.0365637654327151</v>
      </c>
      <c r="L37" s="229">
        <v>1.9789473540398721</v>
      </c>
      <c r="M37" s="229">
        <v>1.498649202021225</v>
      </c>
      <c r="N37" s="229">
        <v>1.1912002841886651</v>
      </c>
      <c r="O37" s="229">
        <v>1.0182818826334421</v>
      </c>
      <c r="P37" s="229">
        <v>0.69167360594386673</v>
      </c>
      <c r="Q37" s="229">
        <v>0.57644078332979309</v>
      </c>
      <c r="R37" s="229">
        <v>0.83630255694257372</v>
      </c>
      <c r="S37" s="229">
        <v>0.78027699485398616</v>
      </c>
      <c r="T37" s="229">
        <v>0.72307558764144919</v>
      </c>
      <c r="U37" s="229">
        <v>0.64138893477350989</v>
      </c>
      <c r="V37" s="229">
        <v>0.62575711142547197</v>
      </c>
      <c r="W37" s="229">
        <v>0.66027162421663854</v>
      </c>
      <c r="X37" s="229">
        <v>0.69679199063819408</v>
      </c>
      <c r="Y37" s="229">
        <v>0.69679199062339536</v>
      </c>
      <c r="DA37" s="73" t="s">
        <v>2730</v>
      </c>
    </row>
    <row r="38" spans="1:105" ht="12" customHeight="1" x14ac:dyDescent="0.25">
      <c r="A38" s="57" t="s">
        <v>2731</v>
      </c>
      <c r="B38" s="261">
        <v>4.5209384732269848</v>
      </c>
      <c r="C38" s="261">
        <v>4.4825852322976107</v>
      </c>
      <c r="D38" s="261">
        <v>4.5561812342319454</v>
      </c>
      <c r="E38" s="261">
        <v>4.518347666671735</v>
      </c>
      <c r="F38" s="261">
        <v>4.6968880572890486</v>
      </c>
      <c r="G38" s="261">
        <v>3.837994569515097</v>
      </c>
      <c r="H38" s="261">
        <v>3.650978878026959</v>
      </c>
      <c r="I38" s="261">
        <v>3.5312729348643841</v>
      </c>
      <c r="J38" s="261">
        <v>3.4981088726486589</v>
      </c>
      <c r="K38" s="261">
        <v>3.2474504023428552</v>
      </c>
      <c r="L38" s="261">
        <v>3.2607462254949078</v>
      </c>
      <c r="M38" s="261">
        <v>3.1925064728917989</v>
      </c>
      <c r="N38" s="261">
        <v>2.459006733880682</v>
      </c>
      <c r="O38" s="261">
        <v>2.6019233204442629</v>
      </c>
      <c r="P38" s="261">
        <v>2.3961519323364291</v>
      </c>
      <c r="Q38" s="261">
        <v>2.3761087632167039</v>
      </c>
      <c r="R38" s="261">
        <v>2.290302141869927</v>
      </c>
      <c r="S38" s="261">
        <v>2.330909196355833</v>
      </c>
      <c r="T38" s="261">
        <v>2.2109795142503592</v>
      </c>
      <c r="U38" s="261">
        <v>2.2225475261378582</v>
      </c>
      <c r="V38" s="261">
        <v>2.3261899408566449</v>
      </c>
      <c r="W38" s="261">
        <v>2.4847965101498382</v>
      </c>
      <c r="X38" s="261">
        <v>2.4242824437036399</v>
      </c>
      <c r="Y38" s="261">
        <v>2.3460787491407129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14.70231943460699</v>
      </c>
      <c r="C39" s="261">
        <f t="shared" si="0"/>
        <v>14.810033357218442</v>
      </c>
      <c r="D39" s="261">
        <f t="shared" si="0"/>
        <v>14.516019654131309</v>
      </c>
      <c r="E39" s="261">
        <f t="shared" si="0"/>
        <v>13.607853412888545</v>
      </c>
      <c r="F39" s="261">
        <f t="shared" si="0"/>
        <v>13.717577131597015</v>
      </c>
      <c r="G39" s="261">
        <f t="shared" si="0"/>
        <v>10.116428520651532</v>
      </c>
      <c r="H39" s="261">
        <f t="shared" si="0"/>
        <v>9.6969844815559707</v>
      </c>
      <c r="I39" s="261">
        <f t="shared" si="0"/>
        <v>8.689656505209296</v>
      </c>
      <c r="J39" s="261">
        <f t="shared" si="0"/>
        <v>8.5501910002439043</v>
      </c>
      <c r="K39" s="261">
        <f t="shared" si="0"/>
        <v>7.8693026477060233</v>
      </c>
      <c r="L39" s="261">
        <f t="shared" si="0"/>
        <v>8.0455071182476257</v>
      </c>
      <c r="M39" s="261">
        <f t="shared" si="0"/>
        <v>7.5119629702389821</v>
      </c>
      <c r="N39" s="261">
        <f t="shared" si="0"/>
        <v>5.6659568712073858</v>
      </c>
      <c r="O39" s="261">
        <f t="shared" si="0"/>
        <v>5.7274301776606631</v>
      </c>
      <c r="P39" s="261">
        <f t="shared" si="0"/>
        <v>5.1901250868156659</v>
      </c>
      <c r="Q39" s="261">
        <f t="shared" si="0"/>
        <v>5.1043924964182708</v>
      </c>
      <c r="R39" s="261">
        <f t="shared" si="0"/>
        <v>4.9568751118003398</v>
      </c>
      <c r="S39" s="261">
        <f t="shared" si="0"/>
        <v>5.1063391352918623</v>
      </c>
      <c r="T39" s="261">
        <f t="shared" si="0"/>
        <v>4.8400743476406412</v>
      </c>
      <c r="U39" s="261">
        <f t="shared" si="0"/>
        <v>4.8211567070788934</v>
      </c>
      <c r="V39" s="261">
        <f t="shared" si="0"/>
        <v>4.9815942591839661</v>
      </c>
      <c r="W39" s="261">
        <f t="shared" si="0"/>
        <v>5.6337215444070816</v>
      </c>
      <c r="X39" s="261">
        <f t="shared" si="0"/>
        <v>5.6095104629686183</v>
      </c>
      <c r="Y39" s="261">
        <f t="shared" si="0"/>
        <v>5.5235618906457482</v>
      </c>
      <c r="DA39" s="70"/>
    </row>
    <row r="40" spans="1:105" ht="12" customHeight="1" x14ac:dyDescent="0.25">
      <c r="A40" s="60" t="s">
        <v>2734</v>
      </c>
      <c r="B40" s="329">
        <v>4.4507818531140266</v>
      </c>
      <c r="C40" s="329">
        <v>4.5500509272573817</v>
      </c>
      <c r="D40" s="329">
        <v>4.3019550600356347</v>
      </c>
      <c r="E40" s="329">
        <v>3.803447852533155</v>
      </c>
      <c r="F40" s="329">
        <v>3.7017643988711262</v>
      </c>
      <c r="G40" s="329">
        <v>2.3742809183952409</v>
      </c>
      <c r="H40" s="329">
        <v>2.2966939645569111</v>
      </c>
      <c r="I40" s="329">
        <v>1.802543027265068</v>
      </c>
      <c r="J40" s="329">
        <v>1.764634195500046</v>
      </c>
      <c r="K40" s="329">
        <v>1.598419598116261</v>
      </c>
      <c r="L40" s="329">
        <v>1.6919554072462299</v>
      </c>
      <c r="M40" s="329">
        <v>1.442673710434131</v>
      </c>
      <c r="N40" s="329">
        <v>1.0369654632853691</v>
      </c>
      <c r="O40" s="329">
        <v>0.94069631504044915</v>
      </c>
      <c r="P40" s="329">
        <v>0.81945542114218939</v>
      </c>
      <c r="Q40" s="329">
        <v>0.78924443790503374</v>
      </c>
      <c r="R40" s="329">
        <v>0.77861796030537156</v>
      </c>
      <c r="S40" s="329">
        <v>0.82955248230961243</v>
      </c>
      <c r="T40" s="329">
        <v>0.78329340948852055</v>
      </c>
      <c r="U40" s="329">
        <v>0.76291867188638851</v>
      </c>
      <c r="V40" s="329">
        <v>0.76138853601631817</v>
      </c>
      <c r="W40" s="329">
        <v>1.0007640022460469</v>
      </c>
      <c r="X40" s="329">
        <v>1.043666247354176</v>
      </c>
      <c r="Y40" s="329">
        <v>1.0668757119805869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0.17170879683743509</v>
      </c>
      <c r="C42" s="295">
        <v>0.17193917661014829</v>
      </c>
      <c r="D42" s="295">
        <v>0.17461156043225981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1.674930881321833E-2</v>
      </c>
      <c r="R42" s="295">
        <v>1.4732363912901281E-2</v>
      </c>
      <c r="S42" s="295">
        <v>1.5561283294922269E-2</v>
      </c>
      <c r="T42" s="295">
        <v>1.182808456639208E-2</v>
      </c>
      <c r="U42" s="295">
        <v>9.6295765295012718E-3</v>
      </c>
      <c r="V42" s="295">
        <v>7.3315688400644816E-3</v>
      </c>
      <c r="W42" s="295">
        <v>8.1802472840245451E-3</v>
      </c>
      <c r="X42" s="295">
        <v>1.216859568270624E-2</v>
      </c>
      <c r="Y42" s="295">
        <v>1.3588234180935511E-2</v>
      </c>
      <c r="DA42" s="122" t="s">
        <v>2737</v>
      </c>
    </row>
    <row r="43" spans="1:105" ht="12" customHeight="1" x14ac:dyDescent="0.25">
      <c r="A43" s="59" t="s">
        <v>159</v>
      </c>
      <c r="B43" s="295">
        <v>0.40139576034051949</v>
      </c>
      <c r="C43" s="295">
        <v>0.53507936448874271</v>
      </c>
      <c r="D43" s="295">
        <v>0.54439470054096106</v>
      </c>
      <c r="E43" s="295">
        <v>0.81859027937927398</v>
      </c>
      <c r="F43" s="295">
        <v>0.81899693152046338</v>
      </c>
      <c r="G43" s="295">
        <v>0.42704292930602689</v>
      </c>
      <c r="H43" s="295">
        <v>0.43917875635917802</v>
      </c>
      <c r="I43" s="295">
        <v>0.49306895243170051</v>
      </c>
      <c r="J43" s="295">
        <v>0.15018675243485349</v>
      </c>
      <c r="K43" s="295">
        <v>0.1506320800023595</v>
      </c>
      <c r="L43" s="295">
        <v>0.1471691753226525</v>
      </c>
      <c r="M43" s="295">
        <v>0.1473710975563183</v>
      </c>
      <c r="N43" s="295">
        <v>0</v>
      </c>
      <c r="O43" s="295">
        <v>0</v>
      </c>
      <c r="P43" s="295">
        <v>0</v>
      </c>
      <c r="Q43" s="295">
        <v>6.8770165162806906E-3</v>
      </c>
      <c r="R43" s="295">
        <v>5.1631428183093976E-3</v>
      </c>
      <c r="S43" s="295">
        <v>4.6000971248744832E-3</v>
      </c>
      <c r="T43" s="295">
        <v>8.0815079108474443E-3</v>
      </c>
      <c r="U43" s="295">
        <v>1.167882478387019E-2</v>
      </c>
      <c r="V43" s="295">
        <v>1.559430284957326E-2</v>
      </c>
      <c r="W43" s="295">
        <v>2.9302982875086699E-2</v>
      </c>
      <c r="X43" s="295">
        <v>3.9897706607931398E-2</v>
      </c>
      <c r="Y43" s="295">
        <v>2.9496771113941899E-2</v>
      </c>
      <c r="DA43" s="122" t="s">
        <v>2738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3.489979915380117E-3</v>
      </c>
      <c r="R44" s="295">
        <v>5.9071797331923023E-3</v>
      </c>
      <c r="S44" s="295">
        <v>6.3252698285115698E-3</v>
      </c>
      <c r="T44" s="295">
        <v>3.267906004895607E-3</v>
      </c>
      <c r="U44" s="295">
        <v>2.526019350492363E-3</v>
      </c>
      <c r="V44" s="295">
        <v>4.6419616492028392E-4</v>
      </c>
      <c r="W44" s="295">
        <v>3.0055221650569412E-4</v>
      </c>
      <c r="X44" s="295">
        <v>2.9997609935931762E-4</v>
      </c>
      <c r="Y44" s="295">
        <v>1.426245954105827E-4</v>
      </c>
      <c r="DA44" s="122" t="s">
        <v>2739</v>
      </c>
    </row>
    <row r="45" spans="1:105" ht="12" customHeight="1" x14ac:dyDescent="0.25">
      <c r="A45" s="59" t="s">
        <v>35</v>
      </c>
      <c r="B45" s="295">
        <v>3.8776772959360719</v>
      </c>
      <c r="C45" s="295">
        <v>3.843032386158491</v>
      </c>
      <c r="D45" s="295">
        <v>3.582948799062414</v>
      </c>
      <c r="E45" s="295">
        <v>2.984857573153882</v>
      </c>
      <c r="F45" s="295">
        <v>2.8827674673506629</v>
      </c>
      <c r="G45" s="295">
        <v>1.947237989089214</v>
      </c>
      <c r="H45" s="295">
        <v>1.8575152081977331</v>
      </c>
      <c r="I45" s="295">
        <v>1.309474074833368</v>
      </c>
      <c r="J45" s="295">
        <v>1.6144474430651929</v>
      </c>
      <c r="K45" s="295">
        <v>1.4477875181139011</v>
      </c>
      <c r="L45" s="295">
        <v>1.544786231923577</v>
      </c>
      <c r="M45" s="295">
        <v>1.2953026128778129</v>
      </c>
      <c r="N45" s="295">
        <v>1.0369654632853691</v>
      </c>
      <c r="O45" s="295">
        <v>0.94069631504044915</v>
      </c>
      <c r="P45" s="295">
        <v>0.81945542114218939</v>
      </c>
      <c r="Q45" s="295">
        <v>0.76212813266015456</v>
      </c>
      <c r="R45" s="295">
        <v>0.75281527384096858</v>
      </c>
      <c r="S45" s="295">
        <v>0.80306583206130411</v>
      </c>
      <c r="T45" s="295">
        <v>0.76011591100638543</v>
      </c>
      <c r="U45" s="295">
        <v>0.73908425122252464</v>
      </c>
      <c r="V45" s="295">
        <v>0.73799846816176018</v>
      </c>
      <c r="W45" s="295">
        <v>0.96298021987043003</v>
      </c>
      <c r="X45" s="295">
        <v>0.99129996896417905</v>
      </c>
      <c r="Y45" s="295">
        <v>1.0236480820902989</v>
      </c>
      <c r="DA45" s="122" t="s">
        <v>2740</v>
      </c>
    </row>
    <row r="46" spans="1:105" ht="12" customHeight="1" x14ac:dyDescent="0.25">
      <c r="A46" s="60" t="s">
        <v>2741</v>
      </c>
      <c r="B46" s="329">
        <v>3.0596806589752239</v>
      </c>
      <c r="C46" s="329">
        <v>3.1291374019675211</v>
      </c>
      <c r="D46" s="329">
        <v>2.9661438927401691</v>
      </c>
      <c r="E46" s="329">
        <v>2.616670063105794</v>
      </c>
      <c r="F46" s="329">
        <v>2.5440572356877031</v>
      </c>
      <c r="G46" s="329">
        <v>1.6367099864131189</v>
      </c>
      <c r="H46" s="329">
        <v>1.592355312085266</v>
      </c>
      <c r="I46" s="329">
        <v>1.269605110532996</v>
      </c>
      <c r="J46" s="329">
        <v>1.220805446046068</v>
      </c>
      <c r="K46" s="329">
        <v>1.1048763023331829</v>
      </c>
      <c r="L46" s="329">
        <v>1.166394121205607</v>
      </c>
      <c r="M46" s="329">
        <v>0.99068668354351108</v>
      </c>
      <c r="N46" s="329">
        <v>0.71723177962644946</v>
      </c>
      <c r="O46" s="329">
        <v>0.64762417227298685</v>
      </c>
      <c r="P46" s="329">
        <v>0.55889873270666113</v>
      </c>
      <c r="Q46" s="329">
        <v>0.53526156844174599</v>
      </c>
      <c r="R46" s="329">
        <v>0.5348708476978985</v>
      </c>
      <c r="S46" s="329">
        <v>0.56880311397904282</v>
      </c>
      <c r="T46" s="329">
        <v>0.53958015798835179</v>
      </c>
      <c r="U46" s="329">
        <v>0.52263499477556885</v>
      </c>
      <c r="V46" s="329">
        <v>0.51972952153077745</v>
      </c>
      <c r="W46" s="329">
        <v>0.68017183441539242</v>
      </c>
      <c r="X46" s="329">
        <v>0.70932358872714341</v>
      </c>
      <c r="Y46" s="329">
        <v>0.72457108957483962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9.3577431955208082E-2</v>
      </c>
      <c r="C49" s="229">
        <v>9.3554175952836216E-2</v>
      </c>
      <c r="D49" s="229">
        <v>9.3284408499532942E-2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9.5148729458197218E-3</v>
      </c>
      <c r="R49" s="229">
        <v>7.4964408491651367E-3</v>
      </c>
      <c r="S49" s="229">
        <v>8.0811110191039634E-3</v>
      </c>
      <c r="T49" s="229">
        <v>5.9060951485121081E-3</v>
      </c>
      <c r="U49" s="229">
        <v>5.0170088767936948E-3</v>
      </c>
      <c r="V49" s="229">
        <v>3.9209710941295372E-3</v>
      </c>
      <c r="W49" s="229">
        <v>4.6078045651659688E-3</v>
      </c>
      <c r="X49" s="229">
        <v>6.8699017358216036E-3</v>
      </c>
      <c r="Y49" s="229">
        <v>7.7247743283254296E-3</v>
      </c>
      <c r="DA49" s="73" t="s">
        <v>2745</v>
      </c>
    </row>
    <row r="50" spans="1:105" ht="12" customHeight="1" x14ac:dyDescent="0.25">
      <c r="A50" s="64" t="s">
        <v>159</v>
      </c>
      <c r="B50" s="229">
        <v>0.2187516606148916</v>
      </c>
      <c r="C50" s="229">
        <v>0.29114312398746822</v>
      </c>
      <c r="D50" s="229">
        <v>0.29083720175529398</v>
      </c>
      <c r="E50" s="229">
        <v>0.44226097904100969</v>
      </c>
      <c r="F50" s="229">
        <v>0.44443856491476502</v>
      </c>
      <c r="G50" s="229">
        <v>0.22456325882470901</v>
      </c>
      <c r="H50" s="229">
        <v>0.2224260346350258</v>
      </c>
      <c r="I50" s="229">
        <v>0.22066092945397209</v>
      </c>
      <c r="J50" s="229">
        <v>7.5788625752032518E-2</v>
      </c>
      <c r="K50" s="229">
        <v>7.6174698328236812E-2</v>
      </c>
      <c r="L50" s="229">
        <v>7.6176511758705184E-2</v>
      </c>
      <c r="M50" s="229">
        <v>7.7583918079682263E-2</v>
      </c>
      <c r="N50" s="229">
        <v>0</v>
      </c>
      <c r="O50" s="229">
        <v>0</v>
      </c>
      <c r="P50" s="229">
        <v>0</v>
      </c>
      <c r="Q50" s="229">
        <v>3.9066649930697434E-3</v>
      </c>
      <c r="R50" s="229">
        <v>2.6272222816430459E-3</v>
      </c>
      <c r="S50" s="229">
        <v>2.3888708187005179E-3</v>
      </c>
      <c r="T50" s="229">
        <v>4.0353240963914997E-3</v>
      </c>
      <c r="U50" s="229">
        <v>6.0846671119638047E-3</v>
      </c>
      <c r="V50" s="229">
        <v>8.3399354272094411E-3</v>
      </c>
      <c r="W50" s="229">
        <v>1.6505909121903209E-2</v>
      </c>
      <c r="X50" s="229">
        <v>2.2524647134974238E-2</v>
      </c>
      <c r="Y50" s="229">
        <v>1.6768617410874081E-2</v>
      </c>
      <c r="DA50" s="73" t="s">
        <v>2746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1.982572286929129E-3</v>
      </c>
      <c r="R51" s="229">
        <v>3.0058192776845718E-3</v>
      </c>
      <c r="S51" s="229">
        <v>3.284768148053049E-3</v>
      </c>
      <c r="T51" s="229">
        <v>1.6317573393199709E-3</v>
      </c>
      <c r="U51" s="229">
        <v>1.316055951738635E-3</v>
      </c>
      <c r="V51" s="229">
        <v>2.4825515307337859E-4</v>
      </c>
      <c r="W51" s="229">
        <v>1.6929633386392529E-4</v>
      </c>
      <c r="X51" s="229">
        <v>1.693544908080352E-4</v>
      </c>
      <c r="Y51" s="229">
        <v>8.1080646575934859E-5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2.113246903990905</v>
      </c>
      <c r="C53" s="229">
        <v>2.0910401872071018</v>
      </c>
      <c r="D53" s="229">
        <v>1.9141530983242889</v>
      </c>
      <c r="E53" s="229">
        <v>1.6126334087451071</v>
      </c>
      <c r="F53" s="229">
        <v>1.564368542619244</v>
      </c>
      <c r="G53" s="229">
        <v>1.023967565152649</v>
      </c>
      <c r="H53" s="229">
        <v>0.94075529850031558</v>
      </c>
      <c r="I53" s="229">
        <v>0.58602304003036199</v>
      </c>
      <c r="J53" s="229">
        <v>0.81469737560154243</v>
      </c>
      <c r="K53" s="229">
        <v>0.73214668106545167</v>
      </c>
      <c r="L53" s="229">
        <v>0.79959968724985653</v>
      </c>
      <c r="M53" s="229">
        <v>0.68191560945324614</v>
      </c>
      <c r="N53" s="229">
        <v>0.51309096031811763</v>
      </c>
      <c r="O53" s="229">
        <v>0.47440957174325948</v>
      </c>
      <c r="P53" s="229">
        <v>0.44443787194955647</v>
      </c>
      <c r="Q53" s="229">
        <v>0.43294636402986281</v>
      </c>
      <c r="R53" s="229">
        <v>0.38306379098841431</v>
      </c>
      <c r="S53" s="229">
        <v>0.41703913626802941</v>
      </c>
      <c r="T53" s="229">
        <v>0.37954724360506109</v>
      </c>
      <c r="U53" s="229">
        <v>0.38506285688908343</v>
      </c>
      <c r="V53" s="229">
        <v>0.39468642036902563</v>
      </c>
      <c r="W53" s="229">
        <v>0.54243160374247956</v>
      </c>
      <c r="X53" s="229">
        <v>0.55964825811291763</v>
      </c>
      <c r="Y53" s="229">
        <v>0.58193362879077948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1.687358105171775E-2</v>
      </c>
      <c r="C55" s="229">
        <v>2.8938538696701079E-2</v>
      </c>
      <c r="D55" s="229">
        <v>2.893853869637987E-2</v>
      </c>
      <c r="E55" s="229">
        <v>9.6441542728545701E-2</v>
      </c>
      <c r="F55" s="229">
        <v>9.4028551199833985E-2</v>
      </c>
      <c r="G55" s="229">
        <v>5.3042414508406147E-2</v>
      </c>
      <c r="H55" s="229">
        <v>6.7511683856254764E-2</v>
      </c>
      <c r="I55" s="229">
        <v>4.0986136688950223E-2</v>
      </c>
      <c r="J55" s="229">
        <v>4.339912821795424E-2</v>
      </c>
      <c r="K55" s="229">
        <v>4.0986136689114737E-2</v>
      </c>
      <c r="L55" s="229">
        <v>4.2279430709689043E-2</v>
      </c>
      <c r="M55" s="229">
        <v>4.3121373796154487E-2</v>
      </c>
      <c r="N55" s="229">
        <v>5.4656862076813029E-2</v>
      </c>
      <c r="O55" s="229">
        <v>4.5430207414942532E-2</v>
      </c>
      <c r="P55" s="229">
        <v>2.7662604324933081E-2</v>
      </c>
      <c r="Q55" s="229">
        <v>1.4573427258404331E-2</v>
      </c>
      <c r="R55" s="229">
        <v>3.3729802449374263E-2</v>
      </c>
      <c r="S55" s="229">
        <v>4.0092114645439943E-2</v>
      </c>
      <c r="T55" s="229">
        <v>5.772084052641465E-2</v>
      </c>
      <c r="U55" s="229">
        <v>4.4666382758725393E-2</v>
      </c>
      <c r="V55" s="229">
        <v>3.400755687708417E-2</v>
      </c>
      <c r="W55" s="229">
        <v>3.3599605064009337E-2</v>
      </c>
      <c r="X55" s="229">
        <v>3.2670863721554311E-2</v>
      </c>
      <c r="Y55" s="229">
        <v>3.062242486907428E-2</v>
      </c>
      <c r="DA55" s="73" t="s">
        <v>2751</v>
      </c>
    </row>
    <row r="56" spans="1:105" ht="12" customHeight="1" x14ac:dyDescent="0.25">
      <c r="A56" s="64" t="s">
        <v>39</v>
      </c>
      <c r="B56" s="229">
        <v>0.61723108136250093</v>
      </c>
      <c r="C56" s="229">
        <v>0.6244613761234139</v>
      </c>
      <c r="D56" s="229">
        <v>0.63893064546467271</v>
      </c>
      <c r="E56" s="229">
        <v>0.46533413259113149</v>
      </c>
      <c r="F56" s="229">
        <v>0.44122157695385972</v>
      </c>
      <c r="G56" s="229">
        <v>0.33513674792735548</v>
      </c>
      <c r="H56" s="229">
        <v>0.36166229509367032</v>
      </c>
      <c r="I56" s="229">
        <v>0.4219350043597116</v>
      </c>
      <c r="J56" s="229">
        <v>0.28692031647453897</v>
      </c>
      <c r="K56" s="229">
        <v>0.25556878625037999</v>
      </c>
      <c r="L56" s="229">
        <v>0.24833849148735651</v>
      </c>
      <c r="M56" s="229">
        <v>0.1880657822144283</v>
      </c>
      <c r="N56" s="229">
        <v>0.1494839572315188</v>
      </c>
      <c r="O56" s="229">
        <v>0.1277843931147849</v>
      </c>
      <c r="P56" s="229">
        <v>8.6798256432171553E-2</v>
      </c>
      <c r="Q56" s="229">
        <v>7.2337666927660346E-2</v>
      </c>
      <c r="R56" s="229">
        <v>0.10494777185161711</v>
      </c>
      <c r="S56" s="229">
        <v>9.7917113079715956E-2</v>
      </c>
      <c r="T56" s="229">
        <v>9.0738897272652441E-2</v>
      </c>
      <c r="U56" s="229">
        <v>8.0488023187264002E-2</v>
      </c>
      <c r="V56" s="229">
        <v>7.8526382610255324E-2</v>
      </c>
      <c r="W56" s="229">
        <v>8.2857615587970335E-2</v>
      </c>
      <c r="X56" s="229">
        <v>8.7440563531067522E-2</v>
      </c>
      <c r="Y56" s="229">
        <v>8.7440563529210397E-2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7.1918569225177391</v>
      </c>
      <c r="C58" s="329">
        <v>7.1308450279935389</v>
      </c>
      <c r="D58" s="329">
        <v>7.2479207013555058</v>
      </c>
      <c r="E58" s="329">
        <v>7.187735497249597</v>
      </c>
      <c r="F58" s="329">
        <v>7.4717554970381839</v>
      </c>
      <c r="G58" s="329">
        <v>6.1054376158431722</v>
      </c>
      <c r="H58" s="329">
        <v>5.807935204913794</v>
      </c>
      <c r="I58" s="329">
        <v>5.6175083674112329</v>
      </c>
      <c r="J58" s="329">
        <v>5.5647513586977899</v>
      </c>
      <c r="K58" s="329">
        <v>5.1660067472565796</v>
      </c>
      <c r="L58" s="329">
        <v>5.1871575897957891</v>
      </c>
      <c r="M58" s="329">
        <v>5.07860257626134</v>
      </c>
      <c r="N58" s="329">
        <v>3.9117596282955671</v>
      </c>
      <c r="O58" s="329">
        <v>4.1391096903472269</v>
      </c>
      <c r="P58" s="329">
        <v>3.811770932966815</v>
      </c>
      <c r="Q58" s="329">
        <v>3.7798864900714908</v>
      </c>
      <c r="R58" s="329">
        <v>3.6433863037970702</v>
      </c>
      <c r="S58" s="329">
        <v>3.707983539003207</v>
      </c>
      <c r="T58" s="329">
        <v>3.517200780163769</v>
      </c>
      <c r="U58" s="329">
        <v>3.5356030404169361</v>
      </c>
      <c r="V58" s="329">
        <v>3.7004762016368709</v>
      </c>
      <c r="W58" s="329">
        <v>3.9527857077456421</v>
      </c>
      <c r="X58" s="329">
        <v>3.8565206268872991</v>
      </c>
      <c r="Y58" s="329">
        <v>3.7321150890903221</v>
      </c>
      <c r="DA58" s="72" t="s">
        <v>2756</v>
      </c>
    </row>
    <row r="59" spans="1:105" ht="12" customHeight="1" x14ac:dyDescent="0.25">
      <c r="A59" s="132" t="s">
        <v>2757</v>
      </c>
      <c r="B59" s="316">
        <v>1.6589944546449511</v>
      </c>
      <c r="C59" s="316">
        <v>1.644920426786288</v>
      </c>
      <c r="D59" s="316">
        <v>1.6719270670704141</v>
      </c>
      <c r="E59" s="316">
        <v>1.658043737502112</v>
      </c>
      <c r="F59" s="316">
        <v>1.7235605587812231</v>
      </c>
      <c r="G59" s="316">
        <v>1.408382738559623</v>
      </c>
      <c r="H59" s="316">
        <v>1.339755837984054</v>
      </c>
      <c r="I59" s="316">
        <v>1.2958287867598861</v>
      </c>
      <c r="J59" s="316">
        <v>1.2836589694453591</v>
      </c>
      <c r="K59" s="316">
        <v>1.191677843245627</v>
      </c>
      <c r="L59" s="316">
        <v>1.1965568516660741</v>
      </c>
      <c r="M59" s="316">
        <v>1.1715157298226051</v>
      </c>
      <c r="N59" s="316">
        <v>0.90235214648492368</v>
      </c>
      <c r="O59" s="316">
        <v>0.9547965285506963</v>
      </c>
      <c r="P59" s="316">
        <v>0.8792870754101354</v>
      </c>
      <c r="Q59" s="316">
        <v>0.8719320745358593</v>
      </c>
      <c r="R59" s="316">
        <v>0.84044465000461732</v>
      </c>
      <c r="S59" s="316">
        <v>0.8553457327356766</v>
      </c>
      <c r="T59" s="316">
        <v>0.81133657872073717</v>
      </c>
      <c r="U59" s="316">
        <v>0.81558155300788493</v>
      </c>
      <c r="V59" s="316">
        <v>0.85361396426557445</v>
      </c>
      <c r="W59" s="316">
        <v>0.9118159107167173</v>
      </c>
      <c r="X59" s="316">
        <v>0.88960979106771421</v>
      </c>
      <c r="Y59" s="316">
        <v>0.86091232119924332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</v>
      </c>
      <c r="D63" s="232">
        <f t="shared" si="1"/>
        <v>1.0000000000000002</v>
      </c>
      <c r="E63" s="232">
        <f t="shared" si="1"/>
        <v>1</v>
      </c>
      <c r="F63" s="232">
        <f t="shared" si="1"/>
        <v>1</v>
      </c>
      <c r="G63" s="232">
        <f t="shared" si="1"/>
        <v>0.99999999999999989</v>
      </c>
      <c r="H63" s="232">
        <f t="shared" si="1"/>
        <v>1</v>
      </c>
      <c r="I63" s="232">
        <f t="shared" si="1"/>
        <v>1.0000000000000002</v>
      </c>
      <c r="J63" s="232">
        <f t="shared" si="1"/>
        <v>1.0000000000000002</v>
      </c>
      <c r="K63" s="232">
        <f t="shared" si="1"/>
        <v>0.99999999999999989</v>
      </c>
      <c r="L63" s="232">
        <f t="shared" si="1"/>
        <v>1</v>
      </c>
      <c r="M63" s="232">
        <f t="shared" si="1"/>
        <v>0.99999999999999989</v>
      </c>
      <c r="N63" s="232">
        <f t="shared" si="1"/>
        <v>1.0000000000000004</v>
      </c>
      <c r="O63" s="232">
        <f t="shared" si="1"/>
        <v>1</v>
      </c>
      <c r="P63" s="232">
        <f t="shared" si="1"/>
        <v>1</v>
      </c>
      <c r="Q63" s="232">
        <f t="shared" si="1"/>
        <v>1.0000000000000002</v>
      </c>
      <c r="R63" s="232">
        <f t="shared" si="1"/>
        <v>1</v>
      </c>
      <c r="S63" s="232">
        <f t="shared" si="1"/>
        <v>0.99999999999999956</v>
      </c>
      <c r="T63" s="232">
        <f t="shared" si="1"/>
        <v>1.0000000000000002</v>
      </c>
      <c r="U63" s="232">
        <f t="shared" si="1"/>
        <v>1</v>
      </c>
      <c r="V63" s="232">
        <f t="shared" si="1"/>
        <v>1</v>
      </c>
      <c r="W63" s="232">
        <f t="shared" si="1"/>
        <v>1.0000000000000002</v>
      </c>
      <c r="X63" s="232">
        <f t="shared" si="1"/>
        <v>0.99999999999999978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2.1201783400406283E-2</v>
      </c>
      <c r="C64" s="299">
        <f t="shared" si="2"/>
        <v>2.0743644099287986E-2</v>
      </c>
      <c r="D64" s="299">
        <f t="shared" si="2"/>
        <v>2.1797547730127435E-2</v>
      </c>
      <c r="E64" s="299">
        <f t="shared" si="2"/>
        <v>2.3574908768181434E-2</v>
      </c>
      <c r="F64" s="299">
        <f t="shared" si="2"/>
        <v>2.4632358777052062E-2</v>
      </c>
      <c r="G64" s="299">
        <f t="shared" si="2"/>
        <v>2.8564156230120562E-2</v>
      </c>
      <c r="H64" s="299">
        <f t="shared" si="2"/>
        <v>2.8211040339459294E-2</v>
      </c>
      <c r="I64" s="299">
        <f t="shared" si="2"/>
        <v>3.1508684135496699E-2</v>
      </c>
      <c r="J64" s="299">
        <f t="shared" si="2"/>
        <v>3.1894320100169224E-2</v>
      </c>
      <c r="K64" s="299">
        <f t="shared" si="2"/>
        <v>3.2274406606304956E-2</v>
      </c>
      <c r="L64" s="299">
        <f t="shared" si="2"/>
        <v>3.1420655981059371E-2</v>
      </c>
      <c r="M64" s="299">
        <f t="shared" si="2"/>
        <v>3.3742760954453208E-2</v>
      </c>
      <c r="N64" s="299">
        <f t="shared" si="2"/>
        <v>3.4756229469850464E-2</v>
      </c>
      <c r="O64" s="299">
        <f t="shared" si="2"/>
        <v>3.7222176076003283E-2</v>
      </c>
      <c r="P64" s="299">
        <f t="shared" si="2"/>
        <v>3.8170674605419508E-2</v>
      </c>
      <c r="Q64" s="299">
        <f t="shared" si="2"/>
        <v>3.8661425584665433E-2</v>
      </c>
      <c r="R64" s="299">
        <f t="shared" si="2"/>
        <v>3.8140348295771134E-2</v>
      </c>
      <c r="S64" s="299">
        <f t="shared" si="2"/>
        <v>3.7476381878288681E-2</v>
      </c>
      <c r="T64" s="299">
        <f t="shared" si="2"/>
        <v>3.7464931776008029E-2</v>
      </c>
      <c r="U64" s="299">
        <f t="shared" si="2"/>
        <v>3.7970513267060371E-2</v>
      </c>
      <c r="V64" s="299">
        <f t="shared" si="2"/>
        <v>3.8682675342630972E-2</v>
      </c>
      <c r="W64" s="299">
        <f t="shared" si="2"/>
        <v>3.5511579530872174E-2</v>
      </c>
      <c r="X64" s="299">
        <f t="shared" si="2"/>
        <v>3.4362361496974622E-2</v>
      </c>
      <c r="Y64" s="299">
        <f t="shared" si="2"/>
        <v>3.3382557705916943E-2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1.7396335097769264E-2</v>
      </c>
      <c r="C65" s="233">
        <f t="shared" si="3"/>
        <v>1.7020425927620906E-2</v>
      </c>
      <c r="D65" s="233">
        <f t="shared" si="3"/>
        <v>1.7885167368309692E-2</v>
      </c>
      <c r="E65" s="233">
        <f t="shared" si="3"/>
        <v>1.9343514886712963E-2</v>
      </c>
      <c r="F65" s="233">
        <f t="shared" si="3"/>
        <v>2.0211166176042707E-2</v>
      </c>
      <c r="G65" s="233">
        <f t="shared" si="3"/>
        <v>2.3437256393945075E-2</v>
      </c>
      <c r="H65" s="233">
        <f t="shared" si="3"/>
        <v>2.3147520278530693E-2</v>
      </c>
      <c r="I65" s="233">
        <f t="shared" si="3"/>
        <v>2.5853279290663965E-2</v>
      </c>
      <c r="J65" s="233">
        <f t="shared" si="3"/>
        <v>2.6169698543728581E-2</v>
      </c>
      <c r="K65" s="233">
        <f t="shared" si="3"/>
        <v>2.6481564394916886E-2</v>
      </c>
      <c r="L65" s="233">
        <f t="shared" si="3"/>
        <v>2.5781051061382038E-2</v>
      </c>
      <c r="M65" s="233">
        <f t="shared" si="3"/>
        <v>2.7686367962628272E-2</v>
      </c>
      <c r="N65" s="233">
        <f t="shared" si="3"/>
        <v>2.8517931872697817E-2</v>
      </c>
      <c r="O65" s="233">
        <f t="shared" si="3"/>
        <v>3.0541272677746277E-2</v>
      </c>
      <c r="P65" s="233">
        <f t="shared" si="3"/>
        <v>3.1319527881369845E-2</v>
      </c>
      <c r="Q65" s="233">
        <f t="shared" si="3"/>
        <v>3.172219535152037E-2</v>
      </c>
      <c r="R65" s="233">
        <f t="shared" si="3"/>
        <v>3.1294644755504523E-2</v>
      </c>
      <c r="S65" s="233">
        <f t="shared" si="3"/>
        <v>3.0749851797570203E-2</v>
      </c>
      <c r="T65" s="233">
        <f t="shared" si="3"/>
        <v>3.0740456841852754E-2</v>
      </c>
      <c r="U65" s="233">
        <f t="shared" si="3"/>
        <v>3.1155292937075165E-2</v>
      </c>
      <c r="V65" s="233">
        <f t="shared" si="3"/>
        <v>3.1739631050363877E-2</v>
      </c>
      <c r="W65" s="233">
        <f t="shared" si="3"/>
        <v>2.9137706281741269E-2</v>
      </c>
      <c r="X65" s="233">
        <f t="shared" si="3"/>
        <v>2.8194758151363786E-2</v>
      </c>
      <c r="Y65" s="233">
        <f t="shared" si="3"/>
        <v>2.7390816579213904E-2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1.2503615851521656E-2</v>
      </c>
      <c r="C66" s="233">
        <f t="shared" si="4"/>
        <v>1.2233431135477528E-2</v>
      </c>
      <c r="D66" s="233">
        <f t="shared" si="4"/>
        <v>1.2854964045972587E-2</v>
      </c>
      <c r="E66" s="233">
        <f t="shared" si="4"/>
        <v>1.3903151324824951E-2</v>
      </c>
      <c r="F66" s="233">
        <f t="shared" si="4"/>
        <v>1.4526775689030699E-2</v>
      </c>
      <c r="G66" s="233">
        <f t="shared" si="4"/>
        <v>1.6845528033148024E-2</v>
      </c>
      <c r="H66" s="233">
        <f t="shared" si="4"/>
        <v>1.6637280200193932E-2</v>
      </c>
      <c r="I66" s="233">
        <f t="shared" si="4"/>
        <v>1.8582044490164717E-2</v>
      </c>
      <c r="J66" s="233">
        <f t="shared" si="4"/>
        <v>1.8809470828304923E-2</v>
      </c>
      <c r="K66" s="233">
        <f t="shared" si="4"/>
        <v>1.9033624408846508E-2</v>
      </c>
      <c r="L66" s="233">
        <f t="shared" si="4"/>
        <v>1.8530130450368342E-2</v>
      </c>
      <c r="M66" s="233">
        <f t="shared" si="4"/>
        <v>1.9899576973139068E-2</v>
      </c>
      <c r="N66" s="233">
        <f t="shared" si="4"/>
        <v>2.0497263533501557E-2</v>
      </c>
      <c r="O66" s="233">
        <f t="shared" si="4"/>
        <v>2.1951539737130137E-2</v>
      </c>
      <c r="P66" s="233">
        <f t="shared" si="4"/>
        <v>2.2510910664734575E-2</v>
      </c>
      <c r="Q66" s="233">
        <f t="shared" si="4"/>
        <v>2.2800327908905266E-2</v>
      </c>
      <c r="R66" s="233">
        <f t="shared" si="4"/>
        <v>2.2493025918018869E-2</v>
      </c>
      <c r="S66" s="233">
        <f t="shared" si="4"/>
        <v>2.2101455979503581E-2</v>
      </c>
      <c r="T66" s="233">
        <f t="shared" si="4"/>
        <v>2.2094703355081673E-2</v>
      </c>
      <c r="U66" s="233">
        <f t="shared" si="4"/>
        <v>2.2392866798522773E-2</v>
      </c>
      <c r="V66" s="233">
        <f t="shared" si="4"/>
        <v>2.2812859817449023E-2</v>
      </c>
      <c r="W66" s="233">
        <f t="shared" si="4"/>
        <v>2.0942726390001533E-2</v>
      </c>
      <c r="X66" s="233">
        <f t="shared" si="4"/>
        <v>2.0264982421292727E-2</v>
      </c>
      <c r="Y66" s="233">
        <f t="shared" si="4"/>
        <v>1.9687149416309994E-2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2.4463596231238015E-2</v>
      </c>
      <c r="C67" s="233">
        <f t="shared" si="5"/>
        <v>2.3934973960716904E-2</v>
      </c>
      <c r="D67" s="233">
        <f t="shared" si="5"/>
        <v>2.5151016611685489E-2</v>
      </c>
      <c r="E67" s="233">
        <f t="shared" si="5"/>
        <v>2.7201817809440108E-2</v>
      </c>
      <c r="F67" s="233">
        <f t="shared" si="5"/>
        <v>2.8421952435060065E-2</v>
      </c>
      <c r="G67" s="233">
        <f t="shared" si="5"/>
        <v>3.2958641803985278E-2</v>
      </c>
      <c r="H67" s="233">
        <f t="shared" si="5"/>
        <v>3.2551200391683778E-2</v>
      </c>
      <c r="I67" s="233">
        <f t="shared" si="5"/>
        <v>3.6356174002496189E-2</v>
      </c>
      <c r="J67" s="233">
        <f t="shared" si="5"/>
        <v>3.6801138577118329E-2</v>
      </c>
      <c r="K67" s="233">
        <f t="shared" si="5"/>
        <v>3.7239699930351873E-2</v>
      </c>
      <c r="L67" s="233">
        <f t="shared" si="5"/>
        <v>3.6254603055068509E-2</v>
      </c>
      <c r="M67" s="233">
        <f t="shared" si="5"/>
        <v>3.8933954947445996E-2</v>
      </c>
      <c r="N67" s="233">
        <f t="shared" si="5"/>
        <v>4.0103341695981301E-2</v>
      </c>
      <c r="O67" s="233">
        <f t="shared" si="5"/>
        <v>4.2948664703080709E-2</v>
      </c>
      <c r="P67" s="233">
        <f t="shared" si="5"/>
        <v>4.4043086083176336E-2</v>
      </c>
      <c r="Q67" s="233">
        <f t="shared" si="5"/>
        <v>4.4609337213075521E-2</v>
      </c>
      <c r="R67" s="233">
        <f t="shared" si="5"/>
        <v>4.400809418742823E-2</v>
      </c>
      <c r="S67" s="233">
        <f t="shared" si="5"/>
        <v>4.3241979090333102E-2</v>
      </c>
      <c r="T67" s="233">
        <f t="shared" si="5"/>
        <v>4.3228767433855418E-2</v>
      </c>
      <c r="U67" s="233">
        <f t="shared" si="5"/>
        <v>4.381213069276195E-2</v>
      </c>
      <c r="V67" s="233">
        <f t="shared" si="5"/>
        <v>4.4633856164574201E-2</v>
      </c>
      <c r="W67" s="233">
        <f t="shared" si="5"/>
        <v>4.0974899458698644E-2</v>
      </c>
      <c r="X67" s="233">
        <f t="shared" si="5"/>
        <v>3.9648878650355317E-2</v>
      </c>
      <c r="Y67" s="233">
        <f t="shared" si="5"/>
        <v>3.8518335814519543E-2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0.10255875481064014</v>
      </c>
      <c r="C68" s="300">
        <f t="shared" si="6"/>
        <v>0.10371661375715421</v>
      </c>
      <c r="D68" s="300">
        <f t="shared" si="6"/>
        <v>0.10079424842336268</v>
      </c>
      <c r="E68" s="300">
        <f t="shared" si="6"/>
        <v>9.7398451340255793E-2</v>
      </c>
      <c r="F68" s="300">
        <f t="shared" si="6"/>
        <v>9.5017699996092761E-2</v>
      </c>
      <c r="G68" s="300">
        <f t="shared" si="6"/>
        <v>8.6880341414263956E-2</v>
      </c>
      <c r="H68" s="300">
        <f t="shared" si="6"/>
        <v>8.7230877139778187E-2</v>
      </c>
      <c r="I68" s="300">
        <f t="shared" si="6"/>
        <v>8.1212378917837766E-2</v>
      </c>
      <c r="J68" s="300">
        <f t="shared" si="6"/>
        <v>8.2790929207160066E-2</v>
      </c>
      <c r="K68" s="300">
        <f t="shared" si="6"/>
        <v>8.3498597483801909E-2</v>
      </c>
      <c r="L68" s="300">
        <f t="shared" si="6"/>
        <v>8.4881617454874964E-2</v>
      </c>
      <c r="M68" s="300">
        <f t="shared" si="6"/>
        <v>8.3159935559816309E-2</v>
      </c>
      <c r="N68" s="300">
        <f t="shared" si="6"/>
        <v>8.2811909739641379E-2</v>
      </c>
      <c r="O68" s="300">
        <f t="shared" si="6"/>
        <v>8.3317078228828861E-2</v>
      </c>
      <c r="P68" s="300">
        <f t="shared" si="6"/>
        <v>8.4226799243836178E-2</v>
      </c>
      <c r="Q68" s="300">
        <f t="shared" si="6"/>
        <v>8.4965000466121238E-2</v>
      </c>
      <c r="R68" s="300">
        <f t="shared" si="6"/>
        <v>8.4838317814905653E-2</v>
      </c>
      <c r="S68" s="300">
        <f t="shared" si="6"/>
        <v>8.4417951242986747E-2</v>
      </c>
      <c r="T68" s="300">
        <f t="shared" si="6"/>
        <v>8.4892074870244791E-2</v>
      </c>
      <c r="U68" s="300">
        <f t="shared" si="6"/>
        <v>8.6246611397286108E-2</v>
      </c>
      <c r="V68" s="300">
        <f t="shared" si="6"/>
        <v>8.7716017737664145E-2</v>
      </c>
      <c r="W68" s="300">
        <f t="shared" si="6"/>
        <v>8.8309788296626557E-2</v>
      </c>
      <c r="X68" s="300">
        <f t="shared" si="6"/>
        <v>9.0969229692409628E-2</v>
      </c>
      <c r="Y68" s="300">
        <f t="shared" si="6"/>
        <v>9.4373559456572415E-2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4.8979563649123044E-2</v>
      </c>
      <c r="C69" s="301">
        <f t="shared" si="7"/>
        <v>4.9428353498012619E-2</v>
      </c>
      <c r="D69" s="301">
        <f t="shared" si="7"/>
        <v>4.8438855775847153E-2</v>
      </c>
      <c r="E69" s="301">
        <f t="shared" si="7"/>
        <v>4.6603051581980852E-2</v>
      </c>
      <c r="F69" s="301">
        <f t="shared" si="7"/>
        <v>4.554258561964887E-2</v>
      </c>
      <c r="G69" s="301">
        <f t="shared" si="7"/>
        <v>4.1579933449536505E-2</v>
      </c>
      <c r="H69" s="301">
        <f t="shared" si="7"/>
        <v>4.1999563449254235E-2</v>
      </c>
      <c r="I69" s="301">
        <f t="shared" si="7"/>
        <v>3.8668974647766002E-2</v>
      </c>
      <c r="J69" s="301">
        <f t="shared" si="7"/>
        <v>3.7994566900507377E-2</v>
      </c>
      <c r="K69" s="301">
        <f t="shared" si="7"/>
        <v>3.7482142875641146E-2</v>
      </c>
      <c r="L69" s="301">
        <f t="shared" si="7"/>
        <v>3.8365298655928741E-2</v>
      </c>
      <c r="M69" s="301">
        <f t="shared" si="7"/>
        <v>3.5742108424395042E-2</v>
      </c>
      <c r="N69" s="301">
        <f t="shared" si="7"/>
        <v>3.4604093432422448E-2</v>
      </c>
      <c r="O69" s="301">
        <f t="shared" si="7"/>
        <v>3.1624621004888651E-2</v>
      </c>
      <c r="P69" s="301">
        <f t="shared" si="7"/>
        <v>3.0390904251472492E-2</v>
      </c>
      <c r="Q69" s="301">
        <f t="shared" si="7"/>
        <v>2.9728474490087104E-2</v>
      </c>
      <c r="R69" s="301">
        <f t="shared" si="7"/>
        <v>3.0404356575617079E-2</v>
      </c>
      <c r="S69" s="301">
        <f t="shared" si="7"/>
        <v>3.1216864510339504E-2</v>
      </c>
      <c r="T69" s="301">
        <f t="shared" si="7"/>
        <v>3.1209816279008075E-2</v>
      </c>
      <c r="U69" s="301">
        <f t="shared" si="7"/>
        <v>3.0478171675310507E-2</v>
      </c>
      <c r="V69" s="301">
        <f t="shared" si="7"/>
        <v>2.9501474947199326E-2</v>
      </c>
      <c r="W69" s="301">
        <f t="shared" si="7"/>
        <v>3.3181255848209246E-2</v>
      </c>
      <c r="X69" s="301">
        <f t="shared" si="7"/>
        <v>3.431936173885114E-2</v>
      </c>
      <c r="Y69" s="301">
        <f t="shared" si="7"/>
        <v>3.5192736528221663E-2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0.41632629101754604</v>
      </c>
      <c r="C70" s="301">
        <f t="shared" si="8"/>
        <v>0.42014100473310734</v>
      </c>
      <c r="D70" s="301">
        <f t="shared" si="8"/>
        <v>0.41173027409470087</v>
      </c>
      <c r="E70" s="301">
        <f t="shared" si="8"/>
        <v>0.39612593844683713</v>
      </c>
      <c r="F70" s="301">
        <f t="shared" si="8"/>
        <v>0.38711197776701545</v>
      </c>
      <c r="G70" s="301">
        <f t="shared" si="8"/>
        <v>0.35342943432106022</v>
      </c>
      <c r="H70" s="301">
        <f t="shared" si="8"/>
        <v>0.35699628931866112</v>
      </c>
      <c r="I70" s="301">
        <f t="shared" si="8"/>
        <v>0.32868628450601117</v>
      </c>
      <c r="J70" s="301">
        <f t="shared" si="8"/>
        <v>0.32295381865431266</v>
      </c>
      <c r="K70" s="301">
        <f t="shared" si="8"/>
        <v>0.31859821444294967</v>
      </c>
      <c r="L70" s="301">
        <f t="shared" si="8"/>
        <v>0.32610503857539408</v>
      </c>
      <c r="M70" s="301">
        <f t="shared" si="8"/>
        <v>0.30380792160735781</v>
      </c>
      <c r="N70" s="301">
        <f t="shared" si="8"/>
        <v>0.29413479417559085</v>
      </c>
      <c r="O70" s="301">
        <f t="shared" si="8"/>
        <v>0.26880927854155362</v>
      </c>
      <c r="P70" s="301">
        <f t="shared" si="8"/>
        <v>0.25832268613751608</v>
      </c>
      <c r="Q70" s="301">
        <f t="shared" si="8"/>
        <v>0.2526920331657404</v>
      </c>
      <c r="R70" s="301">
        <f t="shared" si="8"/>
        <v>0.25843703089274511</v>
      </c>
      <c r="S70" s="301">
        <f t="shared" si="8"/>
        <v>0.26534334833788581</v>
      </c>
      <c r="T70" s="301">
        <f t="shared" si="8"/>
        <v>0.26528343837156854</v>
      </c>
      <c r="U70" s="301">
        <f t="shared" si="8"/>
        <v>0.25906445924013927</v>
      </c>
      <c r="V70" s="301">
        <f t="shared" si="8"/>
        <v>0.25076253705119422</v>
      </c>
      <c r="W70" s="301">
        <f t="shared" si="8"/>
        <v>0.28204067470977862</v>
      </c>
      <c r="X70" s="301">
        <f t="shared" si="8"/>
        <v>0.29171457478023471</v>
      </c>
      <c r="Y70" s="301">
        <f t="shared" si="8"/>
        <v>0.29913826048988418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7.7196236996351073E-2</v>
      </c>
      <c r="C71" s="301">
        <f t="shared" si="9"/>
        <v>7.5528140053817791E-2</v>
      </c>
      <c r="D71" s="301">
        <f t="shared" si="9"/>
        <v>7.936543019687424E-2</v>
      </c>
      <c r="E71" s="301">
        <f t="shared" si="9"/>
        <v>8.5836847309788786E-2</v>
      </c>
      <c r="F71" s="301">
        <f t="shared" si="9"/>
        <v>8.9687049906189517E-2</v>
      </c>
      <c r="G71" s="301">
        <f t="shared" si="9"/>
        <v>0.10400282524813127</v>
      </c>
      <c r="H71" s="301">
        <f t="shared" si="9"/>
        <v>0.10271712123597995</v>
      </c>
      <c r="I71" s="301">
        <f t="shared" si="9"/>
        <v>0.11472392685232131</v>
      </c>
      <c r="J71" s="301">
        <f t="shared" si="9"/>
        <v>0.11612803728779562</v>
      </c>
      <c r="K71" s="301">
        <f t="shared" si="9"/>
        <v>0.11751194200244368</v>
      </c>
      <c r="L71" s="301">
        <f t="shared" si="9"/>
        <v>0.11440341408488282</v>
      </c>
      <c r="M71" s="301">
        <f t="shared" si="9"/>
        <v>0.12285825783416293</v>
      </c>
      <c r="N71" s="301">
        <f t="shared" si="9"/>
        <v>0.12654832268509655</v>
      </c>
      <c r="O71" s="301">
        <f t="shared" si="9"/>
        <v>0.13552689750749911</v>
      </c>
      <c r="P71" s="301">
        <f t="shared" si="9"/>
        <v>0.13898040497357872</v>
      </c>
      <c r="Q71" s="301">
        <f t="shared" si="9"/>
        <v>0.14076724187237161</v>
      </c>
      <c r="R71" s="301">
        <f t="shared" si="9"/>
        <v>0.1388699861025513</v>
      </c>
      <c r="S71" s="301">
        <f t="shared" si="9"/>
        <v>0.13645246735171773</v>
      </c>
      <c r="T71" s="301">
        <f t="shared" si="9"/>
        <v>0.13641077723572156</v>
      </c>
      <c r="U71" s="301">
        <f t="shared" si="9"/>
        <v>0.13825161240827105</v>
      </c>
      <c r="V71" s="301">
        <f t="shared" si="9"/>
        <v>0.1408446127859897</v>
      </c>
      <c r="W71" s="301">
        <f t="shared" si="9"/>
        <v>0.12929857162522687</v>
      </c>
      <c r="X71" s="301">
        <f t="shared" si="9"/>
        <v>0.12511423929667678</v>
      </c>
      <c r="Y71" s="301">
        <f t="shared" si="9"/>
        <v>0.12154674857026167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0.25104604767157063</v>
      </c>
      <c r="C72" s="301">
        <f t="shared" si="10"/>
        <v>0.24953775904721998</v>
      </c>
      <c r="D72" s="301">
        <f t="shared" si="10"/>
        <v>0.25285871772188673</v>
      </c>
      <c r="E72" s="301">
        <f t="shared" si="10"/>
        <v>0.25851380234237364</v>
      </c>
      <c r="F72" s="301">
        <f t="shared" si="10"/>
        <v>0.26193705487280527</v>
      </c>
      <c r="G72" s="301">
        <f t="shared" si="10"/>
        <v>0.27413721632791743</v>
      </c>
      <c r="H72" s="301">
        <f t="shared" si="10"/>
        <v>0.27281624021711087</v>
      </c>
      <c r="I72" s="301">
        <f t="shared" si="10"/>
        <v>0.28230939257990689</v>
      </c>
      <c r="J72" s="301">
        <f t="shared" si="10"/>
        <v>0.28384390979297708</v>
      </c>
      <c r="K72" s="301">
        <f t="shared" si="10"/>
        <v>0.28475786286674626</v>
      </c>
      <c r="L72" s="301">
        <f t="shared" si="10"/>
        <v>0.28227694482174992</v>
      </c>
      <c r="M72" s="301">
        <f t="shared" si="10"/>
        <v>0.28908529748487205</v>
      </c>
      <c r="N72" s="301">
        <f t="shared" si="10"/>
        <v>0.29158819639579892</v>
      </c>
      <c r="O72" s="301">
        <f t="shared" si="10"/>
        <v>0.29832579483419946</v>
      </c>
      <c r="P72" s="301">
        <f t="shared" si="10"/>
        <v>0.30103503734248799</v>
      </c>
      <c r="Q72" s="301">
        <f t="shared" si="10"/>
        <v>0.30239830107023535</v>
      </c>
      <c r="R72" s="301">
        <f t="shared" si="10"/>
        <v>0.30055474572703333</v>
      </c>
      <c r="S72" s="301">
        <f t="shared" si="10"/>
        <v>0.29892737788093704</v>
      </c>
      <c r="T72" s="301">
        <f t="shared" si="10"/>
        <v>0.29861801042701841</v>
      </c>
      <c r="U72" s="301">
        <f t="shared" si="10"/>
        <v>0.29989580901554336</v>
      </c>
      <c r="V72" s="301">
        <f t="shared" si="10"/>
        <v>0.30162228035140232</v>
      </c>
      <c r="W72" s="301">
        <f t="shared" si="10"/>
        <v>0.29315565506093572</v>
      </c>
      <c r="X72" s="301">
        <f t="shared" si="10"/>
        <v>0.28949994511731247</v>
      </c>
      <c r="Y72" s="301">
        <f t="shared" si="10"/>
        <v>0.28616728597899699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7.5998293891136201E-2</v>
      </c>
      <c r="C73" s="302">
        <f t="shared" si="11"/>
        <v>7.6664885524051249E-2</v>
      </c>
      <c r="D73" s="302">
        <f t="shared" si="11"/>
        <v>7.49369914133593E-2</v>
      </c>
      <c r="E73" s="302">
        <f t="shared" si="11"/>
        <v>7.2255611266212785E-2</v>
      </c>
      <c r="F73" s="302">
        <f t="shared" si="11"/>
        <v>7.0685169485204716E-2</v>
      </c>
      <c r="G73" s="302">
        <f t="shared" si="11"/>
        <v>6.4338789170572203E-2</v>
      </c>
      <c r="H73" s="302">
        <f t="shared" si="11"/>
        <v>6.4615490880852403E-2</v>
      </c>
      <c r="I73" s="302">
        <f t="shared" si="11"/>
        <v>5.8560983028648643E-2</v>
      </c>
      <c r="J73" s="302">
        <f t="shared" si="11"/>
        <v>5.858122577505339E-2</v>
      </c>
      <c r="K73" s="302">
        <f t="shared" si="11"/>
        <v>5.7840264773219026E-2</v>
      </c>
      <c r="L73" s="302">
        <f t="shared" si="11"/>
        <v>5.9362324352293966E-2</v>
      </c>
      <c r="M73" s="302">
        <f t="shared" si="11"/>
        <v>5.5518878408580184E-2</v>
      </c>
      <c r="N73" s="302">
        <f t="shared" si="11"/>
        <v>5.3365547256571687E-2</v>
      </c>
      <c r="O73" s="302">
        <f t="shared" si="11"/>
        <v>4.8998236063467447E-2</v>
      </c>
      <c r="P73" s="302">
        <f t="shared" si="11"/>
        <v>4.7529643154591759E-2</v>
      </c>
      <c r="Q73" s="302">
        <f t="shared" si="11"/>
        <v>4.6757019041753951E-2</v>
      </c>
      <c r="R73" s="302">
        <f t="shared" si="11"/>
        <v>4.7210655463354421E-2</v>
      </c>
      <c r="S73" s="302">
        <f t="shared" si="11"/>
        <v>4.856237350895444E-2</v>
      </c>
      <c r="T73" s="302">
        <f t="shared" si="11"/>
        <v>4.832684432545508E-2</v>
      </c>
      <c r="U73" s="302">
        <f t="shared" si="11"/>
        <v>4.7456684405734327E-2</v>
      </c>
      <c r="V73" s="302">
        <f t="shared" si="11"/>
        <v>4.6100050409219176E-2</v>
      </c>
      <c r="W73" s="302">
        <f t="shared" si="11"/>
        <v>5.2075634964794879E-2</v>
      </c>
      <c r="X73" s="302">
        <f t="shared" si="11"/>
        <v>5.3862333143760412E-2</v>
      </c>
      <c r="Y73" s="302">
        <f t="shared" si="11"/>
        <v>5.5273197443742608E-2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5.2244867892397927E-2</v>
      </c>
      <c r="C74" s="302">
        <f t="shared" si="12"/>
        <v>5.2723577064546792E-2</v>
      </c>
      <c r="D74" s="302">
        <f t="shared" si="12"/>
        <v>5.1668112827570313E-2</v>
      </c>
      <c r="E74" s="302">
        <f t="shared" si="12"/>
        <v>4.9709921687446243E-2</v>
      </c>
      <c r="F74" s="302">
        <f t="shared" si="12"/>
        <v>4.8578757994292121E-2</v>
      </c>
      <c r="G74" s="302">
        <f t="shared" si="12"/>
        <v>4.4351929012838937E-2</v>
      </c>
      <c r="H74" s="302">
        <f t="shared" si="12"/>
        <v>4.4799534345871174E-2</v>
      </c>
      <c r="I74" s="302">
        <f t="shared" si="12"/>
        <v>4.124690629095043E-2</v>
      </c>
      <c r="J74" s="302">
        <f t="shared" si="12"/>
        <v>4.0527538027207863E-2</v>
      </c>
      <c r="K74" s="302">
        <f t="shared" si="12"/>
        <v>3.9980952400683882E-2</v>
      </c>
      <c r="L74" s="302">
        <f t="shared" si="12"/>
        <v>4.0922985232990636E-2</v>
      </c>
      <c r="M74" s="302">
        <f t="shared" si="12"/>
        <v>3.8124915652688052E-2</v>
      </c>
      <c r="N74" s="302">
        <f t="shared" si="12"/>
        <v>3.691103299458396E-2</v>
      </c>
      <c r="O74" s="302">
        <f t="shared" si="12"/>
        <v>3.3732929071881239E-2</v>
      </c>
      <c r="P74" s="302">
        <f t="shared" si="12"/>
        <v>3.2416964534903989E-2</v>
      </c>
      <c r="Q74" s="302">
        <f t="shared" si="12"/>
        <v>3.1710372789426254E-2</v>
      </c>
      <c r="R74" s="302">
        <f t="shared" si="12"/>
        <v>3.2431313680658228E-2</v>
      </c>
      <c r="S74" s="302">
        <f t="shared" si="12"/>
        <v>3.3297988811028821E-2</v>
      </c>
      <c r="T74" s="302">
        <f t="shared" si="12"/>
        <v>3.3290470697608605E-2</v>
      </c>
      <c r="U74" s="302">
        <f t="shared" si="12"/>
        <v>3.2510049786997869E-2</v>
      </c>
      <c r="V74" s="302">
        <f t="shared" si="12"/>
        <v>3.146823994367929E-2</v>
      </c>
      <c r="W74" s="302">
        <f t="shared" si="12"/>
        <v>3.5393339571423217E-2</v>
      </c>
      <c r="X74" s="302">
        <f t="shared" si="12"/>
        <v>3.6607319188107904E-2</v>
      </c>
      <c r="Y74" s="302">
        <f t="shared" si="12"/>
        <v>3.7538918963436453E-2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0.12280288588803651</v>
      </c>
      <c r="C76" s="302">
        <f t="shared" si="14"/>
        <v>0.12014929645862192</v>
      </c>
      <c r="D76" s="302">
        <f t="shared" si="14"/>
        <v>0.12625361348095709</v>
      </c>
      <c r="E76" s="302">
        <f t="shared" si="14"/>
        <v>0.13654826938871467</v>
      </c>
      <c r="F76" s="302">
        <f t="shared" si="14"/>
        <v>0.14267312739330845</v>
      </c>
      <c r="G76" s="302">
        <f t="shared" si="14"/>
        <v>0.16544649814450627</v>
      </c>
      <c r="H76" s="302">
        <f t="shared" si="14"/>
        <v>0.16340121499038732</v>
      </c>
      <c r="I76" s="302">
        <f t="shared" si="14"/>
        <v>0.18250150326030784</v>
      </c>
      <c r="J76" s="302">
        <f t="shared" si="14"/>
        <v>0.1847351459907158</v>
      </c>
      <c r="K76" s="302">
        <f t="shared" si="14"/>
        <v>0.18693664569284335</v>
      </c>
      <c r="L76" s="302">
        <f t="shared" si="14"/>
        <v>0.18199163523646533</v>
      </c>
      <c r="M76" s="302">
        <f t="shared" si="14"/>
        <v>0.19544150342360381</v>
      </c>
      <c r="N76" s="302">
        <f t="shared" si="14"/>
        <v>0.20131161614464327</v>
      </c>
      <c r="O76" s="302">
        <f t="shared" si="14"/>
        <v>0.21559462969885074</v>
      </c>
      <c r="P76" s="302">
        <f t="shared" si="14"/>
        <v>0.22108842965299219</v>
      </c>
      <c r="Q76" s="302">
        <f t="shared" si="14"/>
        <v>0.22393090923905515</v>
      </c>
      <c r="R76" s="302">
        <f t="shared" si="14"/>
        <v>0.22091277658302069</v>
      </c>
      <c r="S76" s="302">
        <f t="shared" si="14"/>
        <v>0.21706701556095376</v>
      </c>
      <c r="T76" s="302">
        <f t="shared" si="14"/>
        <v>0.21700069540395472</v>
      </c>
      <c r="U76" s="302">
        <f t="shared" si="14"/>
        <v>0.21992907482281118</v>
      </c>
      <c r="V76" s="302">
        <f t="shared" si="14"/>
        <v>0.22405398999850384</v>
      </c>
      <c r="W76" s="302">
        <f t="shared" si="14"/>
        <v>0.20568668052471761</v>
      </c>
      <c r="X76" s="302">
        <f t="shared" si="14"/>
        <v>0.19903029278544418</v>
      </c>
      <c r="Y76" s="302">
        <f t="shared" si="14"/>
        <v>0.19335516957181795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2.8327775273833917E-2</v>
      </c>
      <c r="C77" s="235">
        <f t="shared" si="15"/>
        <v>2.7715653787584695E-2</v>
      </c>
      <c r="D77" s="235">
        <f t="shared" si="15"/>
        <v>2.9123778031233269E-2</v>
      </c>
      <c r="E77" s="235">
        <f t="shared" si="15"/>
        <v>3.149851618960426E-2</v>
      </c>
      <c r="F77" s="235">
        <f t="shared" si="15"/>
        <v>3.2911378761062614E-2</v>
      </c>
      <c r="G77" s="235">
        <f t="shared" si="15"/>
        <v>3.8164666777891557E-2</v>
      </c>
      <c r="H77" s="235">
        <f t="shared" si="15"/>
        <v>3.7692867429348034E-2</v>
      </c>
      <c r="I77" s="235">
        <f t="shared" si="15"/>
        <v>4.2098860577335334E-2</v>
      </c>
      <c r="J77" s="235">
        <f t="shared" si="15"/>
        <v>4.2614110107926324E-2</v>
      </c>
      <c r="K77" s="235">
        <f t="shared" si="15"/>
        <v>4.3121944987996992E-2</v>
      </c>
      <c r="L77" s="235">
        <f t="shared" si="15"/>
        <v>4.1981245859291222E-2</v>
      </c>
      <c r="M77" s="235">
        <f t="shared" si="15"/>
        <v>4.5083818251729288E-2</v>
      </c>
      <c r="N77" s="235">
        <f t="shared" si="15"/>
        <v>4.643791699941905E-2</v>
      </c>
      <c r="O77" s="235">
        <f t="shared" si="15"/>
        <v>4.9732676689070061E-2</v>
      </c>
      <c r="P77" s="235">
        <f t="shared" si="15"/>
        <v>5.0999968816408253E-2</v>
      </c>
      <c r="Q77" s="235">
        <f t="shared" si="15"/>
        <v>5.1655662877278005E-2</v>
      </c>
      <c r="R77" s="235">
        <f t="shared" si="15"/>
        <v>5.0959449730424808E-2</v>
      </c>
      <c r="S77" s="235">
        <f t="shared" si="15"/>
        <v>5.0072321930437223E-2</v>
      </c>
      <c r="T77" s="235">
        <f t="shared" si="15"/>
        <v>5.0057023409641008E-2</v>
      </c>
      <c r="U77" s="235">
        <f t="shared" si="15"/>
        <v>5.0732532568029315E-2</v>
      </c>
      <c r="V77" s="235">
        <f t="shared" si="15"/>
        <v>5.1684054751532281E-2</v>
      </c>
      <c r="W77" s="235">
        <f t="shared" si="15"/>
        <v>4.744714279790966E-2</v>
      </c>
      <c r="X77" s="235">
        <f t="shared" si="15"/>
        <v>4.5911668654528698E-2</v>
      </c>
      <c r="Y77" s="235">
        <f t="shared" si="15"/>
        <v>4.4602549460102808E-2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81.2142671101697</v>
      </c>
      <c r="D81" s="322">
        <f t="shared" si="16"/>
        <v>84.416559249822654</v>
      </c>
      <c r="E81" s="322">
        <f t="shared" si="16"/>
        <v>88.086890818019668</v>
      </c>
      <c r="F81" s="322">
        <f t="shared" si="16"/>
        <v>86.063464907372776</v>
      </c>
      <c r="G81" s="322">
        <f t="shared" si="16"/>
        <v>74.422734224133734</v>
      </c>
      <c r="H81" s="322">
        <f t="shared" si="16"/>
        <v>69.184207572026438</v>
      </c>
      <c r="I81" s="322">
        <f t="shared" si="16"/>
        <v>62.686046444090877</v>
      </c>
      <c r="J81" s="322">
        <f t="shared" si="16"/>
        <v>58.778615280905832</v>
      </c>
      <c r="K81" s="322">
        <f t="shared" si="16"/>
        <v>58.584497493210378</v>
      </c>
      <c r="L81" s="322">
        <f t="shared" si="16"/>
        <v>54.972130712265859</v>
      </c>
      <c r="M81" s="322">
        <f t="shared" si="16"/>
        <v>48.836122411789233</v>
      </c>
      <c r="N81" s="322">
        <f t="shared" si="16"/>
        <v>49.677746196368759</v>
      </c>
      <c r="O81" s="322">
        <f t="shared" si="16"/>
        <v>48.506780718545947</v>
      </c>
      <c r="P81" s="322">
        <f t="shared" si="16"/>
        <v>45.656087741848076</v>
      </c>
      <c r="Q81" s="322">
        <f t="shared" si="16"/>
        <v>45.316254286959328</v>
      </c>
      <c r="R81" s="322">
        <f t="shared" si="16"/>
        <v>44.782117550659223</v>
      </c>
      <c r="S81" s="322">
        <f t="shared" si="16"/>
        <v>44.567239448558674</v>
      </c>
      <c r="T81" s="322">
        <f t="shared" si="16"/>
        <v>44.653240672446998</v>
      </c>
      <c r="U81" s="322">
        <f t="shared" si="16"/>
        <v>44.271085391808953</v>
      </c>
      <c r="V81" s="322">
        <f t="shared" si="16"/>
        <v>46.388642436553596</v>
      </c>
      <c r="W81" s="322">
        <f t="shared" si="16"/>
        <v>44.934769899421781</v>
      </c>
      <c r="X81" s="322">
        <f t="shared" si="16"/>
        <v>41.075085611101819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1.7446951600714673</v>
      </c>
      <c r="C82" s="334">
        <f>IF(C$6=0,0,C$6/TEL!C$5*1000)</f>
        <v>1.6846798527178699</v>
      </c>
      <c r="D82" s="334">
        <f>IF(D$6=0,0,D$6/TEL!D$5*1000)</f>
        <v>1.8400739794611394</v>
      </c>
      <c r="E82" s="334">
        <f>IF(E$6=0,0,E$6/TEL!E$5*1000)</f>
        <v>2.076640414707573</v>
      </c>
      <c r="F82" s="334">
        <f>IF(F$6=0,0,F$6/TEL!F$5*1000)</f>
        <v>2.119946145194636</v>
      </c>
      <c r="G82" s="334">
        <f>IF(G$6=0,0,G$6/TEL!G$5*1000)</f>
        <v>2.1258226074508961</v>
      </c>
      <c r="H82" s="334">
        <f>IF(H$6=0,0,H$6/TEL!H$5*1000)</f>
        <v>1.9517584706679625</v>
      </c>
      <c r="I82" s="334">
        <f>IF(I$6=0,0,I$6/TEL!I$5*1000)</f>
        <v>1.9751548371099354</v>
      </c>
      <c r="J82" s="334">
        <f>IF(J$6=0,0,J$6/TEL!J$5*1000)</f>
        <v>1.8747039708139084</v>
      </c>
      <c r="K82" s="334">
        <f>IF(K$6=0,0,K$6/TEL!K$5*1000)</f>
        <v>1.8907798929219255</v>
      </c>
      <c r="L82" s="334">
        <f>IF(L$6=0,0,L$6/TEL!L$5*1000)</f>
        <v>1.7272604076559335</v>
      </c>
      <c r="M82" s="334">
        <f>IF(M$6=0,0,M$6/TEL!M$5*1000)</f>
        <v>1.647865604483419</v>
      </c>
      <c r="N82" s="334">
        <f>IF(N$6=0,0,N$6/TEL!N$5*1000)</f>
        <v>1.7266111463459832</v>
      </c>
      <c r="O82" s="334">
        <f>IF(O$6=0,0,O$6/TEL!O$5*1000)</f>
        <v>1.805527932785798</v>
      </c>
      <c r="P82" s="334">
        <f>IF(P$6=0,0,P$6/TEL!P$5*1000)</f>
        <v>1.7427236689505654</v>
      </c>
      <c r="Q82" s="334">
        <f>IF(Q$6=0,0,Q$6/TEL!Q$5*1000)</f>
        <v>1.751990992891054</v>
      </c>
      <c r="R82" s="334">
        <f>IF(R$6=0,0,R$6/TEL!R$5*1000)</f>
        <v>1.7080055608043081</v>
      </c>
      <c r="S82" s="334">
        <f>IF(S$6=0,0,S$6/TEL!S$5*1000)</f>
        <v>1.6702188848353172</v>
      </c>
      <c r="T82" s="334">
        <f>IF(T$6=0,0,T$6/TEL!T$5*1000)</f>
        <v>1.6729306153708932</v>
      </c>
      <c r="U82" s="334">
        <f>IF(U$6=0,0,U$6/TEL!U$5*1000)</f>
        <v>1.6809958352168444</v>
      </c>
      <c r="V82" s="334">
        <f>IF(V$6=0,0,V$6/TEL!V$5*1000)</f>
        <v>1.7944367949585962</v>
      </c>
      <c r="W82" s="334">
        <f>IF(W$6=0,0,W$6/TEL!W$5*1000)</f>
        <v>1.5957046549847573</v>
      </c>
      <c r="X82" s="334">
        <f>IF(X$6=0,0,X$6/TEL!X$5*1000)</f>
        <v>1.4114369402878613</v>
      </c>
      <c r="Y82" s="334">
        <f>IF(Y$6=0,0,Y$6/TEL!Y$5*1000)</f>
        <v>1.3047332830706313</v>
      </c>
      <c r="DA82" s="67"/>
    </row>
    <row r="83" spans="1:105" ht="12" customHeight="1" x14ac:dyDescent="0.25">
      <c r="A83" s="173" t="s">
        <v>92</v>
      </c>
      <c r="B83" s="335">
        <f>IF(B$7=0,0,B$7/TEL!B$5*1000)</f>
        <v>1.4315447467253068</v>
      </c>
      <c r="C83" s="335">
        <f>IF(C$7=0,0,C$7/TEL!C$5*1000)</f>
        <v>1.3823014176146622</v>
      </c>
      <c r="D83" s="335">
        <f>IF(D$7=0,0,D$7/TEL!D$5*1000)</f>
        <v>1.5098042908399094</v>
      </c>
      <c r="E83" s="335">
        <f>IF(E$7=0,0,E$7/TEL!E$5*1000)</f>
        <v>1.7039100838626231</v>
      </c>
      <c r="F83" s="335">
        <f>IF(F$7=0,0,F$7/TEL!F$5*1000)</f>
        <v>1.7394429909289311</v>
      </c>
      <c r="G83" s="335">
        <f>IF(G$7=0,0,G$7/TEL!G$5*1000)</f>
        <v>1.7442647035494532</v>
      </c>
      <c r="H83" s="335">
        <f>IF(H$7=0,0,H$7/TEL!H$5*1000)</f>
        <v>1.6014428477275584</v>
      </c>
      <c r="I83" s="335">
        <f>IF(I$7=0,0,I$7/TEL!I$5*1000)</f>
        <v>1.6206398663466142</v>
      </c>
      <c r="J83" s="335">
        <f>IF(J$7=0,0,J$7/TEL!J$5*1000)</f>
        <v>1.5382186427191036</v>
      </c>
      <c r="K83" s="335">
        <f>IF(K$7=0,0,K$7/TEL!K$5*1000)</f>
        <v>1.5514091429102979</v>
      </c>
      <c r="L83" s="335">
        <f>IF(L$7=0,0,L$7/TEL!L$5*1000)</f>
        <v>1.4172393088458939</v>
      </c>
      <c r="M83" s="335">
        <f>IF(M$7=0,0,M$7/TEL!M$5*1000)</f>
        <v>1.3520948549607541</v>
      </c>
      <c r="N83" s="335">
        <f>IF(N$7=0,0,N$7/TEL!N$5*1000)</f>
        <v>1.4167065816172171</v>
      </c>
      <c r="O83" s="335">
        <f>IF(O$7=0,0,O$7/TEL!O$5*1000)</f>
        <v>1.4814588166447566</v>
      </c>
      <c r="P83" s="335">
        <f>IF(P$7=0,0,P$7/TEL!P$5*1000)</f>
        <v>1.4299271129850788</v>
      </c>
      <c r="Q83" s="335">
        <f>IF(Q$7=0,0,Q$7/TEL!Q$5*1000)</f>
        <v>1.4375310710900959</v>
      </c>
      <c r="R83" s="335">
        <f>IF(R$7=0,0,R$7/TEL!R$5*1000)</f>
        <v>1.4014404601471242</v>
      </c>
      <c r="S83" s="335">
        <f>IF(S$7=0,0,S$7/TEL!S$5*1000)</f>
        <v>1.370436008070004</v>
      </c>
      <c r="T83" s="335">
        <f>IF(T$7=0,0,T$7/TEL!T$5*1000)</f>
        <v>1.3726610177402205</v>
      </c>
      <c r="U83" s="335">
        <f>IF(U$7=0,0,U$7/TEL!U$5*1000)</f>
        <v>1.379278634024077</v>
      </c>
      <c r="V83" s="335">
        <f>IF(V$7=0,0,V$7/TEL!V$5*1000)</f>
        <v>1.4723583958634638</v>
      </c>
      <c r="W83" s="335">
        <f>IF(W$7=0,0,W$7/TEL!W$5*1000)</f>
        <v>1.3092961271669803</v>
      </c>
      <c r="X83" s="335">
        <f>IF(X$7=0,0,X$7/TEL!X$5*1000)</f>
        <v>1.1581021048515785</v>
      </c>
      <c r="Y83" s="335">
        <f>IF(Y$7=0,0,Y$7/TEL!Y$5*1000)</f>
        <v>1.070550386109236</v>
      </c>
      <c r="DA83" s="177"/>
    </row>
    <row r="84" spans="1:105" ht="12" customHeight="1" x14ac:dyDescent="0.25">
      <c r="A84" s="173" t="s">
        <v>93</v>
      </c>
      <c r="B84" s="335">
        <f>IF(B$8=0,0,B$8/TEL!B$5*1000)</f>
        <v>1.0289227867088142</v>
      </c>
      <c r="C84" s="335">
        <f>IF(C$8=0,0,C$8/TEL!C$5*1000)</f>
        <v>0.99352914391053837</v>
      </c>
      <c r="D84" s="335">
        <f>IF(D$8=0,0,D$8/TEL!D$5*1000)</f>
        <v>1.0851718340411847</v>
      </c>
      <c r="E84" s="335">
        <f>IF(E$8=0,0,E$8/TEL!E$5*1000)</f>
        <v>1.224685372776261</v>
      </c>
      <c r="F84" s="335">
        <f>IF(F$8=0,0,F$8/TEL!F$5*1000)</f>
        <v>1.2502246497301694</v>
      </c>
      <c r="G84" s="335">
        <f>IF(G$8=0,0,G$8/TEL!G$5*1000)</f>
        <v>1.2536902556761698</v>
      </c>
      <c r="H84" s="335">
        <f>IF(H$8=0,0,H$8/TEL!H$5*1000)</f>
        <v>1.1510370468041822</v>
      </c>
      <c r="I84" s="335">
        <f>IF(I$8=0,0,I$8/TEL!I$5*1000)</f>
        <v>1.1648349039366284</v>
      </c>
      <c r="J84" s="335">
        <f>IF(J$8=0,0,J$8/TEL!J$5*1000)</f>
        <v>1.1055946494543563</v>
      </c>
      <c r="K84" s="335">
        <f>IF(K$8=0,0,K$8/TEL!K$5*1000)</f>
        <v>1.1150753214667763</v>
      </c>
      <c r="L84" s="335">
        <f>IF(L$8=0,0,L$8/TEL!L$5*1000)</f>
        <v>1.0186407532329864</v>
      </c>
      <c r="M84" s="335">
        <f>IF(M$8=0,0,M$8/TEL!M$5*1000)</f>
        <v>0.97181817700304196</v>
      </c>
      <c r="N84" s="335">
        <f>IF(N$8=0,0,N$8/TEL!N$5*1000)</f>
        <v>1.0182578555373747</v>
      </c>
      <c r="O84" s="335">
        <f>IF(O$8=0,0,O$8/TEL!O$5*1000)</f>
        <v>1.0647985244634188</v>
      </c>
      <c r="P84" s="335">
        <f>IF(P$8=0,0,P$8/TEL!P$5*1000)</f>
        <v>1.0277601124580256</v>
      </c>
      <c r="Q84" s="335">
        <f>IF(Q$8=0,0,Q$8/TEL!Q$5*1000)</f>
        <v>1.0332254573460067</v>
      </c>
      <c r="R84" s="335">
        <f>IF(R$8=0,0,R$8/TEL!R$5*1000)</f>
        <v>1.0072853307307454</v>
      </c>
      <c r="S84" s="335">
        <f>IF(S$8=0,0,S$8/TEL!S$5*1000)</f>
        <v>0.98500088080031523</v>
      </c>
      <c r="T84" s="335">
        <f>IF(T$8=0,0,T$8/TEL!T$5*1000)</f>
        <v>0.98660010650078389</v>
      </c>
      <c r="U84" s="335">
        <f>IF(U$8=0,0,U$8/TEL!U$5*1000)</f>
        <v>0.99135651820480508</v>
      </c>
      <c r="V84" s="335">
        <f>IF(V$8=0,0,V$8/TEL!V$5*1000)</f>
        <v>1.0582575970268642</v>
      </c>
      <c r="W84" s="335">
        <f>IF(W$8=0,0,W$8/TEL!W$5*1000)</f>
        <v>0.94105659140126685</v>
      </c>
      <c r="X84" s="335">
        <f>IF(X$8=0,0,X$8/TEL!X$5*1000)</f>
        <v>0.83238588786207224</v>
      </c>
      <c r="Y84" s="335">
        <f>IF(Y$8=0,0,Y$8/TEL!Y$5*1000)</f>
        <v>0.76945809001601362</v>
      </c>
      <c r="DA84" s="177"/>
    </row>
    <row r="85" spans="1:105" ht="12" customHeight="1" x14ac:dyDescent="0.25">
      <c r="A85" s="173" t="s">
        <v>94</v>
      </c>
      <c r="B85" s="335">
        <f>IF(B$9=0,0,B$9/TEL!B$5*1000)</f>
        <v>2.0131098000824621</v>
      </c>
      <c r="C85" s="335">
        <f>IF(C$9=0,0,C$9/TEL!C$5*1000)</f>
        <v>1.943861368520619</v>
      </c>
      <c r="D85" s="335">
        <f>IF(D$9=0,0,D$9/TEL!D$5*1000)</f>
        <v>2.1231622839936217</v>
      </c>
      <c r="E85" s="335">
        <f>IF(E$9=0,0,E$9/TEL!E$5*1000)</f>
        <v>2.3961235554318137</v>
      </c>
      <c r="F85" s="335">
        <f>IF(F$9=0,0,F$9/TEL!F$5*1000)</f>
        <v>2.4460917059938105</v>
      </c>
      <c r="G85" s="335">
        <f>IF(G$9=0,0,G$9/TEL!G$5*1000)</f>
        <v>2.4528722393664197</v>
      </c>
      <c r="H85" s="335">
        <f>IF(H$9=0,0,H$9/TEL!H$5*1000)</f>
        <v>2.2520290046168787</v>
      </c>
      <c r="I85" s="335">
        <f>IF(I$9=0,0,I$9/TEL!I$5*1000)</f>
        <v>2.2790248120499252</v>
      </c>
      <c r="J85" s="335">
        <f>IF(J$9=0,0,J$9/TEL!J$5*1000)</f>
        <v>2.1631199663237402</v>
      </c>
      <c r="K85" s="335">
        <f>IF(K$9=0,0,K$9/TEL!K$5*1000)</f>
        <v>2.1816691072176062</v>
      </c>
      <c r="L85" s="335">
        <f>IF(L$9=0,0,L$9/TEL!L$5*1000)</f>
        <v>1.9929927780645389</v>
      </c>
      <c r="M85" s="335">
        <f>IF(M$9=0,0,M$9/TEL!M$5*1000)</f>
        <v>1.9013833897885599</v>
      </c>
      <c r="N85" s="335">
        <f>IF(N$9=0,0,N$9/TEL!N$5*1000)</f>
        <v>1.9922436303992115</v>
      </c>
      <c r="O85" s="335">
        <f>IF(O$9=0,0,O$9/TEL!O$5*1000)</f>
        <v>2.0833014609066898</v>
      </c>
      <c r="P85" s="335">
        <f>IF(P$9=0,0,P$9/TEL!P$5*1000)</f>
        <v>2.0108350026352668</v>
      </c>
      <c r="Q85" s="335">
        <f>IF(Q$9=0,0,Q$9/TEL!Q$5*1000)</f>
        <v>2.0215280687204475</v>
      </c>
      <c r="R85" s="335">
        <f>IF(R$9=0,0,R$9/TEL!R$5*1000)</f>
        <v>1.9707756470818938</v>
      </c>
      <c r="S85" s="335">
        <f>IF(S$9=0,0,S$9/TEL!S$5*1000)</f>
        <v>1.9271756363484434</v>
      </c>
      <c r="T85" s="335">
        <f>IF(T$9=0,0,T$9/TEL!T$5*1000)</f>
        <v>1.9303045561971846</v>
      </c>
      <c r="U85" s="335">
        <f>IF(U$9=0,0,U$9/TEL!U$5*1000)</f>
        <v>1.939610579096358</v>
      </c>
      <c r="V85" s="335">
        <f>IF(V$9=0,0,V$9/TEL!V$5*1000)</f>
        <v>2.0705039941829959</v>
      </c>
      <c r="W85" s="335">
        <f>IF(W$9=0,0,W$9/TEL!W$5*1000)</f>
        <v>1.8411976788285653</v>
      </c>
      <c r="X85" s="335">
        <f>IF(X$9=0,0,X$9/TEL!X$5*1000)</f>
        <v>1.628581084947532</v>
      </c>
      <c r="Y85" s="335">
        <f>IF(Y$9=0,0,Y$9/TEL!Y$5*1000)</f>
        <v>1.5054614804661131</v>
      </c>
      <c r="DA85" s="177"/>
    </row>
    <row r="86" spans="1:105" ht="12" customHeight="1" x14ac:dyDescent="0.25">
      <c r="A86" s="56" t="s">
        <v>95</v>
      </c>
      <c r="B86" s="336">
        <f>IF(B$10=0,0,B$10/TEL!B$5*1000)</f>
        <v>8.4395618878764367</v>
      </c>
      <c r="C86" s="336">
        <f>IF(C$10=0,0,C$10/TEL!C$5*1000)</f>
        <v>8.423268773435824</v>
      </c>
      <c r="D86" s="336">
        <f>IF(D$10=0,0,D$10/TEL!D$5*1000)</f>
        <v>8.5087036440721366</v>
      </c>
      <c r="E86" s="336">
        <f>IF(E$10=0,0,E$10/TEL!E$5*1000)</f>
        <v>8.5795267490533131</v>
      </c>
      <c r="F86" s="336">
        <f>IF(F$10=0,0,F$10/TEL!F$5*1000)</f>
        <v>8.1775524891930029</v>
      </c>
      <c r="G86" s="336">
        <f>IF(G$10=0,0,G$10/TEL!G$5*1000)</f>
        <v>6.4658725583757661</v>
      </c>
      <c r="H86" s="336">
        <f>IF(H$10=0,0,H$10/TEL!H$5*1000)</f>
        <v>6.0349991107283483</v>
      </c>
      <c r="I86" s="336">
        <f>IF(I$10=0,0,I$10/TEL!I$5*1000)</f>
        <v>5.0908829566786844</v>
      </c>
      <c r="J86" s="336">
        <f>IF(J$10=0,0,J$10/TEL!J$5*1000)</f>
        <v>4.8663361766163717</v>
      </c>
      <c r="K86" s="336">
        <f>IF(K$10=0,0,K$10/TEL!K$5*1000)</f>
        <v>4.891723374976376</v>
      </c>
      <c r="L86" s="336">
        <f>IF(L$10=0,0,L$10/TEL!L$5*1000)</f>
        <v>4.6661233697979343</v>
      </c>
      <c r="M86" s="336">
        <f>IF(M$10=0,0,M$10/TEL!M$5*1000)</f>
        <v>4.0612087927556946</v>
      </c>
      <c r="N86" s="336">
        <f>IF(N$10=0,0,N$10/TEL!N$5*1000)</f>
        <v>4.1139090340825017</v>
      </c>
      <c r="O86" s="336">
        <f>IF(O$10=0,0,O$10/TEL!O$5*1000)</f>
        <v>4.0414432437557393</v>
      </c>
      <c r="P86" s="336">
        <f>IF(P$10=0,0,P$10/TEL!P$5*1000)</f>
        <v>3.8454661364916078</v>
      </c>
      <c r="Q86" s="336">
        <f>IF(Q$10=0,0,Q$10/TEL!Q$5*1000)</f>
        <v>3.8502955666143674</v>
      </c>
      <c r="R86" s="336">
        <f>IF(R$10=0,0,R$10/TEL!R$5*1000)</f>
        <v>3.7992395211872907</v>
      </c>
      <c r="S86" s="336">
        <f>IF(S$10=0,0,S$10/TEL!S$5*1000)</f>
        <v>3.7622750468029422</v>
      </c>
      <c r="T86" s="336">
        <f>IF(T$10=0,0,T$10/TEL!T$5*1000)</f>
        <v>3.7907062503644293</v>
      </c>
      <c r="U86" s="336">
        <f>IF(U$10=0,0,U$10/TEL!U$5*1000)</f>
        <v>3.8182310979234169</v>
      </c>
      <c r="V86" s="336">
        <f>IF(V$10=0,0,V$10/TEL!V$5*1000)</f>
        <v>4.0690269827908949</v>
      </c>
      <c r="W86" s="336">
        <f>IF(W$10=0,0,W$10/TEL!W$5*1000)</f>
        <v>3.9681800169755634</v>
      </c>
      <c r="X86" s="336">
        <f>IF(X$10=0,0,X$10/TEL!X$5*1000)</f>
        <v>3.7365688975917113</v>
      </c>
      <c r="Y86" s="336">
        <f>IF(Y$10=0,0,Y$10/TEL!Y$5*1000)</f>
        <v>3.6885227653784716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4.0305292261121686</v>
      </c>
      <c r="C87" s="349">
        <f>IF(C$16=0,0,C$16/TEL!C$5*1000)</f>
        <v>4.0142875038034873</v>
      </c>
      <c r="D87" s="349">
        <f>IF(D$16=0,0,D$16/TEL!D$5*1000)</f>
        <v>4.0890415385954144</v>
      </c>
      <c r="E87" s="349">
        <f>IF(E$16=0,0,E$16/TEL!E$5*1000)</f>
        <v>4.1051179164884868</v>
      </c>
      <c r="F87" s="349">
        <f>IF(F$16=0,0,F$16/TEL!F$5*1000)</f>
        <v>3.9195527192676711</v>
      </c>
      <c r="G87" s="349">
        <f>IF(G$16=0,0,G$16/TEL!G$5*1000)</f>
        <v>3.0944923361720234</v>
      </c>
      <c r="H87" s="349">
        <f>IF(H$16=0,0,H$16/TEL!H$5*1000)</f>
        <v>2.9057065156076987</v>
      </c>
      <c r="I87" s="349">
        <f>IF(I$16=0,0,I$16/TEL!I$5*1000)</f>
        <v>2.4240051407152325</v>
      </c>
      <c r="J87" s="349">
        <f>IF(J$16=0,0,J$16/TEL!J$5*1000)</f>
        <v>2.2332680306095618</v>
      </c>
      <c r="K87" s="349">
        <f>IF(K$16=0,0,K$16/TEL!K$5*1000)</f>
        <v>2.1958725053381523</v>
      </c>
      <c r="L87" s="349">
        <f>IF(L$16=0,0,L$16/TEL!L$5*1000)</f>
        <v>2.1090222125288323</v>
      </c>
      <c r="M87" s="349">
        <f>IF(M$16=0,0,M$16/TEL!M$5*1000)</f>
        <v>1.7455059822691994</v>
      </c>
      <c r="N87" s="349">
        <f>IF(N$16=0,0,N$16/TEL!N$5*1000)</f>
        <v>1.7190533708913129</v>
      </c>
      <c r="O87" s="349">
        <f>IF(O$16=0,0,O$16/TEL!O$5*1000)</f>
        <v>1.5340085563912558</v>
      </c>
      <c r="P87" s="349">
        <f>IF(P$16=0,0,P$16/TEL!P$5*1000)</f>
        <v>1.3875297910593321</v>
      </c>
      <c r="Q87" s="349">
        <f>IF(Q$16=0,0,Q$16/TEL!Q$5*1000)</f>
        <v>1.3471831095561706</v>
      </c>
      <c r="R87" s="349">
        <f>IF(R$16=0,0,R$16/TEL!R$5*1000)</f>
        <v>1.3615714702214425</v>
      </c>
      <c r="S87" s="349">
        <f>IF(S$16=0,0,S$16/TEL!S$5*1000)</f>
        <v>1.3912494754655145</v>
      </c>
      <c r="T87" s="349">
        <f>IF(T$16=0,0,T$16/TEL!T$5*1000)</f>
        <v>1.3936194376494015</v>
      </c>
      <c r="U87" s="349">
        <f>IF(U$16=0,0,U$16/TEL!U$5*1000)</f>
        <v>1.3493017408238843</v>
      </c>
      <c r="V87" s="349">
        <f>IF(V$16=0,0,V$16/TEL!V$5*1000)</f>
        <v>1.3685333726765734</v>
      </c>
      <c r="W87" s="349">
        <f>IF(W$16=0,0,W$16/TEL!W$5*1000)</f>
        <v>1.4909920965131254</v>
      </c>
      <c r="X87" s="349">
        <f>IF(X$16=0,0,X$16/TEL!X$5*1000)</f>
        <v>1.409670721541683</v>
      </c>
      <c r="Y87" s="349">
        <f>IF(Y$16=0,0,Y$16/TEL!Y$5*1000)</f>
        <v>1.3754828217541804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34.259498421953445</v>
      </c>
      <c r="C88" s="349">
        <f>IF(C$27=0,0,C$27/TEL!C$5*1000)</f>
        <v>34.121443782329656</v>
      </c>
      <c r="D88" s="349">
        <f>IF(D$27=0,0,D$27/TEL!D$5*1000)</f>
        <v>34.756853078061035</v>
      </c>
      <c r="E88" s="349">
        <f>IF(E$27=0,0,E$27/TEL!E$5*1000)</f>
        <v>34.893502290152128</v>
      </c>
      <c r="F88" s="349">
        <f>IF(F$27=0,0,F$27/TEL!F$5*1000)</f>
        <v>33.316198113775201</v>
      </c>
      <c r="G88" s="349">
        <f>IF(G$27=0,0,G$27/TEL!G$5*1000)</f>
        <v>26.303184857462195</v>
      </c>
      <c r="H88" s="349">
        <f>IF(H$27=0,0,H$27/TEL!H$5*1000)</f>
        <v>24.698505382665449</v>
      </c>
      <c r="I88" s="349">
        <f>IF(I$27=0,0,I$27/TEL!I$5*1000)</f>
        <v>20.604043696079486</v>
      </c>
      <c r="J88" s="349">
        <f>IF(J$27=0,0,J$27/TEL!J$5*1000)</f>
        <v>18.98277826018127</v>
      </c>
      <c r="K88" s="349">
        <f>IF(K$27=0,0,K$27/TEL!K$5*1000)</f>
        <v>18.66491629537429</v>
      </c>
      <c r="L88" s="349">
        <f>IF(L$27=0,0,L$27/TEL!L$5*1000)</f>
        <v>17.926688806495061</v>
      </c>
      <c r="M88" s="349">
        <f>IF(M$27=0,0,M$27/TEL!M$5*1000)</f>
        <v>14.836800849288194</v>
      </c>
      <c r="N88" s="349">
        <f>IF(N$27=0,0,N$27/TEL!N$5*1000)</f>
        <v>14.611953652576164</v>
      </c>
      <c r="O88" s="349">
        <f>IF(O$27=0,0,O$27/TEL!O$5*1000)</f>
        <v>13.039072729325675</v>
      </c>
      <c r="P88" s="349">
        <f>IF(P$27=0,0,P$27/TEL!P$5*1000)</f>
        <v>11.794003224004316</v>
      </c>
      <c r="Q88" s="349">
        <f>IF(Q$27=0,0,Q$27/TEL!Q$5*1000)</f>
        <v>11.451056431227451</v>
      </c>
      <c r="R88" s="349">
        <f>IF(R$27=0,0,R$27/TEL!R$5*1000)</f>
        <v>11.573357496882261</v>
      </c>
      <c r="S88" s="349">
        <f>IF(S$27=0,0,S$27/TEL!S$5*1000)</f>
        <v>11.825620541456875</v>
      </c>
      <c r="T88" s="349">
        <f>IF(T$27=0,0,T$27/TEL!T$5*1000)</f>
        <v>11.845765220019908</v>
      </c>
      <c r="U88" s="349">
        <f>IF(U$27=0,0,U$27/TEL!U$5*1000)</f>
        <v>11.469064797003014</v>
      </c>
      <c r="V88" s="349">
        <f>IF(V$27=0,0,V$27/TEL!V$5*1000)</f>
        <v>11.63253366775087</v>
      </c>
      <c r="W88" s="349">
        <f>IF(W$27=0,0,W$27/TEL!W$5*1000)</f>
        <v>12.673432820361567</v>
      </c>
      <c r="X88" s="349">
        <f>IF(X$27=0,0,X$27/TEL!X$5*1000)</f>
        <v>11.982201133104304</v>
      </c>
      <c r="Y88" s="349">
        <f>IF(Y$27=0,0,Y$27/TEL!Y$5*1000)</f>
        <v>11.691603984910534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6.3524798135935461</v>
      </c>
      <c r="C89" s="349">
        <f>IF(C$38=0,0,C$38/TEL!C$5*1000)</f>
        <v>6.1339625406650642</v>
      </c>
      <c r="D89" s="349">
        <f>IF(D$38=0,0,D$38/TEL!D$5*1000)</f>
        <v>6.6997565406020962</v>
      </c>
      <c r="E89" s="349">
        <f>IF(E$38=0,0,E$38/TEL!E$5*1000)</f>
        <v>7.5611009971403895</v>
      </c>
      <c r="F89" s="349">
        <f>IF(F$38=0,0,F$38/TEL!F$5*1000)</f>
        <v>7.7187782722471319</v>
      </c>
      <c r="G89" s="349">
        <f>IF(G$38=0,0,G$38/TEL!G$5*1000)</f>
        <v>7.7401746220006986</v>
      </c>
      <c r="H89" s="349">
        <f>IF(H$38=0,0,H$38/TEL!H$5*1000)</f>
        <v>7.1064026367910396</v>
      </c>
      <c r="I89" s="349">
        <f>IF(I$38=0,0,I$38/TEL!I$5*1000)</f>
        <v>7.1915894069130983</v>
      </c>
      <c r="J89" s="349">
        <f>IF(J$38=0,0,J$38/TEL!J$5*1000)</f>
        <v>6.8258452270660257</v>
      </c>
      <c r="K89" s="349">
        <f>IF(K$38=0,0,K$38/TEL!K$5*1000)</f>
        <v>6.8843780716644458</v>
      </c>
      <c r="L89" s="349">
        <f>IF(L$38=0,0,L$38/TEL!L$5*1000)</f>
        <v>6.2889994330036547</v>
      </c>
      <c r="M89" s="349">
        <f>IF(M$38=0,0,M$38/TEL!M$5*1000)</f>
        <v>5.9999209188883453</v>
      </c>
      <c r="N89" s="349">
        <f>IF(N$38=0,0,N$38/TEL!N$5*1000)</f>
        <v>6.2866354559264002</v>
      </c>
      <c r="O89" s="349">
        <f>IF(O$38=0,0,O$38/TEL!O$5*1000)</f>
        <v>6.5739734988611094</v>
      </c>
      <c r="P89" s="349">
        <f>IF(P$38=0,0,P$38/TEL!P$5*1000)</f>
        <v>6.3453015638712893</v>
      </c>
      <c r="Q89" s="349">
        <f>IF(Q$38=0,0,Q$38/TEL!Q$5*1000)</f>
        <v>6.3790441279622998</v>
      </c>
      <c r="R89" s="349">
        <f>IF(R$38=0,0,R$38/TEL!R$5*1000)</f>
        <v>6.2188920419028646</v>
      </c>
      <c r="S89" s="349">
        <f>IF(S$38=0,0,S$38/TEL!S$5*1000)</f>
        <v>6.0813097858106406</v>
      </c>
      <c r="T89" s="349">
        <f>IF(T$38=0,0,T$38/TEL!T$5*1000)</f>
        <v>6.0911832662222274</v>
      </c>
      <c r="U89" s="349">
        <f>IF(U$38=0,0,U$38/TEL!U$5*1000)</f>
        <v>6.1205489384818419</v>
      </c>
      <c r="V89" s="349">
        <f>IF(V$38=0,0,V$38/TEL!V$5*1000)</f>
        <v>6.5335903816441201</v>
      </c>
      <c r="W89" s="349">
        <f>IF(W$38=0,0,W$38/TEL!W$5*1000)</f>
        <v>5.8100015643034739</v>
      </c>
      <c r="X89" s="349">
        <f>IF(X$38=0,0,X$38/TEL!X$5*1000)</f>
        <v>5.1390780902788791</v>
      </c>
      <c r="Y89" s="349">
        <f>IF(Y$38=0,0,Y$38/TEL!Y$5*1000)</f>
        <v>4.7505673383597342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20.658584047192317</v>
      </c>
      <c r="C90" s="349">
        <f>IF(C$39=0,0,C$39/TEL!C$5*1000)</f>
        <v>20.266026217334087</v>
      </c>
      <c r="D90" s="349">
        <f>IF(D$39=0,0,D$39/TEL!D$5*1000)</f>
        <v>21.345462926403826</v>
      </c>
      <c r="E90" s="349">
        <f>IF(E$39=0,0,E$39/TEL!E$5*1000)</f>
        <v>22.771677081883787</v>
      </c>
      <c r="F90" s="349">
        <f>IF(F$39=0,0,F$39/TEL!F$5*1000)</f>
        <v>22.543210529986258</v>
      </c>
      <c r="G90" s="349">
        <f>IF(G$39=0,0,G$39/TEL!G$5*1000)</f>
        <v>20.402041191716449</v>
      </c>
      <c r="H90" s="349">
        <f>IF(H$39=0,0,H$39/TEL!H$5*1000)</f>
        <v>18.874575392200423</v>
      </c>
      <c r="I90" s="349">
        <f>IF(I$39=0,0,I$39/TEL!I$5*1000)</f>
        <v>17.696859694867129</v>
      </c>
      <c r="J90" s="349">
        <f>IF(J$39=0,0,J$39/TEL!J$5*1000)</f>
        <v>16.68395197354954</v>
      </c>
      <c r="K90" s="349">
        <f>IF(K$39=0,0,K$39/TEL!K$5*1000)</f>
        <v>16.682396303288844</v>
      </c>
      <c r="L90" s="349">
        <f>IF(L$39=0,0,L$39/TEL!L$5*1000)</f>
        <v>15.517365107800293</v>
      </c>
      <c r="M90" s="349">
        <f>IF(M$39=0,0,M$39/TEL!M$5*1000)</f>
        <v>14.117804975419718</v>
      </c>
      <c r="N90" s="349">
        <f>IF(N$39=0,0,N$39/TEL!N$5*1000)</f>
        <v>14.485444414407421</v>
      </c>
      <c r="O90" s="349">
        <f>IF(O$39=0,0,O$39/TEL!O$5*1000)</f>
        <v>14.470823912708436</v>
      </c>
      <c r="P90" s="349">
        <f>IF(P$39=0,0,P$39/TEL!P$5*1000)</f>
        <v>13.744082078279146</v>
      </c>
      <c r="Q90" s="349">
        <f>IF(Q$39=0,0,Q$39/TEL!Q$5*1000)</f>
        <v>13.70355830724327</v>
      </c>
      <c r="R90" s="349">
        <f>IF(R$39=0,0,R$39/TEL!R$5*1000)</f>
        <v>13.459477953556497</v>
      </c>
      <c r="S90" s="349">
        <f>IF(S$39=0,0,S$39/TEL!S$5*1000)</f>
        <v>13.322368027749507</v>
      </c>
      <c r="T90" s="349">
        <f>IF(T$39=0,0,T$39/TEL!T$5*1000)</f>
        <v>13.334261888724935</v>
      </c>
      <c r="U90" s="349">
        <f>IF(U$39=0,0,U$39/TEL!U$5*1000)</f>
        <v>13.276712969572749</v>
      </c>
      <c r="V90" s="349">
        <f>IF(V$39=0,0,V$39/TEL!V$5*1000)</f>
        <v>13.991848114119126</v>
      </c>
      <c r="W90" s="349">
        <f>IF(W$39=0,0,W$39/TEL!W$5*1000)</f>
        <v>13.172881904877405</v>
      </c>
      <c r="X90" s="349">
        <f>IF(X$39=0,0,X$39/TEL!X$5*1000)</f>
        <v>11.891235030102889</v>
      </c>
      <c r="Y90" s="349">
        <f>IF(Y$39=0,0,Y$39/TEL!Y$5*1000)</f>
        <v>11.184642765602414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2.3310931671390969</v>
      </c>
      <c r="C91" s="337">
        <f>IF(C$59=0,0,C$59/TEL!C$5*1000)</f>
        <v>2.2509065098378898</v>
      </c>
      <c r="D91" s="337">
        <f>IF(D$59=0,0,D$59/TEL!D$5*1000)</f>
        <v>2.4585291337522861</v>
      </c>
      <c r="E91" s="337">
        <f>IF(E$59=0,0,E$59/TEL!E$5*1000)</f>
        <v>2.7746063565232957</v>
      </c>
      <c r="F91" s="337">
        <f>IF(F$59=0,0,F$59/TEL!F$5*1000)</f>
        <v>2.8324672910559658</v>
      </c>
      <c r="G91" s="337">
        <f>IF(G$59=0,0,G$59/TEL!G$5*1000)</f>
        <v>2.8403188523636498</v>
      </c>
      <c r="H91" s="337">
        <f>IF(H$59=0,0,H$59/TEL!H$5*1000)</f>
        <v>2.607751164216888</v>
      </c>
      <c r="I91" s="337">
        <f>IF(I$59=0,0,I$59/TEL!I$5*1000)</f>
        <v>2.6390111293941492</v>
      </c>
      <c r="J91" s="337">
        <f>IF(J$59=0,0,J$59/TEL!J$5*1000)</f>
        <v>2.5047983835719614</v>
      </c>
      <c r="K91" s="337">
        <f>IF(K$59=0,0,K$59/TEL!K$5*1000)</f>
        <v>2.5262774780516657</v>
      </c>
      <c r="L91" s="337">
        <f>IF(L$59=0,0,L$59/TEL!L$5*1000)</f>
        <v>2.3077985348407268</v>
      </c>
      <c r="M91" s="337">
        <f>IF(M$59=0,0,M$59/TEL!M$5*1000)</f>
        <v>2.2017188669323096</v>
      </c>
      <c r="N91" s="337">
        <f>IF(N$59=0,0,N$59/TEL!N$5*1000)</f>
        <v>2.3069310545851773</v>
      </c>
      <c r="O91" s="337">
        <f>IF(O$59=0,0,O$59/TEL!O$5*1000)</f>
        <v>2.4123720427030628</v>
      </c>
      <c r="P91" s="337">
        <f>IF(P$59=0,0,P$59/TEL!P$5*1000)</f>
        <v>2.3284590511134513</v>
      </c>
      <c r="Q91" s="337">
        <f>IF(Q$59=0,0,Q$59/TEL!Q$5*1000)</f>
        <v>2.3408411543081753</v>
      </c>
      <c r="R91" s="337">
        <f>IF(R$59=0,0,R$59/TEL!R$5*1000)</f>
        <v>2.2820720681447928</v>
      </c>
      <c r="S91" s="337">
        <f>IF(S$59=0,0,S$59/TEL!S$5*1000)</f>
        <v>2.2315851612191122</v>
      </c>
      <c r="T91" s="337">
        <f>IF(T$59=0,0,T$59/TEL!T$5*1000)</f>
        <v>2.2352083136570129</v>
      </c>
      <c r="U91" s="337">
        <f>IF(U$59=0,0,U$59/TEL!U$5*1000)</f>
        <v>2.2459842814619542</v>
      </c>
      <c r="V91" s="337">
        <f>IF(V$59=0,0,V$59/TEL!V$5*1000)</f>
        <v>2.3975531355400896</v>
      </c>
      <c r="W91" s="337">
        <f>IF(W$59=0,0,W$59/TEL!W$5*1000)</f>
        <v>2.1320264440090773</v>
      </c>
      <c r="X91" s="337">
        <f>IF(X$59=0,0,X$59/TEL!X$5*1000)</f>
        <v>1.8858257205333062</v>
      </c>
      <c r="Y91" s="337">
        <f>IF(Y$59=0,0,Y$59/TEL!Y$5*1000)</f>
        <v>1.7432585993878293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DK: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28.307409675955391</v>
      </c>
      <c r="C5" s="223">
        <v>28.653030409263241</v>
      </c>
      <c r="D5" s="223">
        <v>27.709474934066652</v>
      </c>
      <c r="E5" s="223">
        <v>25.25570031638707</v>
      </c>
      <c r="F5" s="223">
        <v>25.113195663322429</v>
      </c>
      <c r="G5" s="223">
        <v>17.75524247878402</v>
      </c>
      <c r="H5" s="223">
        <v>17.102259156868978</v>
      </c>
      <c r="I5" s="223">
        <v>14.85988180081085</v>
      </c>
      <c r="J5" s="223">
        <v>14.590651396812589</v>
      </c>
      <c r="K5" s="223">
        <v>13.4066131645622</v>
      </c>
      <c r="L5" s="223">
        <v>13.821558398739951</v>
      </c>
      <c r="M5" s="223">
        <v>12.613417525333441</v>
      </c>
      <c r="N5" s="223">
        <v>9.4621045578006431</v>
      </c>
      <c r="O5" s="223">
        <v>9.387200902612582</v>
      </c>
      <c r="P5" s="223">
        <v>8.4474197371447577</v>
      </c>
      <c r="Q5" s="223">
        <v>8.2828533675141198</v>
      </c>
      <c r="R5" s="223">
        <v>8.0873578283648619</v>
      </c>
      <c r="S5" s="223">
        <v>8.3586707051929299</v>
      </c>
      <c r="T5" s="223">
        <v>7.924403781525438</v>
      </c>
      <c r="U5" s="223">
        <v>7.8820000029173301</v>
      </c>
      <c r="V5" s="223">
        <v>8.1250716787254547</v>
      </c>
      <c r="W5" s="223">
        <v>9.4220878746636743</v>
      </c>
      <c r="X5" s="223">
        <v>9.5173177435516703</v>
      </c>
      <c r="Y5" s="223">
        <v>9.5127416330720571</v>
      </c>
      <c r="DA5" s="89" t="s">
        <v>2759</v>
      </c>
    </row>
    <row r="6" spans="1:105" ht="12" customHeight="1" x14ac:dyDescent="0.25">
      <c r="A6" s="55" t="s">
        <v>91</v>
      </c>
      <c r="B6" s="259">
        <v>0.58750969319345092</v>
      </c>
      <c r="C6" s="259">
        <v>0.5825255729837131</v>
      </c>
      <c r="D6" s="259">
        <v>0.59208959708463027</v>
      </c>
      <c r="E6" s="259">
        <v>0.58717301000844169</v>
      </c>
      <c r="F6" s="259">
        <v>0.61037487633230336</v>
      </c>
      <c r="G6" s="259">
        <v>0.49875905752029781</v>
      </c>
      <c r="H6" s="259">
        <v>0.47445580009283489</v>
      </c>
      <c r="I6" s="259">
        <v>0.45889964900664731</v>
      </c>
      <c r="J6" s="259">
        <v>0.45458987834004899</v>
      </c>
      <c r="K6" s="259">
        <v>0.42201604840234869</v>
      </c>
      <c r="L6" s="259">
        <v>0.42374388102539279</v>
      </c>
      <c r="M6" s="259">
        <v>0.41487591780207722</v>
      </c>
      <c r="N6" s="259">
        <v>0.31955539769858199</v>
      </c>
      <c r="O6" s="259">
        <v>0.33812784242913191</v>
      </c>
      <c r="P6" s="259">
        <v>0.31138722522959439</v>
      </c>
      <c r="Q6" s="259">
        <v>0.30878255449366449</v>
      </c>
      <c r="R6" s="259">
        <v>0.29763172329347171</v>
      </c>
      <c r="S6" s="259">
        <v>0.30290873342395369</v>
      </c>
      <c r="T6" s="259">
        <v>0.28732350678222007</v>
      </c>
      <c r="U6" s="259">
        <v>0.28882680508082142</v>
      </c>
      <c r="V6" s="259">
        <v>0.30229545183057449</v>
      </c>
      <c r="W6" s="259">
        <v>0.32290685749684039</v>
      </c>
      <c r="X6" s="259">
        <v>0.31504287066706232</v>
      </c>
      <c r="Y6" s="259">
        <v>0.30488006290682651</v>
      </c>
      <c r="DA6" s="67" t="s">
        <v>2760</v>
      </c>
    </row>
    <row r="7" spans="1:105" ht="12" customHeight="1" x14ac:dyDescent="0.25">
      <c r="A7" s="173" t="s">
        <v>92</v>
      </c>
      <c r="B7" s="224">
        <v>0.1238297973226031</v>
      </c>
      <c r="C7" s="224">
        <v>0.12277929108831689</v>
      </c>
      <c r="D7" s="224">
        <v>0.1247951066224703</v>
      </c>
      <c r="E7" s="224">
        <v>0.12375883439034061</v>
      </c>
      <c r="F7" s="224">
        <v>0.1286491067342285</v>
      </c>
      <c r="G7" s="224">
        <v>0.1051237685455766</v>
      </c>
      <c r="H7" s="224">
        <v>0.10000135528773969</v>
      </c>
      <c r="I7" s="224">
        <v>9.6722575280465684E-2</v>
      </c>
      <c r="J7" s="224">
        <v>9.5814202134737736E-2</v>
      </c>
      <c r="K7" s="224">
        <v>8.8948594969549752E-2</v>
      </c>
      <c r="L7" s="224">
        <v>8.9312771366973839E-2</v>
      </c>
      <c r="M7" s="224">
        <v>8.7443665033359916E-2</v>
      </c>
      <c r="N7" s="224">
        <v>6.7352897473522647E-2</v>
      </c>
      <c r="O7" s="224">
        <v>7.1267423639496841E-2</v>
      </c>
      <c r="P7" s="224">
        <v>6.5631286488973734E-2</v>
      </c>
      <c r="Q7" s="224">
        <v>6.5082298356422014E-2</v>
      </c>
      <c r="R7" s="224">
        <v>6.2732030465533314E-2</v>
      </c>
      <c r="S7" s="224">
        <v>6.3844269297500561E-2</v>
      </c>
      <c r="T7" s="224">
        <v>6.0559361016613307E-2</v>
      </c>
      <c r="U7" s="224">
        <v>6.0876212169518273E-2</v>
      </c>
      <c r="V7" s="224">
        <v>6.3715007540137814E-2</v>
      </c>
      <c r="W7" s="224">
        <v>6.8059286818858158E-2</v>
      </c>
      <c r="X7" s="224">
        <v>6.6401789237863537E-2</v>
      </c>
      <c r="Y7" s="224">
        <v>6.4259767685269004E-2</v>
      </c>
      <c r="DA7" s="177" t="s">
        <v>2761</v>
      </c>
    </row>
    <row r="8" spans="1:105" ht="12" customHeight="1" x14ac:dyDescent="0.25">
      <c r="A8" s="173" t="s">
        <v>93</v>
      </c>
      <c r="B8" s="224">
        <v>0.47983123532113009</v>
      </c>
      <c r="C8" s="224">
        <v>0.47576060195978392</v>
      </c>
      <c r="D8" s="224">
        <v>0.48357173691151478</v>
      </c>
      <c r="E8" s="224">
        <v>0.47955625924763451</v>
      </c>
      <c r="F8" s="224">
        <v>0.49850570009757211</v>
      </c>
      <c r="G8" s="224">
        <v>0.40734676801113717</v>
      </c>
      <c r="H8" s="224">
        <v>0.38749779842161369</v>
      </c>
      <c r="I8" s="224">
        <v>0.37479277026802782</v>
      </c>
      <c r="J8" s="224">
        <v>0.37127289203135733</v>
      </c>
      <c r="K8" s="224">
        <v>0.34466917597487901</v>
      </c>
      <c r="L8" s="224">
        <v>0.346080332372039</v>
      </c>
      <c r="M8" s="224">
        <v>0.33883768463784281</v>
      </c>
      <c r="N8" s="224">
        <v>0.26098745775205001</v>
      </c>
      <c r="O8" s="224">
        <v>0.27615595488705602</v>
      </c>
      <c r="P8" s="224">
        <v>0.25431634350233168</v>
      </c>
      <c r="Q8" s="224">
        <v>0.25218905540597281</v>
      </c>
      <c r="R8" s="224">
        <v>0.2430819424993535</v>
      </c>
      <c r="S8" s="224">
        <v>0.2473917850756488</v>
      </c>
      <c r="T8" s="224">
        <v>0.23466301031856521</v>
      </c>
      <c r="U8" s="224">
        <v>0.2358907849204667</v>
      </c>
      <c r="V8" s="224">
        <v>0.24689090540002781</v>
      </c>
      <c r="W8" s="224">
        <v>0.26372466381649162</v>
      </c>
      <c r="X8" s="224">
        <v>0.25730198422703499</v>
      </c>
      <c r="Y8" s="224">
        <v>0.24900181036025351</v>
      </c>
      <c r="DA8" s="177" t="s">
        <v>2762</v>
      </c>
    </row>
    <row r="9" spans="1:105" ht="12" customHeight="1" x14ac:dyDescent="0.25">
      <c r="A9" s="173" t="s">
        <v>94</v>
      </c>
      <c r="B9" s="224">
        <v>0.67487077670094786</v>
      </c>
      <c r="C9" s="224">
        <v>0.66914553145634037</v>
      </c>
      <c r="D9" s="224">
        <v>0.68013169976666854</v>
      </c>
      <c r="E9" s="224">
        <v>0.67448402964774712</v>
      </c>
      <c r="F9" s="224">
        <v>0.70113594999613227</v>
      </c>
      <c r="G9" s="224">
        <v>0.5729231643919851</v>
      </c>
      <c r="H9" s="224">
        <v>0.54500607909713084</v>
      </c>
      <c r="I9" s="224">
        <v>0.52713677091780897</v>
      </c>
      <c r="J9" s="224">
        <v>0.52218614914787598</v>
      </c>
      <c r="K9" s="224">
        <v>0.48476867984504718</v>
      </c>
      <c r="L9" s="224">
        <v>0.48675343645048241</v>
      </c>
      <c r="M9" s="224">
        <v>0.47656683136530681</v>
      </c>
      <c r="N9" s="224">
        <v>0.36707241079137698</v>
      </c>
      <c r="O9" s="224">
        <v>0.38840652722511998</v>
      </c>
      <c r="P9" s="224">
        <v>0.3576896534305416</v>
      </c>
      <c r="Q9" s="224">
        <v>0.35469767528452611</v>
      </c>
      <c r="R9" s="224">
        <v>0.34188874600196267</v>
      </c>
      <c r="S9" s="224">
        <v>0.34795043309696122</v>
      </c>
      <c r="T9" s="224">
        <v>0.33004772590655612</v>
      </c>
      <c r="U9" s="224">
        <v>0.33177456054799948</v>
      </c>
      <c r="V9" s="224">
        <v>0.3472459582090483</v>
      </c>
      <c r="W9" s="224">
        <v>0.37092222348951032</v>
      </c>
      <c r="X9" s="224">
        <v>0.36188888333995339</v>
      </c>
      <c r="Y9" s="224">
        <v>0.35021489387889032</v>
      </c>
      <c r="DA9" s="177" t="s">
        <v>2763</v>
      </c>
    </row>
    <row r="10" spans="1:105" ht="12" customHeight="1" x14ac:dyDescent="0.25">
      <c r="A10" s="56" t="s">
        <v>95</v>
      </c>
      <c r="B10" s="260">
        <v>4.0921425162827818</v>
      </c>
      <c r="C10" s="260">
        <v>4.1771972352912909</v>
      </c>
      <c r="D10" s="260">
        <v>3.9492027019836051</v>
      </c>
      <c r="E10" s="260">
        <v>3.4982095366461312</v>
      </c>
      <c r="F10" s="260">
        <v>3.4101416292688511</v>
      </c>
      <c r="G10" s="260">
        <v>2.2697847999376091</v>
      </c>
      <c r="H10" s="260">
        <v>2.1990156511677501</v>
      </c>
      <c r="I10" s="260">
        <v>1.833872997891606</v>
      </c>
      <c r="J10" s="260">
        <v>1.848525919825196</v>
      </c>
      <c r="K10" s="260">
        <v>1.7296772381028691</v>
      </c>
      <c r="L10" s="260">
        <v>1.800894220558426</v>
      </c>
      <c r="M10" s="260">
        <v>1.64335264473829</v>
      </c>
      <c r="N10" s="260">
        <v>1.249739289447692</v>
      </c>
      <c r="O10" s="260">
        <v>1.2721665457650499</v>
      </c>
      <c r="P10" s="260">
        <v>1.1625506952178659</v>
      </c>
      <c r="Q10" s="260">
        <v>1.153849466656425</v>
      </c>
      <c r="R10" s="260">
        <v>1.128247724920135</v>
      </c>
      <c r="S10" s="260">
        <v>1.154546632686265</v>
      </c>
      <c r="T10" s="260">
        <v>1.1061531914029561</v>
      </c>
      <c r="U10" s="260">
        <v>1.1220017936110109</v>
      </c>
      <c r="V10" s="260">
        <v>1.1821970335039089</v>
      </c>
      <c r="W10" s="260">
        <v>1.35344643053779</v>
      </c>
      <c r="X10" s="260">
        <v>1.407835164220637</v>
      </c>
      <c r="Y10" s="260">
        <v>1.463011947427532</v>
      </c>
      <c r="DA10" s="68" t="s">
        <v>2764</v>
      </c>
    </row>
    <row r="11" spans="1:105" ht="12" customHeight="1" x14ac:dyDescent="0.25">
      <c r="A11" s="37" t="s">
        <v>159</v>
      </c>
      <c r="B11" s="226">
        <v>0.29126674416157949</v>
      </c>
      <c r="C11" s="226">
        <v>0.39151230185258729</v>
      </c>
      <c r="D11" s="226">
        <v>0.38778547917452111</v>
      </c>
      <c r="E11" s="226">
        <v>0.54526799992523489</v>
      </c>
      <c r="F11" s="226">
        <v>0.5322350415113285</v>
      </c>
      <c r="G11" s="226">
        <v>0.24191908058546299</v>
      </c>
      <c r="H11" s="226">
        <v>0.247277371790284</v>
      </c>
      <c r="I11" s="226">
        <v>0.22568977885656691</v>
      </c>
      <c r="J11" s="226">
        <v>7.050335888865468E-2</v>
      </c>
      <c r="K11" s="226">
        <v>6.797137335579595E-2</v>
      </c>
      <c r="L11" s="226">
        <v>7.0014190026530823E-2</v>
      </c>
      <c r="M11" s="226">
        <v>6.1626909018902623E-2</v>
      </c>
      <c r="N11" s="226">
        <v>0</v>
      </c>
      <c r="O11" s="226">
        <v>0</v>
      </c>
      <c r="P11" s="226">
        <v>0</v>
      </c>
      <c r="Q11" s="226">
        <v>1.985199639979362E-3</v>
      </c>
      <c r="R11" s="226">
        <v>1.441491455479445E-3</v>
      </c>
      <c r="S11" s="226">
        <v>1.390942920765285E-3</v>
      </c>
      <c r="T11" s="226">
        <v>2.3507320878445588E-3</v>
      </c>
      <c r="U11" s="226">
        <v>3.271526214299172E-3</v>
      </c>
      <c r="V11" s="226">
        <v>4.0686844455423638E-3</v>
      </c>
      <c r="W11" s="226">
        <v>1.0226442546618289E-2</v>
      </c>
      <c r="X11" s="226">
        <v>1.457910637288377E-2</v>
      </c>
      <c r="Y11" s="226">
        <v>1.101572162530238E-2</v>
      </c>
      <c r="DA11" s="69" t="s">
        <v>2765</v>
      </c>
    </row>
    <row r="12" spans="1:105" ht="12" customHeight="1" x14ac:dyDescent="0.25">
      <c r="A12" s="37" t="s">
        <v>35</v>
      </c>
      <c r="B12" s="226">
        <v>3.1216552399544781</v>
      </c>
      <c r="C12" s="226">
        <v>3.119582014357551</v>
      </c>
      <c r="D12" s="226">
        <v>2.831479418238569</v>
      </c>
      <c r="E12" s="226">
        <v>2.2057799974124039</v>
      </c>
      <c r="F12" s="226">
        <v>2.0783847893883829</v>
      </c>
      <c r="G12" s="226">
        <v>1.22380655418196</v>
      </c>
      <c r="H12" s="226">
        <v>1.1603007768677629</v>
      </c>
      <c r="I12" s="226">
        <v>0.66496117988497272</v>
      </c>
      <c r="J12" s="226">
        <v>0.84080879587239032</v>
      </c>
      <c r="K12" s="226">
        <v>0.72478392603997677</v>
      </c>
      <c r="L12" s="226">
        <v>0.81532874890202256</v>
      </c>
      <c r="M12" s="226">
        <v>0.60093079818760653</v>
      </c>
      <c r="N12" s="226">
        <v>0.42866710348395359</v>
      </c>
      <c r="O12" s="226">
        <v>0.31972364282158039</v>
      </c>
      <c r="P12" s="226">
        <v>0.26644102576179562</v>
      </c>
      <c r="Q12" s="226">
        <v>0.24407723050918401</v>
      </c>
      <c r="R12" s="226">
        <v>0.2331747443599978</v>
      </c>
      <c r="S12" s="226">
        <v>0.26939442804914909</v>
      </c>
      <c r="T12" s="226">
        <v>0.24529331350057709</v>
      </c>
      <c r="U12" s="226">
        <v>0.22968908794683879</v>
      </c>
      <c r="V12" s="226">
        <v>0.21361840009741759</v>
      </c>
      <c r="W12" s="226">
        <v>0.37284237978200963</v>
      </c>
      <c r="X12" s="226">
        <v>0.40186780813638251</v>
      </c>
      <c r="Y12" s="226">
        <v>0.42411565609699969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0.39599218088985461</v>
      </c>
      <c r="C14" s="226">
        <v>0.40007794882885173</v>
      </c>
      <c r="D14" s="226">
        <v>0.41946879403760351</v>
      </c>
      <c r="E14" s="226">
        <v>0.38508969601082338</v>
      </c>
      <c r="F14" s="226">
        <v>0.37923753194797272</v>
      </c>
      <c r="G14" s="226">
        <v>0.29055219579073288</v>
      </c>
      <c r="H14" s="226">
        <v>0.30879381673730499</v>
      </c>
      <c r="I14" s="226">
        <v>0.28574602395853338</v>
      </c>
      <c r="J14" s="226">
        <v>0.31368620884115073</v>
      </c>
      <c r="K14" s="226">
        <v>0.35033682661392063</v>
      </c>
      <c r="L14" s="226">
        <v>0.37187076112592399</v>
      </c>
      <c r="M14" s="226">
        <v>0.35787633916308881</v>
      </c>
      <c r="N14" s="226">
        <v>0.29811732279691422</v>
      </c>
      <c r="O14" s="226">
        <v>0.32680351895318949</v>
      </c>
      <c r="P14" s="226">
        <v>0.31129354855918773</v>
      </c>
      <c r="Q14" s="226">
        <v>0.32186897226308958</v>
      </c>
      <c r="R14" s="226">
        <v>0.32346818064516702</v>
      </c>
      <c r="S14" s="226">
        <v>0.3239666039445312</v>
      </c>
      <c r="T14" s="226">
        <v>0.32579925466962301</v>
      </c>
      <c r="U14" s="226">
        <v>0.35637477530525269</v>
      </c>
      <c r="V14" s="226">
        <v>0.40217358899632638</v>
      </c>
      <c r="W14" s="226">
        <v>0.47785246896251121</v>
      </c>
      <c r="X14" s="226">
        <v>0.55570716686398736</v>
      </c>
      <c r="Y14" s="226">
        <v>0.64637348211417534</v>
      </c>
      <c r="DA14" s="69" t="s">
        <v>2768</v>
      </c>
    </row>
    <row r="15" spans="1:105" ht="12" customHeight="1" x14ac:dyDescent="0.25">
      <c r="A15" s="37" t="s">
        <v>40</v>
      </c>
      <c r="B15" s="226">
        <v>0.28322835127686929</v>
      </c>
      <c r="C15" s="226">
        <v>0.2660249702523006</v>
      </c>
      <c r="D15" s="226">
        <v>0.31046901053291109</v>
      </c>
      <c r="E15" s="226">
        <v>0.36207184329766862</v>
      </c>
      <c r="F15" s="226">
        <v>0.42028426642116651</v>
      </c>
      <c r="G15" s="226">
        <v>0.5135069693794525</v>
      </c>
      <c r="H15" s="226">
        <v>0.48264368577239791</v>
      </c>
      <c r="I15" s="226">
        <v>0.65747601519153298</v>
      </c>
      <c r="J15" s="226">
        <v>0.62352755622300027</v>
      </c>
      <c r="K15" s="226">
        <v>0.58658511209317599</v>
      </c>
      <c r="L15" s="226">
        <v>0.54368052050394855</v>
      </c>
      <c r="M15" s="226">
        <v>0.62291859836869246</v>
      </c>
      <c r="N15" s="226">
        <v>0.52295486316682394</v>
      </c>
      <c r="O15" s="226">
        <v>0.62563938399027985</v>
      </c>
      <c r="P15" s="226">
        <v>0.58481612089688262</v>
      </c>
      <c r="Q15" s="226">
        <v>0.58591806424417203</v>
      </c>
      <c r="R15" s="226">
        <v>0.57016330845949081</v>
      </c>
      <c r="S15" s="226">
        <v>0.55979465777181892</v>
      </c>
      <c r="T15" s="226">
        <v>0.5327098911449113</v>
      </c>
      <c r="U15" s="226">
        <v>0.53266640414462063</v>
      </c>
      <c r="V15" s="226">
        <v>0.56233635996462261</v>
      </c>
      <c r="W15" s="226">
        <v>0.49252513924665142</v>
      </c>
      <c r="X15" s="226">
        <v>0.43568108284738299</v>
      </c>
      <c r="Y15" s="226">
        <v>0.38150708759105473</v>
      </c>
      <c r="DA15" s="69" t="s">
        <v>2769</v>
      </c>
    </row>
    <row r="16" spans="1:105" ht="12" customHeight="1" x14ac:dyDescent="0.25">
      <c r="A16" s="57" t="s">
        <v>2707</v>
      </c>
      <c r="B16" s="261">
        <v>1.536465132149154</v>
      </c>
      <c r="C16" s="261">
        <v>1.568387065697898</v>
      </c>
      <c r="D16" s="261">
        <v>1.4871399356323971</v>
      </c>
      <c r="E16" s="261">
        <v>1.300123209180301</v>
      </c>
      <c r="F16" s="261">
        <v>1.2633606911757109</v>
      </c>
      <c r="G16" s="261">
        <v>0.81626824607448634</v>
      </c>
      <c r="H16" s="261">
        <v>0.79358155962885091</v>
      </c>
      <c r="I16" s="261">
        <v>0.63553885708018087</v>
      </c>
      <c r="J16" s="261">
        <v>0.61198001477212705</v>
      </c>
      <c r="K16" s="261">
        <v>0.55342253967798805</v>
      </c>
      <c r="L16" s="261">
        <v>0.58394974396867283</v>
      </c>
      <c r="M16" s="261">
        <v>0.4945297568665396</v>
      </c>
      <c r="N16" s="261">
        <v>0.35806724968449483</v>
      </c>
      <c r="O16" s="261">
        <v>0.32346449286341139</v>
      </c>
      <c r="P16" s="261">
        <v>0.27953213760931828</v>
      </c>
      <c r="Q16" s="261">
        <v>0.26800161804417372</v>
      </c>
      <c r="R16" s="261">
        <v>0.26701996456348109</v>
      </c>
      <c r="S16" s="261">
        <v>0.28331947677333691</v>
      </c>
      <c r="T16" s="261">
        <v>0.26724433580354601</v>
      </c>
      <c r="U16" s="261">
        <v>0.25954287677893262</v>
      </c>
      <c r="V16" s="261">
        <v>0.25891979462936238</v>
      </c>
      <c r="W16" s="261">
        <v>0.33912333779962622</v>
      </c>
      <c r="X16" s="261">
        <v>0.35368588922928268</v>
      </c>
      <c r="Y16" s="261">
        <v>0.36163650070943032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4.5360378823281533E-2</v>
      </c>
      <c r="C19" s="229">
        <v>4.5349105794566587E-2</v>
      </c>
      <c r="D19" s="229">
        <v>4.5218339715391777E-2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4.6122043772729802E-3</v>
      </c>
      <c r="R19" s="229">
        <v>3.633797055974111E-3</v>
      </c>
      <c r="S19" s="229">
        <v>3.9172079152055552E-3</v>
      </c>
      <c r="T19" s="229">
        <v>2.8628987535273369E-3</v>
      </c>
      <c r="U19" s="229">
        <v>2.431926357201796E-3</v>
      </c>
      <c r="V19" s="229">
        <v>1.900637049646603E-3</v>
      </c>
      <c r="W19" s="229">
        <v>2.2335701702053561E-3</v>
      </c>
      <c r="X19" s="229">
        <v>3.3300907997213299E-3</v>
      </c>
      <c r="Y19" s="229">
        <v>3.744478583521334E-3</v>
      </c>
      <c r="DA19" s="73" t="s">
        <v>2773</v>
      </c>
    </row>
    <row r="20" spans="1:105" ht="12" customHeight="1" x14ac:dyDescent="0.25">
      <c r="A20" s="46" t="s">
        <v>159</v>
      </c>
      <c r="B20" s="229">
        <v>0.1032902173303137</v>
      </c>
      <c r="C20" s="229">
        <v>0.13747203777270381</v>
      </c>
      <c r="D20" s="229">
        <v>0.13732758733169401</v>
      </c>
      <c r="E20" s="229">
        <v>0.2088269067921921</v>
      </c>
      <c r="F20" s="229">
        <v>0.20985511986963071</v>
      </c>
      <c r="G20" s="229">
        <v>0.10603433931979329</v>
      </c>
      <c r="H20" s="229">
        <v>0.1050251842330823</v>
      </c>
      <c r="I20" s="229">
        <v>0.1041917363989063</v>
      </c>
      <c r="J20" s="229">
        <v>3.5785893478882863E-2</v>
      </c>
      <c r="K20" s="229">
        <v>3.5968189330668962E-2</v>
      </c>
      <c r="L20" s="229">
        <v>3.5969045596750182E-2</v>
      </c>
      <c r="M20" s="229">
        <v>3.6633595087973023E-2</v>
      </c>
      <c r="N20" s="229">
        <v>0</v>
      </c>
      <c r="O20" s="229">
        <v>0</v>
      </c>
      <c r="P20" s="229">
        <v>0</v>
      </c>
      <c r="Q20" s="229">
        <v>1.8446501161940539E-3</v>
      </c>
      <c r="R20" s="229">
        <v>1.240522516186464E-3</v>
      </c>
      <c r="S20" s="229">
        <v>1.127977658976562E-3</v>
      </c>
      <c r="T20" s="229">
        <v>1.9054004058433899E-3</v>
      </c>
      <c r="U20" s="229">
        <v>2.8730597363728961E-3</v>
      </c>
      <c r="V20" s="229">
        <v>3.9379529297095687E-3</v>
      </c>
      <c r="W20" s="229">
        <v>7.7937645622596398E-3</v>
      </c>
      <c r="X20" s="229">
        <v>1.0635693879170179E-2</v>
      </c>
      <c r="Y20" s="229">
        <v>7.9178102320662195E-3</v>
      </c>
      <c r="DA20" s="73" t="s">
        <v>2774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8.4601540209438143E-4</v>
      </c>
      <c r="R21" s="229">
        <v>1.2826616318602161E-3</v>
      </c>
      <c r="S21" s="229">
        <v>1.401696404152983E-3</v>
      </c>
      <c r="T21" s="229">
        <v>6.9631349668643476E-4</v>
      </c>
      <c r="U21" s="229">
        <v>5.6159546490657962E-4</v>
      </c>
      <c r="V21" s="229">
        <v>1.0593696105512261E-4</v>
      </c>
      <c r="W21" s="229">
        <v>7.2243169599047919E-5</v>
      </c>
      <c r="X21" s="229">
        <v>7.2267986686818219E-5</v>
      </c>
      <c r="Y21" s="229">
        <v>3.4599230639535308E-5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1.0577950118019399</v>
      </c>
      <c r="C23" s="229">
        <v>1.0466793422613641</v>
      </c>
      <c r="D23" s="229">
        <v>0.95813773364996946</v>
      </c>
      <c r="E23" s="229">
        <v>0.80721072980834874</v>
      </c>
      <c r="F23" s="229">
        <v>0.78305153925810655</v>
      </c>
      <c r="G23" s="229">
        <v>0.51255145843105432</v>
      </c>
      <c r="H23" s="229">
        <v>0.4708991931802024</v>
      </c>
      <c r="I23" s="229">
        <v>0.29333640445631182</v>
      </c>
      <c r="J23" s="229">
        <v>0.40780034666652071</v>
      </c>
      <c r="K23" s="229">
        <v>0.36647923424177081</v>
      </c>
      <c r="L23" s="229">
        <v>0.40024313250569848</v>
      </c>
      <c r="M23" s="229">
        <v>0.34133585090662327</v>
      </c>
      <c r="N23" s="229">
        <v>0.25682993189304459</v>
      </c>
      <c r="O23" s="229">
        <v>0.23746779308816329</v>
      </c>
      <c r="P23" s="229">
        <v>0.2224653272252626</v>
      </c>
      <c r="Q23" s="229">
        <v>0.21671320250543999</v>
      </c>
      <c r="R23" s="229">
        <v>0.19174426165927519</v>
      </c>
      <c r="S23" s="229">
        <v>0.20875076984019519</v>
      </c>
      <c r="T23" s="229">
        <v>0.18998403843412759</v>
      </c>
      <c r="U23" s="229">
        <v>0.19274490286877979</v>
      </c>
      <c r="V23" s="229">
        <v>0.197562019801788</v>
      </c>
      <c r="W23" s="229">
        <v>0.27151651972087321</v>
      </c>
      <c r="X23" s="229">
        <v>0.28013439162148951</v>
      </c>
      <c r="Y23" s="229">
        <v>0.2912894317139087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7.1109542369515114E-3</v>
      </c>
      <c r="C25" s="229">
        <v>1.219543283229395E-2</v>
      </c>
      <c r="D25" s="229">
        <v>1.2195432832158581E-2</v>
      </c>
      <c r="E25" s="229">
        <v>4.064290767808755E-2</v>
      </c>
      <c r="F25" s="229">
        <v>3.9626011959139167E-2</v>
      </c>
      <c r="G25" s="229">
        <v>2.2353416327608251E-2</v>
      </c>
      <c r="H25" s="229">
        <v>2.8451132743543699E-2</v>
      </c>
      <c r="I25" s="229">
        <v>1.7272595630486751E-2</v>
      </c>
      <c r="J25" s="229">
        <v>1.8289491349558349E-2</v>
      </c>
      <c r="K25" s="229">
        <v>1.7272595630556081E-2</v>
      </c>
      <c r="L25" s="229">
        <v>1.7817622472637761E-2</v>
      </c>
      <c r="M25" s="229">
        <v>1.8172438604413421E-2</v>
      </c>
      <c r="N25" s="229">
        <v>2.3033785405263539E-2</v>
      </c>
      <c r="O25" s="229">
        <v>1.9145439543195499E-2</v>
      </c>
      <c r="P25" s="229">
        <v>1.1657721785706589E-2</v>
      </c>
      <c r="Q25" s="229">
        <v>6.1416111963681283E-3</v>
      </c>
      <c r="R25" s="229">
        <v>1.421459267619414E-2</v>
      </c>
      <c r="S25" s="229">
        <v>1.689583210775011E-2</v>
      </c>
      <c r="T25" s="229">
        <v>2.4325023493452589E-2</v>
      </c>
      <c r="U25" s="229">
        <v>1.8823544495619789E-2</v>
      </c>
      <c r="V25" s="229">
        <v>1.433164542382975E-2</v>
      </c>
      <c r="W25" s="229">
        <v>1.4159724201845801E-2</v>
      </c>
      <c r="X25" s="229">
        <v>1.376832908755911E-2</v>
      </c>
      <c r="Y25" s="229">
        <v>1.290506509561023E-2</v>
      </c>
      <c r="DA25" s="73" t="s">
        <v>2779</v>
      </c>
    </row>
    <row r="26" spans="1:105" ht="12" customHeight="1" x14ac:dyDescent="0.25">
      <c r="A26" s="46" t="s">
        <v>39</v>
      </c>
      <c r="B26" s="229">
        <v>0.32290856995666728</v>
      </c>
      <c r="C26" s="229">
        <v>0.32669114703696889</v>
      </c>
      <c r="D26" s="229">
        <v>0.33426084210318302</v>
      </c>
      <c r="E26" s="229">
        <v>0.24344266490167291</v>
      </c>
      <c r="F26" s="229">
        <v>0.23082802008883471</v>
      </c>
      <c r="G26" s="229">
        <v>0.1753290319960305</v>
      </c>
      <c r="H26" s="229">
        <v>0.18920604947202241</v>
      </c>
      <c r="I26" s="229">
        <v>0.22073812059447601</v>
      </c>
      <c r="J26" s="229">
        <v>0.1501042832771651</v>
      </c>
      <c r="K26" s="229">
        <v>0.1337025204749922</v>
      </c>
      <c r="L26" s="229">
        <v>0.1299199433935864</v>
      </c>
      <c r="M26" s="229">
        <v>9.8387872267529819E-2</v>
      </c>
      <c r="N26" s="229">
        <v>7.8203532386186644E-2</v>
      </c>
      <c r="O26" s="229">
        <v>6.6851260232052567E-2</v>
      </c>
      <c r="P26" s="229">
        <v>4.5409088598349079E-2</v>
      </c>
      <c r="Q26" s="229">
        <v>3.784393444680411E-2</v>
      </c>
      <c r="R26" s="229">
        <v>5.4904129023991027E-2</v>
      </c>
      <c r="S26" s="229">
        <v>5.1225992847056367E-2</v>
      </c>
      <c r="T26" s="229">
        <v>4.7470661219908637E-2</v>
      </c>
      <c r="U26" s="229">
        <v>4.2107847856051761E-2</v>
      </c>
      <c r="V26" s="229">
        <v>4.1081602463333387E-2</v>
      </c>
      <c r="W26" s="229">
        <v>4.3347515974843209E-2</v>
      </c>
      <c r="X26" s="229">
        <v>4.5745115854655849E-2</v>
      </c>
      <c r="Y26" s="229">
        <v>4.5745115853684293E-2</v>
      </c>
      <c r="DA26" s="73" t="s">
        <v>2780</v>
      </c>
    </row>
    <row r="27" spans="1:105" ht="12" customHeight="1" x14ac:dyDescent="0.25">
      <c r="A27" s="57" t="s">
        <v>2719</v>
      </c>
      <c r="B27" s="261">
        <v>11.553035897506129</v>
      </c>
      <c r="C27" s="261">
        <v>11.79306428245919</v>
      </c>
      <c r="D27" s="261">
        <v>11.18214836215898</v>
      </c>
      <c r="E27" s="261">
        <v>9.7759264382595692</v>
      </c>
      <c r="F27" s="261">
        <v>9.4995005817250551</v>
      </c>
      <c r="G27" s="261">
        <v>6.13770931182931</v>
      </c>
      <c r="H27" s="261">
        <v>5.9671228810553991</v>
      </c>
      <c r="I27" s="261">
        <v>4.7787633291990526</v>
      </c>
      <c r="J27" s="261">
        <v>4.6016189572288759</v>
      </c>
      <c r="K27" s="261">
        <v>4.1613117887325632</v>
      </c>
      <c r="L27" s="261">
        <v>4.3908528825336726</v>
      </c>
      <c r="M27" s="261">
        <v>3.718483364131095</v>
      </c>
      <c r="N27" s="261">
        <v>2.6923902812814888</v>
      </c>
      <c r="O27" s="261">
        <v>2.432204167492189</v>
      </c>
      <c r="P27" s="261">
        <v>2.1018666501008352</v>
      </c>
      <c r="Q27" s="261">
        <v>2.015166012601382</v>
      </c>
      <c r="R27" s="261">
        <v>2.007784733544637</v>
      </c>
      <c r="S27" s="261">
        <v>2.1303445272764359</v>
      </c>
      <c r="T27" s="261">
        <v>2.0094718326766619</v>
      </c>
      <c r="U27" s="261">
        <v>1.951562785010819</v>
      </c>
      <c r="V27" s="261">
        <v>1.946877686540013</v>
      </c>
      <c r="W27" s="261">
        <v>2.549946636147189</v>
      </c>
      <c r="X27" s="261">
        <v>2.6594458209355691</v>
      </c>
      <c r="Y27" s="261">
        <v>2.7192283034112941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0.34107515615198231</v>
      </c>
      <c r="C30" s="229">
        <v>0.34099039164760642</v>
      </c>
      <c r="D30" s="229">
        <v>0.34000713132150351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3.4680229067571823E-2</v>
      </c>
      <c r="R30" s="229">
        <v>2.7323358632420709E-2</v>
      </c>
      <c r="S30" s="229">
        <v>2.9454390285487918E-2</v>
      </c>
      <c r="T30" s="229">
        <v>2.1526796396715162E-2</v>
      </c>
      <c r="U30" s="229">
        <v>1.828621549357504E-2</v>
      </c>
      <c r="V30" s="229">
        <v>1.429132858484272E-2</v>
      </c>
      <c r="W30" s="229">
        <v>1.679472954904412E-2</v>
      </c>
      <c r="X30" s="229">
        <v>2.5039721205596919E-2</v>
      </c>
      <c r="Y30" s="229">
        <v>2.8155598579939271E-2</v>
      </c>
      <c r="DA30" s="73" t="s">
        <v>2784</v>
      </c>
    </row>
    <row r="31" spans="1:105" ht="12" customHeight="1" x14ac:dyDescent="0.25">
      <c r="A31" s="46" t="s">
        <v>159</v>
      </c>
      <c r="B31" s="229">
        <v>0.77666298031062808</v>
      </c>
      <c r="C31" s="229">
        <v>1.033683976329369</v>
      </c>
      <c r="D31" s="229">
        <v>1.0325978201286989</v>
      </c>
      <c r="E31" s="229">
        <v>1.570217702995137</v>
      </c>
      <c r="F31" s="229">
        <v>1.577949074404337</v>
      </c>
      <c r="G31" s="229">
        <v>0.79729666680844535</v>
      </c>
      <c r="H31" s="229">
        <v>0.78970859682952299</v>
      </c>
      <c r="I31" s="229">
        <v>0.7834417102302379</v>
      </c>
      <c r="J31" s="229">
        <v>0.26908239135083067</v>
      </c>
      <c r="K31" s="229">
        <v>0.27045311592868387</v>
      </c>
      <c r="L31" s="229">
        <v>0.27045955439094838</v>
      </c>
      <c r="M31" s="229">
        <v>0.27545645537302782</v>
      </c>
      <c r="N31" s="229">
        <v>0</v>
      </c>
      <c r="O31" s="229">
        <v>0</v>
      </c>
      <c r="P31" s="229">
        <v>0</v>
      </c>
      <c r="Q31" s="229">
        <v>1.387034991215145E-2</v>
      </c>
      <c r="R31" s="229">
        <v>9.3277750736328359E-3</v>
      </c>
      <c r="S31" s="229">
        <v>8.4815243203814547E-3</v>
      </c>
      <c r="T31" s="229">
        <v>1.432714535932241E-2</v>
      </c>
      <c r="U31" s="229">
        <v>2.160319917157312E-2</v>
      </c>
      <c r="V31" s="229">
        <v>2.9610376836854631E-2</v>
      </c>
      <c r="W31" s="229">
        <v>5.8603114304683061E-2</v>
      </c>
      <c r="X31" s="229">
        <v>7.9972236668375829E-2</v>
      </c>
      <c r="Y31" s="229">
        <v>5.9535842321882568E-2</v>
      </c>
      <c r="DA31" s="73" t="s">
        <v>2785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6.361385042671211E-3</v>
      </c>
      <c r="R32" s="229">
        <v>9.6446288087950784E-3</v>
      </c>
      <c r="S32" s="229">
        <v>1.053967873122724E-2</v>
      </c>
      <c r="T32" s="229">
        <v>5.2357418693153059E-3</v>
      </c>
      <c r="U32" s="229">
        <v>4.2227658995860123E-3</v>
      </c>
      <c r="V32" s="229">
        <v>7.9656445716447949E-4</v>
      </c>
      <c r="W32" s="229">
        <v>5.4321306371591814E-4</v>
      </c>
      <c r="X32" s="229">
        <v>5.4339966912588314E-4</v>
      </c>
      <c r="Y32" s="229">
        <v>2.6015959961650601E-4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7.9538048002799684</v>
      </c>
      <c r="C34" s="229">
        <v>7.8702235158498768</v>
      </c>
      <c r="D34" s="229">
        <v>7.2044587280218852</v>
      </c>
      <c r="E34" s="229">
        <v>6.0696037568281591</v>
      </c>
      <c r="F34" s="229">
        <v>5.88794522788307</v>
      </c>
      <c r="G34" s="229">
        <v>3.8539926970488891</v>
      </c>
      <c r="H34" s="229">
        <v>3.540799702566523</v>
      </c>
      <c r="I34" s="229">
        <v>2.2056641181234209</v>
      </c>
      <c r="J34" s="229">
        <v>3.0663449143578752</v>
      </c>
      <c r="K34" s="229">
        <v>2.7556419343948528</v>
      </c>
      <c r="L34" s="229">
        <v>3.0095204771101551</v>
      </c>
      <c r="M34" s="229">
        <v>2.566583032778647</v>
      </c>
      <c r="N34" s="229">
        <v>1.931163526349623</v>
      </c>
      <c r="O34" s="229">
        <v>1.785575136489844</v>
      </c>
      <c r="P34" s="229">
        <v>1.672768133559186</v>
      </c>
      <c r="Q34" s="229">
        <v>1.629516580377443</v>
      </c>
      <c r="R34" s="229">
        <v>1.4417693520918571</v>
      </c>
      <c r="S34" s="229">
        <v>1.569645211683006</v>
      </c>
      <c r="T34" s="229">
        <v>1.4285338274566119</v>
      </c>
      <c r="U34" s="229">
        <v>1.4492934042633241</v>
      </c>
      <c r="V34" s="229">
        <v>1.4855144181249831</v>
      </c>
      <c r="W34" s="229">
        <v>2.041595369439642</v>
      </c>
      <c r="X34" s="229">
        <v>2.106395137000046</v>
      </c>
      <c r="Y34" s="229">
        <v>2.1902724576949679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5.3468905897077687E-2</v>
      </c>
      <c r="C36" s="229">
        <v>9.1700273796671797E-2</v>
      </c>
      <c r="D36" s="229">
        <v>9.1700273795653958E-2</v>
      </c>
      <c r="E36" s="229">
        <v>0.30560340196408131</v>
      </c>
      <c r="F36" s="229">
        <v>0.29795712838506561</v>
      </c>
      <c r="G36" s="229">
        <v>0.16808049584797741</v>
      </c>
      <c r="H36" s="229">
        <v>0.2139306327447229</v>
      </c>
      <c r="I36" s="229">
        <v>0.12987663252923701</v>
      </c>
      <c r="J36" s="229">
        <v>0.13752290610917911</v>
      </c>
      <c r="K36" s="229">
        <v>0.12987663252975831</v>
      </c>
      <c r="L36" s="229">
        <v>0.13397481513079551</v>
      </c>
      <c r="M36" s="229">
        <v>0.1366427595062624</v>
      </c>
      <c r="N36" s="229">
        <v>0.17319634795111619</v>
      </c>
      <c r="O36" s="229">
        <v>0.14395897810364311</v>
      </c>
      <c r="P36" s="229">
        <v>8.7657100350216829E-2</v>
      </c>
      <c r="Q36" s="229">
        <v>4.6180191880383428E-2</v>
      </c>
      <c r="R36" s="229">
        <v>0.1068828026229213</v>
      </c>
      <c r="S36" s="229">
        <v>0.12704366065635181</v>
      </c>
      <c r="T36" s="229">
        <v>0.18290546511422989</v>
      </c>
      <c r="U36" s="229">
        <v>0.14153857495744879</v>
      </c>
      <c r="V36" s="229">
        <v>0.10776294924456591</v>
      </c>
      <c r="W36" s="229">
        <v>0.10647023390234051</v>
      </c>
      <c r="X36" s="229">
        <v>0.1035272437160695</v>
      </c>
      <c r="Y36" s="229">
        <v>9.7036162545838481E-2</v>
      </c>
      <c r="DA36" s="73" t="s">
        <v>2790</v>
      </c>
    </row>
    <row r="37" spans="1:105" ht="12" customHeight="1" x14ac:dyDescent="0.25">
      <c r="A37" s="46" t="s">
        <v>39</v>
      </c>
      <c r="B37" s="229">
        <v>2.4280240548664782</v>
      </c>
      <c r="C37" s="229">
        <v>2.4564661248356701</v>
      </c>
      <c r="D37" s="229">
        <v>2.513384408891242</v>
      </c>
      <c r="E37" s="229">
        <v>1.830501576472193</v>
      </c>
      <c r="F37" s="229">
        <v>1.7356491510525831</v>
      </c>
      <c r="G37" s="229">
        <v>1.3183394521239979</v>
      </c>
      <c r="H37" s="229">
        <v>1.4226839489146299</v>
      </c>
      <c r="I37" s="229">
        <v>1.6597808683161559</v>
      </c>
      <c r="J37" s="229">
        <v>1.1286687454109909</v>
      </c>
      <c r="K37" s="229">
        <v>1.0053401058792679</v>
      </c>
      <c r="L37" s="229">
        <v>0.97689803590177471</v>
      </c>
      <c r="M37" s="229">
        <v>0.73980111647315672</v>
      </c>
      <c r="N37" s="229">
        <v>0.58803040698074949</v>
      </c>
      <c r="O37" s="229">
        <v>0.50267005289870303</v>
      </c>
      <c r="P37" s="229">
        <v>0.34144141619143231</v>
      </c>
      <c r="Q37" s="229">
        <v>0.28455727632116162</v>
      </c>
      <c r="R37" s="229">
        <v>0.41283681631500951</v>
      </c>
      <c r="S37" s="229">
        <v>0.38518006159998158</v>
      </c>
      <c r="T37" s="229">
        <v>0.35694285648046681</v>
      </c>
      <c r="U37" s="229">
        <v>0.3166186252253122</v>
      </c>
      <c r="V37" s="229">
        <v>0.30890204929160292</v>
      </c>
      <c r="W37" s="229">
        <v>0.32593997588776341</v>
      </c>
      <c r="X37" s="229">
        <v>0.34396808267635448</v>
      </c>
      <c r="Y37" s="229">
        <v>0.34396808266904921</v>
      </c>
      <c r="DA37" s="73" t="s">
        <v>2791</v>
      </c>
    </row>
    <row r="38" spans="1:105" ht="12" customHeight="1" x14ac:dyDescent="0.25">
      <c r="A38" s="57" t="s">
        <v>2731</v>
      </c>
      <c r="B38" s="261">
        <v>2.6141913654917852</v>
      </c>
      <c r="C38" s="261">
        <v>2.59201395434807</v>
      </c>
      <c r="D38" s="261">
        <v>2.6345701700388622</v>
      </c>
      <c r="E38" s="261">
        <v>2.612693255272744</v>
      </c>
      <c r="F38" s="261">
        <v>2.7159326048695909</v>
      </c>
      <c r="G38" s="261">
        <v>2.2192852930531322</v>
      </c>
      <c r="H38" s="261">
        <v>2.1111451781643749</v>
      </c>
      <c r="I38" s="261">
        <v>2.0419263102530221</v>
      </c>
      <c r="J38" s="261">
        <v>2.0227494942882829</v>
      </c>
      <c r="K38" s="261">
        <v>1.8778085240359079</v>
      </c>
      <c r="L38" s="261">
        <v>1.885496712293067</v>
      </c>
      <c r="M38" s="261">
        <v>1.8460376988393821</v>
      </c>
      <c r="N38" s="261">
        <v>1.4218981765546099</v>
      </c>
      <c r="O38" s="261">
        <v>1.5045383869429181</v>
      </c>
      <c r="P38" s="261">
        <v>1.385552961849797</v>
      </c>
      <c r="Q38" s="261">
        <v>1.3739631824355949</v>
      </c>
      <c r="R38" s="261">
        <v>1.324346287634846</v>
      </c>
      <c r="S38" s="261">
        <v>1.3478269458751111</v>
      </c>
      <c r="T38" s="261">
        <v>1.278478702964271</v>
      </c>
      <c r="U38" s="261">
        <v>1.285167800144269</v>
      </c>
      <c r="V38" s="261">
        <v>1.345098079501329</v>
      </c>
      <c r="W38" s="261">
        <v>1.436810879047699</v>
      </c>
      <c r="X38" s="261">
        <v>1.4018191730266421</v>
      </c>
      <c r="Y38" s="261">
        <v>1.3565986011726661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5.8866077669938006</v>
      </c>
      <c r="C39" s="261">
        <f t="shared" si="0"/>
        <v>5.9196696998180371</v>
      </c>
      <c r="D39" s="261">
        <f t="shared" si="0"/>
        <v>5.8109839612465475</v>
      </c>
      <c r="E39" s="261">
        <f t="shared" si="0"/>
        <v>5.4452851648888281</v>
      </c>
      <c r="F39" s="261">
        <f t="shared" si="0"/>
        <v>5.497132544505682</v>
      </c>
      <c r="G39" s="261">
        <f t="shared" si="0"/>
        <v>4.0837616958428917</v>
      </c>
      <c r="H39" s="261">
        <f t="shared" si="0"/>
        <v>3.911546620569089</v>
      </c>
      <c r="I39" s="261">
        <f t="shared" si="0"/>
        <v>3.5194372264733982</v>
      </c>
      <c r="J39" s="261">
        <f t="shared" si="0"/>
        <v>3.4746897931095453</v>
      </c>
      <c r="K39" s="261">
        <f t="shared" si="0"/>
        <v>3.1988442697650372</v>
      </c>
      <c r="L39" s="261">
        <f t="shared" si="0"/>
        <v>3.2670961563596022</v>
      </c>
      <c r="M39" s="261">
        <f t="shared" si="0"/>
        <v>3.0573670402611386</v>
      </c>
      <c r="N39" s="261">
        <f t="shared" si="0"/>
        <v>2.3122503552226119</v>
      </c>
      <c r="O39" s="261">
        <f t="shared" si="0"/>
        <v>2.3440872526512129</v>
      </c>
      <c r="P39" s="261">
        <f t="shared" si="0"/>
        <v>2.1266531155365418</v>
      </c>
      <c r="Q39" s="261">
        <f t="shared" si="0"/>
        <v>2.0922464631439448</v>
      </c>
      <c r="R39" s="261">
        <f t="shared" si="0"/>
        <v>2.0301539074809871</v>
      </c>
      <c r="S39" s="261">
        <f t="shared" si="0"/>
        <v>2.0892504674292249</v>
      </c>
      <c r="T39" s="261">
        <f t="shared" si="0"/>
        <v>1.9793071581754065</v>
      </c>
      <c r="U39" s="261">
        <f t="shared" si="0"/>
        <v>1.9732595173968557</v>
      </c>
      <c r="V39" s="261">
        <f t="shared" si="0"/>
        <v>2.0413365440916484</v>
      </c>
      <c r="W39" s="261">
        <f t="shared" si="0"/>
        <v>2.3000272132383328</v>
      </c>
      <c r="X39" s="261">
        <f t="shared" si="0"/>
        <v>2.2869342592128339</v>
      </c>
      <c r="Y39" s="261">
        <f t="shared" si="0"/>
        <v>2.2500758133552088</v>
      </c>
      <c r="DA39" s="70"/>
    </row>
    <row r="40" spans="1:105" ht="12" customHeight="1" x14ac:dyDescent="0.25">
      <c r="A40" s="60" t="s">
        <v>2734</v>
      </c>
      <c r="B40" s="329">
        <v>1.6866250878062421</v>
      </c>
      <c r="C40" s="329">
        <v>1.7206433110032731</v>
      </c>
      <c r="D40" s="329">
        <v>1.625542140640247</v>
      </c>
      <c r="E40" s="329">
        <v>1.429316532375966</v>
      </c>
      <c r="F40" s="329">
        <v>1.3904527222591769</v>
      </c>
      <c r="G40" s="329">
        <v>0.89469727843213587</v>
      </c>
      <c r="H40" s="329">
        <v>0.86469752698475344</v>
      </c>
      <c r="I40" s="329">
        <v>0.67431342999085464</v>
      </c>
      <c r="J40" s="329">
        <v>0.66985304119441735</v>
      </c>
      <c r="K40" s="329">
        <v>0.60633159185273422</v>
      </c>
      <c r="L40" s="329">
        <v>0.64217164206895472</v>
      </c>
      <c r="M40" s="329">
        <v>0.54691845309330289</v>
      </c>
      <c r="N40" s="329">
        <v>0.3962109819386973</v>
      </c>
      <c r="O40" s="329">
        <v>0.35942779570250849</v>
      </c>
      <c r="P40" s="329">
        <v>0.31310323107297722</v>
      </c>
      <c r="Q40" s="329">
        <v>0.3009562999671726</v>
      </c>
      <c r="R40" s="329">
        <v>0.29684380920617359</v>
      </c>
      <c r="S40" s="329">
        <v>0.3162887143874652</v>
      </c>
      <c r="T40" s="329">
        <v>0.29872287770843309</v>
      </c>
      <c r="U40" s="329">
        <v>0.29090072948726409</v>
      </c>
      <c r="V40" s="329">
        <v>0.29034101679669022</v>
      </c>
      <c r="W40" s="329">
        <v>0.3814001889905812</v>
      </c>
      <c r="X40" s="329">
        <v>0.39743117166025022</v>
      </c>
      <c r="Y40" s="329">
        <v>0.40659323632788108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6.3381782128111686E-2</v>
      </c>
      <c r="C42" s="295">
        <v>6.3466820756474196E-2</v>
      </c>
      <c r="D42" s="295">
        <v>6.4453260894052733E-2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6.1825664237862756E-3</v>
      </c>
      <c r="R42" s="295">
        <v>5.4380643097953936E-3</v>
      </c>
      <c r="S42" s="295">
        <v>5.7440380784122931E-3</v>
      </c>
      <c r="T42" s="295">
        <v>4.3660260440221109E-3</v>
      </c>
      <c r="U42" s="295">
        <v>3.5545046778043951E-3</v>
      </c>
      <c r="V42" s="295">
        <v>2.706255634172091E-3</v>
      </c>
      <c r="W42" s="295">
        <v>3.019522940347602E-3</v>
      </c>
      <c r="X42" s="295">
        <v>4.491716758673484E-3</v>
      </c>
      <c r="Y42" s="295">
        <v>5.0157389383911309E-3</v>
      </c>
      <c r="DA42" s="122" t="s">
        <v>2795</v>
      </c>
    </row>
    <row r="43" spans="1:105" ht="12" customHeight="1" x14ac:dyDescent="0.25">
      <c r="A43" s="59" t="s">
        <v>159</v>
      </c>
      <c r="B43" s="295">
        <v>0.14163337414136631</v>
      </c>
      <c r="C43" s="295">
        <v>0.1888039269813592</v>
      </c>
      <c r="D43" s="295">
        <v>0.19209086373230319</v>
      </c>
      <c r="E43" s="295">
        <v>0.28884137492995471</v>
      </c>
      <c r="F43" s="295">
        <v>0.2889848630296038</v>
      </c>
      <c r="G43" s="295">
        <v>0.15068303394513941</v>
      </c>
      <c r="H43" s="295">
        <v>0.15496518713000529</v>
      </c>
      <c r="I43" s="295">
        <v>0.1739804609744926</v>
      </c>
      <c r="J43" s="295">
        <v>5.2993724897933553E-2</v>
      </c>
      <c r="K43" s="295">
        <v>5.315085970655866E-2</v>
      </c>
      <c r="L43" s="295">
        <v>5.1928966197517253E-2</v>
      </c>
      <c r="M43" s="295">
        <v>5.2000214900403338E-2</v>
      </c>
      <c r="N43" s="295">
        <v>0</v>
      </c>
      <c r="O43" s="295">
        <v>0</v>
      </c>
      <c r="P43" s="295">
        <v>0</v>
      </c>
      <c r="Q43" s="295">
        <v>2.4265703563994892E-3</v>
      </c>
      <c r="R43" s="295">
        <v>1.821826264210055E-3</v>
      </c>
      <c r="S43" s="295">
        <v>1.6231543567407269E-3</v>
      </c>
      <c r="T43" s="295">
        <v>2.8515777859548122E-3</v>
      </c>
      <c r="U43" s="295">
        <v>4.120898932121508E-3</v>
      </c>
      <c r="V43" s="295">
        <v>5.5024839527295453E-3</v>
      </c>
      <c r="W43" s="295">
        <v>1.0339621757550099E-2</v>
      </c>
      <c r="X43" s="295">
        <v>1.407799325680415E-2</v>
      </c>
      <c r="Y43" s="295">
        <v>1.040800036253261E-2</v>
      </c>
      <c r="DA43" s="122" t="s">
        <v>2796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1.1479415198651229E-3</v>
      </c>
      <c r="R44" s="295">
        <v>1.9430188841928181E-3</v>
      </c>
      <c r="S44" s="295">
        <v>2.080539153964652E-3</v>
      </c>
      <c r="T44" s="295">
        <v>1.074895866736711E-3</v>
      </c>
      <c r="U44" s="295">
        <v>8.3087082525432987E-4</v>
      </c>
      <c r="V44" s="295">
        <v>1.5268570707981089E-4</v>
      </c>
      <c r="W44" s="295">
        <v>9.8859127152541178E-5</v>
      </c>
      <c r="X44" s="295">
        <v>9.8669627840606138E-5</v>
      </c>
      <c r="Y44" s="295">
        <v>4.6912789986053598E-5</v>
      </c>
      <c r="DA44" s="122" t="s">
        <v>2797</v>
      </c>
    </row>
    <row r="45" spans="1:105" ht="12" customHeight="1" x14ac:dyDescent="0.25">
      <c r="A45" s="59" t="s">
        <v>35</v>
      </c>
      <c r="B45" s="295">
        <v>1.4816099315367639</v>
      </c>
      <c r="C45" s="295">
        <v>1.468372563265439</v>
      </c>
      <c r="D45" s="295">
        <v>1.368998016013891</v>
      </c>
      <c r="E45" s="295">
        <v>1.140475157446011</v>
      </c>
      <c r="F45" s="295">
        <v>1.101467859229573</v>
      </c>
      <c r="G45" s="295">
        <v>0.74401424448699649</v>
      </c>
      <c r="H45" s="295">
        <v>0.70973233985474804</v>
      </c>
      <c r="I45" s="295">
        <v>0.50033296901636204</v>
      </c>
      <c r="J45" s="295">
        <v>0.61685931629648383</v>
      </c>
      <c r="K45" s="295">
        <v>0.55318073214617558</v>
      </c>
      <c r="L45" s="295">
        <v>0.59024267587143742</v>
      </c>
      <c r="M45" s="295">
        <v>0.4949182381928996</v>
      </c>
      <c r="N45" s="295">
        <v>0.3962109819386973</v>
      </c>
      <c r="O45" s="295">
        <v>0.35942779570250849</v>
      </c>
      <c r="P45" s="295">
        <v>0.31310323107297722</v>
      </c>
      <c r="Q45" s="295">
        <v>0.2911992216671217</v>
      </c>
      <c r="R45" s="295">
        <v>0.2876408997479753</v>
      </c>
      <c r="S45" s="295">
        <v>0.30684098279834748</v>
      </c>
      <c r="T45" s="295">
        <v>0.2904303780117195</v>
      </c>
      <c r="U45" s="295">
        <v>0.28239445505208388</v>
      </c>
      <c r="V45" s="295">
        <v>0.28197959150270879</v>
      </c>
      <c r="W45" s="295">
        <v>0.36794218516553101</v>
      </c>
      <c r="X45" s="295">
        <v>0.37876279201693203</v>
      </c>
      <c r="Y45" s="295">
        <v>0.39112258423697133</v>
      </c>
      <c r="DA45" s="122" t="s">
        <v>2798</v>
      </c>
    </row>
    <row r="46" spans="1:105" ht="12" customHeight="1" x14ac:dyDescent="0.25">
      <c r="A46" s="60" t="s">
        <v>2741</v>
      </c>
      <c r="B46" s="329">
        <v>1.1850479788473469</v>
      </c>
      <c r="C46" s="329">
        <v>1.209668793235712</v>
      </c>
      <c r="D46" s="329">
        <v>1.147004340098013</v>
      </c>
      <c r="E46" s="329">
        <v>1.0027616956959859</v>
      </c>
      <c r="F46" s="329">
        <v>0.97440742539911196</v>
      </c>
      <c r="G46" s="329">
        <v>0.62957304722873209</v>
      </c>
      <c r="H46" s="329">
        <v>0.61207521317014968</v>
      </c>
      <c r="I46" s="329">
        <v>0.49017971335825239</v>
      </c>
      <c r="J46" s="329">
        <v>0.47200920113706613</v>
      </c>
      <c r="K46" s="329">
        <v>0.42684487162856122</v>
      </c>
      <c r="L46" s="329">
        <v>0.45038995637378659</v>
      </c>
      <c r="M46" s="329">
        <v>0.3814219252960388</v>
      </c>
      <c r="N46" s="329">
        <v>0.27617084283357962</v>
      </c>
      <c r="O46" s="329">
        <v>0.2494823575726004</v>
      </c>
      <c r="P46" s="329">
        <v>0.21559812049457161</v>
      </c>
      <c r="Q46" s="329">
        <v>0.20670483771201911</v>
      </c>
      <c r="R46" s="329">
        <v>0.20594770600178239</v>
      </c>
      <c r="S46" s="329">
        <v>0.21851922721389669</v>
      </c>
      <c r="T46" s="329">
        <v>0.20612075951206821</v>
      </c>
      <c r="U46" s="329">
        <v>0.20018076239769969</v>
      </c>
      <c r="V46" s="329">
        <v>0.19970019031926209</v>
      </c>
      <c r="W46" s="329">
        <v>0.26155974361571183</v>
      </c>
      <c r="X46" s="329">
        <v>0.27279157815427763</v>
      </c>
      <c r="Y46" s="329">
        <v>0.27892374208563242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3.4985646025751493E-2</v>
      </c>
      <c r="C49" s="229">
        <v>3.4976951341040063E-2</v>
      </c>
      <c r="D49" s="229">
        <v>3.4876093811256018E-2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3.5573104530351612E-3</v>
      </c>
      <c r="R49" s="229">
        <v>2.8026824472743911E-3</v>
      </c>
      <c r="S49" s="229">
        <v>3.0212721561380289E-3</v>
      </c>
      <c r="T49" s="229">
        <v>2.2081024232333919E-3</v>
      </c>
      <c r="U49" s="229">
        <v>1.8757011493494881E-3</v>
      </c>
      <c r="V49" s="229">
        <v>1.465927242394098E-3</v>
      </c>
      <c r="W49" s="229">
        <v>1.722712582558388E-3</v>
      </c>
      <c r="X49" s="229">
        <v>2.5684392629645551E-3</v>
      </c>
      <c r="Y49" s="229">
        <v>2.888049122880044E-3</v>
      </c>
      <c r="DA49" s="73" t="s">
        <v>2802</v>
      </c>
    </row>
    <row r="50" spans="1:105" ht="12" customHeight="1" x14ac:dyDescent="0.25">
      <c r="A50" s="64" t="s">
        <v>159</v>
      </c>
      <c r="B50" s="229">
        <v>7.9665890699893216E-2</v>
      </c>
      <c r="C50" s="229">
        <v>0.10602971528725461</v>
      </c>
      <c r="D50" s="229">
        <v>0.105918303254804</v>
      </c>
      <c r="E50" s="229">
        <v>0.16106444503356759</v>
      </c>
      <c r="F50" s="229">
        <v>0.16185748732508939</v>
      </c>
      <c r="G50" s="229">
        <v>8.178238273690723E-2</v>
      </c>
      <c r="H50" s="229">
        <v>8.1004039531567096E-2</v>
      </c>
      <c r="I50" s="229">
        <v>8.036121617638721E-2</v>
      </c>
      <c r="J50" s="229">
        <v>2.7601017329353762E-2</v>
      </c>
      <c r="K50" s="229">
        <v>2.7741618847859559E-2</v>
      </c>
      <c r="L50" s="229">
        <v>2.7742279270519109E-2</v>
      </c>
      <c r="M50" s="229">
        <v>2.8254834365287911E-2</v>
      </c>
      <c r="N50" s="229">
        <v>0</v>
      </c>
      <c r="O50" s="229">
        <v>0</v>
      </c>
      <c r="P50" s="229">
        <v>0</v>
      </c>
      <c r="Q50" s="229">
        <v>1.422745525515824E-3</v>
      </c>
      <c r="R50" s="229">
        <v>9.5679275094586824E-4</v>
      </c>
      <c r="S50" s="229">
        <v>8.6998892261576897E-4</v>
      </c>
      <c r="T50" s="229">
        <v>1.4696011335325421E-3</v>
      </c>
      <c r="U50" s="229">
        <v>2.2159394069255559E-3</v>
      </c>
      <c r="V50" s="229">
        <v>3.0372724134785601E-3</v>
      </c>
      <c r="W50" s="229">
        <v>6.0111907187889741E-3</v>
      </c>
      <c r="X50" s="229">
        <v>8.2031197919343411E-3</v>
      </c>
      <c r="Y50" s="229">
        <v>6.10686491745005E-3</v>
      </c>
      <c r="DA50" s="73" t="s">
        <v>2803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6.5251649474356395E-4</v>
      </c>
      <c r="R51" s="229">
        <v>9.892938945219303E-4</v>
      </c>
      <c r="S51" s="229">
        <v>1.0811032778697881E-3</v>
      </c>
      <c r="T51" s="229">
        <v>5.3705410205969113E-4</v>
      </c>
      <c r="U51" s="229">
        <v>4.331485021638441E-4</v>
      </c>
      <c r="V51" s="229">
        <v>8.1707276629181769E-5</v>
      </c>
      <c r="W51" s="229">
        <v>5.5719860039470819E-5</v>
      </c>
      <c r="X51" s="229">
        <v>5.5739001013833151E-5</v>
      </c>
      <c r="Y51" s="229">
        <v>2.6685765580441611E-5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0.81585830653852143</v>
      </c>
      <c r="C53" s="229">
        <v>0.80728499013389343</v>
      </c>
      <c r="D53" s="229">
        <v>0.73899443662028397</v>
      </c>
      <c r="E53" s="229">
        <v>0.62258714750346478</v>
      </c>
      <c r="F53" s="229">
        <v>0.60395359745855992</v>
      </c>
      <c r="G53" s="229">
        <v>0.39532174024631073</v>
      </c>
      <c r="H53" s="229">
        <v>0.36319609566308952</v>
      </c>
      <c r="I53" s="229">
        <v>0.22624510374476561</v>
      </c>
      <c r="J53" s="229">
        <v>0.31452908789048561</v>
      </c>
      <c r="K53" s="229">
        <v>0.28265885553826842</v>
      </c>
      <c r="L53" s="229">
        <v>0.30870034425054899</v>
      </c>
      <c r="M53" s="229">
        <v>0.26326621526336491</v>
      </c>
      <c r="N53" s="229">
        <v>0.198088316701097</v>
      </c>
      <c r="O53" s="229">
        <v>0.18315464656646041</v>
      </c>
      <c r="P53" s="229">
        <v>0.17158351392143331</v>
      </c>
      <c r="Q53" s="229">
        <v>0.16714700336829841</v>
      </c>
      <c r="R53" s="229">
        <v>0.14788890745412811</v>
      </c>
      <c r="S53" s="229">
        <v>0.16100572196905319</v>
      </c>
      <c r="T53" s="229">
        <v>0.14653127887432191</v>
      </c>
      <c r="U53" s="229">
        <v>0.1486606840587921</v>
      </c>
      <c r="V53" s="229">
        <v>0.1523760398881483</v>
      </c>
      <c r="W53" s="229">
        <v>0.20941581828727859</v>
      </c>
      <c r="X53" s="229">
        <v>0.21606262820447189</v>
      </c>
      <c r="Y53" s="229">
        <v>0.22466631040908661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5.4845513704487522E-3</v>
      </c>
      <c r="C55" s="229">
        <v>9.4061184511641509E-3</v>
      </c>
      <c r="D55" s="229">
        <v>9.4061184510597466E-3</v>
      </c>
      <c r="E55" s="229">
        <v>3.1347145204022389E-2</v>
      </c>
      <c r="F55" s="229">
        <v>3.0562831787971929E-2</v>
      </c>
      <c r="G55" s="229">
        <v>1.724078879831939E-2</v>
      </c>
      <c r="H55" s="229">
        <v>2.1943848023738319E-2</v>
      </c>
      <c r="I55" s="229">
        <v>1.332204298884722E-2</v>
      </c>
      <c r="J55" s="229">
        <v>1.4106356404992689E-2</v>
      </c>
      <c r="K55" s="229">
        <v>1.33220429889007E-2</v>
      </c>
      <c r="L55" s="229">
        <v>1.374241240966523E-2</v>
      </c>
      <c r="M55" s="229">
        <v>1.401607572360912E-2</v>
      </c>
      <c r="N55" s="229">
        <v>1.7765545256162241E-2</v>
      </c>
      <c r="O55" s="229">
        <v>1.476653388357233E-2</v>
      </c>
      <c r="P55" s="229">
        <v>8.9913915721552395E-3</v>
      </c>
      <c r="Q55" s="229">
        <v>4.7369144817116238E-3</v>
      </c>
      <c r="R55" s="229">
        <v>1.0963460197433829E-2</v>
      </c>
      <c r="S55" s="229">
        <v>1.303145204618265E-2</v>
      </c>
      <c r="T55" s="229">
        <v>1.8761454017514199E-2</v>
      </c>
      <c r="U55" s="229">
        <v>1.4518262010980601E-2</v>
      </c>
      <c r="V55" s="229">
        <v>1.105374088073843E-2</v>
      </c>
      <c r="W55" s="229">
        <v>1.0921141127987741E-2</v>
      </c>
      <c r="X55" s="229">
        <v>1.0619265101378931E-2</v>
      </c>
      <c r="Y55" s="229">
        <v>9.9534450788706635E-3</v>
      </c>
      <c r="DA55" s="73" t="s">
        <v>2808</v>
      </c>
    </row>
    <row r="56" spans="1:105" ht="12" customHeight="1" x14ac:dyDescent="0.25">
      <c r="A56" s="64" t="s">
        <v>39</v>
      </c>
      <c r="B56" s="229">
        <v>0.2490535842127321</v>
      </c>
      <c r="C56" s="229">
        <v>0.25197101802235949</v>
      </c>
      <c r="D56" s="229">
        <v>0.25780938796060882</v>
      </c>
      <c r="E56" s="229">
        <v>0.18776295795493131</v>
      </c>
      <c r="F56" s="229">
        <v>0.17803350882749081</v>
      </c>
      <c r="G56" s="229">
        <v>0.13522813544719481</v>
      </c>
      <c r="H56" s="229">
        <v>0.14593122995175481</v>
      </c>
      <c r="I56" s="229">
        <v>0.17025135044825229</v>
      </c>
      <c r="J56" s="229">
        <v>0.115772739512234</v>
      </c>
      <c r="K56" s="229">
        <v>0.1031223542535325</v>
      </c>
      <c r="L56" s="229">
        <v>0.10020492044305331</v>
      </c>
      <c r="M56" s="229">
        <v>7.5884799943776865E-2</v>
      </c>
      <c r="N56" s="229">
        <v>6.0316980876320377E-2</v>
      </c>
      <c r="O56" s="229">
        <v>5.1561177122567747E-2</v>
      </c>
      <c r="P56" s="229">
        <v>3.5023215000983092E-2</v>
      </c>
      <c r="Q56" s="229">
        <v>2.9188347388714571E-2</v>
      </c>
      <c r="R56" s="229">
        <v>4.234656925747822E-2</v>
      </c>
      <c r="S56" s="229">
        <v>3.9509688842037337E-2</v>
      </c>
      <c r="T56" s="229">
        <v>3.6613268961406438E-2</v>
      </c>
      <c r="U56" s="229">
        <v>3.2477027269488132E-2</v>
      </c>
      <c r="V56" s="229">
        <v>3.1685502617873548E-2</v>
      </c>
      <c r="W56" s="229">
        <v>3.3433161039058558E-2</v>
      </c>
      <c r="X56" s="229">
        <v>3.528238679251406E-2</v>
      </c>
      <c r="Y56" s="229">
        <v>3.5282386791764708E-2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3.0149347003402118</v>
      </c>
      <c r="C58" s="329">
        <v>2.9893575955790519</v>
      </c>
      <c r="D58" s="329">
        <v>3.038437480508287</v>
      </c>
      <c r="E58" s="329">
        <v>3.0132069368168759</v>
      </c>
      <c r="F58" s="329">
        <v>3.1322723968473931</v>
      </c>
      <c r="G58" s="329">
        <v>2.5594913701820232</v>
      </c>
      <c r="H58" s="329">
        <v>2.4347738804141859</v>
      </c>
      <c r="I58" s="329">
        <v>2.3549440831242912</v>
      </c>
      <c r="J58" s="329">
        <v>2.3328275507780618</v>
      </c>
      <c r="K58" s="329">
        <v>2.165667806283742</v>
      </c>
      <c r="L58" s="329">
        <v>2.1745345579168611</v>
      </c>
      <c r="M58" s="329">
        <v>2.129026661871797</v>
      </c>
      <c r="N58" s="329">
        <v>1.6398685304503351</v>
      </c>
      <c r="O58" s="329">
        <v>1.735177099376104</v>
      </c>
      <c r="P58" s="329">
        <v>1.5979517639689931</v>
      </c>
      <c r="Q58" s="329">
        <v>1.5845853254647531</v>
      </c>
      <c r="R58" s="329">
        <v>1.5273623922730311</v>
      </c>
      <c r="S58" s="329">
        <v>1.5544425258278629</v>
      </c>
      <c r="T58" s="329">
        <v>1.4744635209549051</v>
      </c>
      <c r="U58" s="329">
        <v>1.4821780255118919</v>
      </c>
      <c r="V58" s="329">
        <v>1.5512953369756961</v>
      </c>
      <c r="W58" s="329">
        <v>1.6570672806320399</v>
      </c>
      <c r="X58" s="329">
        <v>1.616711509398306</v>
      </c>
      <c r="Y58" s="329">
        <v>1.564558834941695</v>
      </c>
      <c r="DA58" s="72" t="s">
        <v>2811</v>
      </c>
    </row>
    <row r="59" spans="1:105" ht="12" customHeight="1" x14ac:dyDescent="0.25">
      <c r="A59" s="132" t="s">
        <v>2757</v>
      </c>
      <c r="B59" s="316">
        <v>0.75892549499360495</v>
      </c>
      <c r="C59" s="316">
        <v>0.75248717416059441</v>
      </c>
      <c r="D59" s="316">
        <v>0.76484166262097342</v>
      </c>
      <c r="E59" s="316">
        <v>0.75849057884532733</v>
      </c>
      <c r="F59" s="316">
        <v>0.78846197861730438</v>
      </c>
      <c r="G59" s="316">
        <v>0.64428037357759682</v>
      </c>
      <c r="H59" s="316">
        <v>0.61288623338420045</v>
      </c>
      <c r="I59" s="316">
        <v>0.59279131444063726</v>
      </c>
      <c r="J59" s="316">
        <v>0.58722409593454161</v>
      </c>
      <c r="K59" s="316">
        <v>0.54514630505600592</v>
      </c>
      <c r="L59" s="316">
        <v>0.54737826181161675</v>
      </c>
      <c r="M59" s="316">
        <v>0.53592292165840527</v>
      </c>
      <c r="N59" s="316">
        <v>0.41279104189421378</v>
      </c>
      <c r="O59" s="316">
        <v>0.43678230871699442</v>
      </c>
      <c r="P59" s="316">
        <v>0.40223966817895779</v>
      </c>
      <c r="Q59" s="316">
        <v>0.39887504109201372</v>
      </c>
      <c r="R59" s="316">
        <v>0.38447076796045532</v>
      </c>
      <c r="S59" s="316">
        <v>0.39128743425849311</v>
      </c>
      <c r="T59" s="316">
        <v>0.37115495647864077</v>
      </c>
      <c r="U59" s="316">
        <v>0.37309686725663571</v>
      </c>
      <c r="V59" s="316">
        <v>0.39049521747940341</v>
      </c>
      <c r="W59" s="316">
        <v>0.4171203462713366</v>
      </c>
      <c r="X59" s="316">
        <v>0.40696190945479299</v>
      </c>
      <c r="Y59" s="316">
        <v>0.39383393216468537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0.99999999999999967</v>
      </c>
      <c r="D63" s="232">
        <f t="shared" si="1"/>
        <v>0.99999999999999978</v>
      </c>
      <c r="E63" s="232">
        <f t="shared" si="1"/>
        <v>0.99999999999999967</v>
      </c>
      <c r="F63" s="232">
        <f t="shared" si="1"/>
        <v>1.0000000000000002</v>
      </c>
      <c r="G63" s="232">
        <f t="shared" si="1"/>
        <v>1</v>
      </c>
      <c r="H63" s="232">
        <f t="shared" si="1"/>
        <v>1.0000000000000002</v>
      </c>
      <c r="I63" s="232">
        <f t="shared" si="1"/>
        <v>0.99999999999999967</v>
      </c>
      <c r="J63" s="232">
        <f t="shared" si="1"/>
        <v>1</v>
      </c>
      <c r="K63" s="232">
        <f t="shared" si="1"/>
        <v>0.99999999999999967</v>
      </c>
      <c r="L63" s="232">
        <f t="shared" si="1"/>
        <v>0.99999999999999944</v>
      </c>
      <c r="M63" s="232">
        <f t="shared" si="1"/>
        <v>0.99999999999999967</v>
      </c>
      <c r="N63" s="232">
        <f t="shared" si="1"/>
        <v>0.99999999999999989</v>
      </c>
      <c r="O63" s="232">
        <f t="shared" si="1"/>
        <v>0.99999999999999967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1.0000000000000002</v>
      </c>
      <c r="T63" s="232">
        <f t="shared" si="1"/>
        <v>0.99999999999999978</v>
      </c>
      <c r="U63" s="232">
        <f t="shared" si="1"/>
        <v>0.99999999999999989</v>
      </c>
      <c r="V63" s="232">
        <f t="shared" si="1"/>
        <v>0.99999999999999978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2.0754625729407089E-2</v>
      </c>
      <c r="C64" s="299">
        <f t="shared" si="2"/>
        <v>2.0330330323294125E-2</v>
      </c>
      <c r="D64" s="299">
        <f t="shared" si="2"/>
        <v>2.1367766747420466E-2</v>
      </c>
      <c r="E64" s="299">
        <f t="shared" si="2"/>
        <v>2.324912802467238E-2</v>
      </c>
      <c r="F64" s="299">
        <f t="shared" si="2"/>
        <v>2.430494647177658E-2</v>
      </c>
      <c r="G64" s="299">
        <f t="shared" si="2"/>
        <v>2.8090805187046687E-2</v>
      </c>
      <c r="H64" s="299">
        <f t="shared" si="2"/>
        <v>2.7742288065040442E-2</v>
      </c>
      <c r="I64" s="299">
        <f t="shared" si="2"/>
        <v>3.088178325763041E-2</v>
      </c>
      <c r="J64" s="299">
        <f t="shared" si="2"/>
        <v>3.1156242855569609E-2</v>
      </c>
      <c r="K64" s="299">
        <f t="shared" si="2"/>
        <v>3.1478199842288793E-2</v>
      </c>
      <c r="L64" s="299">
        <f t="shared" si="2"/>
        <v>3.0658184034010494E-2</v>
      </c>
      <c r="M64" s="299">
        <f t="shared" si="2"/>
        <v>3.2891634401923109E-2</v>
      </c>
      <c r="N64" s="299">
        <f t="shared" si="2"/>
        <v>3.3772127093558452E-2</v>
      </c>
      <c r="O64" s="299">
        <f t="shared" si="2"/>
        <v>3.6020092244433213E-2</v>
      </c>
      <c r="P64" s="299">
        <f t="shared" si="2"/>
        <v>3.6861815195517185E-2</v>
      </c>
      <c r="Q64" s="299">
        <f t="shared" si="2"/>
        <v>3.7279732091446818E-2</v>
      </c>
      <c r="R64" s="299">
        <f t="shared" si="2"/>
        <v>3.6802096507908347E-2</v>
      </c>
      <c r="S64" s="299">
        <f t="shared" si="2"/>
        <v>3.6238864301206146E-2</v>
      </c>
      <c r="T64" s="299">
        <f t="shared" si="2"/>
        <v>3.6258059874746902E-2</v>
      </c>
      <c r="U64" s="299">
        <f t="shared" si="2"/>
        <v>3.6643847370454098E-2</v>
      </c>
      <c r="V64" s="299">
        <f t="shared" si="2"/>
        <v>3.7205265846712417E-2</v>
      </c>
      <c r="W64" s="299">
        <f t="shared" si="2"/>
        <v>3.4271263629916705E-2</v>
      </c>
      <c r="X64" s="299">
        <f t="shared" si="2"/>
        <v>3.3102065009914729E-2</v>
      </c>
      <c r="Y64" s="299">
        <f t="shared" si="2"/>
        <v>3.2049652420589096E-2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4.3744658638895321E-3</v>
      </c>
      <c r="C65" s="233">
        <f t="shared" si="3"/>
        <v>4.2850368472237953E-3</v>
      </c>
      <c r="D65" s="233">
        <f t="shared" si="3"/>
        <v>4.503697992091665E-3</v>
      </c>
      <c r="E65" s="233">
        <f t="shared" si="3"/>
        <v>4.9002337230791473E-3</v>
      </c>
      <c r="F65" s="233">
        <f t="shared" si="3"/>
        <v>5.1227692587972476E-3</v>
      </c>
      <c r="G65" s="233">
        <f t="shared" si="3"/>
        <v>5.9207171443133163E-3</v>
      </c>
      <c r="H65" s="233">
        <f t="shared" si="3"/>
        <v>5.8472599655101697E-3</v>
      </c>
      <c r="I65" s="233">
        <f t="shared" si="3"/>
        <v>6.5089733940675003E-3</v>
      </c>
      <c r="J65" s="233">
        <f t="shared" si="3"/>
        <v>6.5668214207125044E-3</v>
      </c>
      <c r="K65" s="233">
        <f t="shared" si="3"/>
        <v>6.6346805026543344E-3</v>
      </c>
      <c r="L65" s="233">
        <f t="shared" si="3"/>
        <v>6.4618452413525299E-3</v>
      </c>
      <c r="M65" s="233">
        <f t="shared" si="3"/>
        <v>6.9325910172824716E-3</v>
      </c>
      <c r="N65" s="233">
        <f t="shared" si="3"/>
        <v>7.1181730303324876E-3</v>
      </c>
      <c r="O65" s="233">
        <f t="shared" si="3"/>
        <v>7.5919780964379038E-3</v>
      </c>
      <c r="P65" s="233">
        <f t="shared" si="3"/>
        <v>7.7693885862426936E-3</v>
      </c>
      <c r="Q65" s="233">
        <f t="shared" si="3"/>
        <v>7.8574732001992151E-3</v>
      </c>
      <c r="R65" s="233">
        <f t="shared" si="3"/>
        <v>7.7568016399018119E-3</v>
      </c>
      <c r="S65" s="233">
        <f t="shared" si="3"/>
        <v>7.6380888240801855E-3</v>
      </c>
      <c r="T65" s="233">
        <f t="shared" si="3"/>
        <v>7.6421346875077713E-3</v>
      </c>
      <c r="U65" s="233">
        <f t="shared" si="3"/>
        <v>7.7234473670371008E-3</v>
      </c>
      <c r="V65" s="233">
        <f t="shared" si="3"/>
        <v>7.8417779017221564E-3</v>
      </c>
      <c r="W65" s="233">
        <f t="shared" si="3"/>
        <v>7.2233763603364361E-3</v>
      </c>
      <c r="X65" s="233">
        <f t="shared" si="3"/>
        <v>6.9769436123799872E-3</v>
      </c>
      <c r="Y65" s="233">
        <f t="shared" si="3"/>
        <v>6.7551259315046562E-3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1.6950729184122548E-2</v>
      </c>
      <c r="C66" s="233">
        <f t="shared" si="4"/>
        <v>1.6604198409881813E-2</v>
      </c>
      <c r="D66" s="233">
        <f t="shared" si="4"/>
        <v>1.745149404895438E-2</v>
      </c>
      <c r="E66" s="233">
        <f t="shared" si="4"/>
        <v>1.8988040451860928E-2</v>
      </c>
      <c r="F66" s="233">
        <f t="shared" si="4"/>
        <v>1.9850349066711358E-2</v>
      </c>
      <c r="G66" s="233">
        <f t="shared" si="4"/>
        <v>2.2942337650295758E-2</v>
      </c>
      <c r="H66" s="233">
        <f t="shared" si="4"/>
        <v>2.265769655735678E-2</v>
      </c>
      <c r="I66" s="233">
        <f t="shared" si="4"/>
        <v>2.5221786774076275E-2</v>
      </c>
      <c r="J66" s="233">
        <f t="shared" si="4"/>
        <v>2.5445943565786514E-2</v>
      </c>
      <c r="K66" s="233">
        <f t="shared" si="4"/>
        <v>2.57088924506262E-2</v>
      </c>
      <c r="L66" s="233">
        <f t="shared" si="4"/>
        <v>2.503916869486943E-2</v>
      </c>
      <c r="M66" s="233">
        <f t="shared" si="4"/>
        <v>2.6863273490892032E-2</v>
      </c>
      <c r="N66" s="233">
        <f t="shared" si="4"/>
        <v>2.7582389959630031E-2</v>
      </c>
      <c r="O66" s="233">
        <f t="shared" si="4"/>
        <v>2.941834927706705E-2</v>
      </c>
      <c r="P66" s="233">
        <f t="shared" si="4"/>
        <v>3.0105801702271163E-2</v>
      </c>
      <c r="Q66" s="233">
        <f t="shared" si="4"/>
        <v>3.0447123016214966E-2</v>
      </c>
      <c r="R66" s="233">
        <f t="shared" si="4"/>
        <v>3.0057028223332723E-2</v>
      </c>
      <c r="S66" s="233">
        <f t="shared" si="4"/>
        <v>2.9597024909948123E-2</v>
      </c>
      <c r="T66" s="233">
        <f t="shared" si="4"/>
        <v>2.9612702329183036E-2</v>
      </c>
      <c r="U66" s="233">
        <f t="shared" si="4"/>
        <v>2.9927782901948422E-2</v>
      </c>
      <c r="V66" s="233">
        <f t="shared" si="4"/>
        <v>3.0386304904421044E-2</v>
      </c>
      <c r="W66" s="233">
        <f t="shared" si="4"/>
        <v>2.7990045022362454E-2</v>
      </c>
      <c r="X66" s="233">
        <f t="shared" si="4"/>
        <v>2.7035136491199579E-2</v>
      </c>
      <c r="Y66" s="233">
        <f t="shared" si="4"/>
        <v>2.6175609510361582E-2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2.3840781775034334E-2</v>
      </c>
      <c r="C67" s="233">
        <f t="shared" si="5"/>
        <v>2.3353394803225149E-2</v>
      </c>
      <c r="D67" s="233">
        <f t="shared" si="5"/>
        <v>2.4545095184409262E-2</v>
      </c>
      <c r="E67" s="233">
        <f t="shared" si="5"/>
        <v>2.6706209734762752E-2</v>
      </c>
      <c r="F67" s="233">
        <f t="shared" si="5"/>
        <v>2.791902549543443E-2</v>
      </c>
      <c r="G67" s="233">
        <f t="shared" si="5"/>
        <v>3.2267831040695659E-2</v>
      </c>
      <c r="H67" s="233">
        <f t="shared" si="5"/>
        <v>3.18674903764532E-2</v>
      </c>
      <c r="I67" s="233">
        <f t="shared" si="5"/>
        <v>3.547381991215065E-2</v>
      </c>
      <c r="J67" s="233">
        <f t="shared" si="5"/>
        <v>3.5789090901174603E-2</v>
      </c>
      <c r="K67" s="233">
        <f t="shared" si="5"/>
        <v>3.6158922010701394E-2</v>
      </c>
      <c r="L67" s="233">
        <f t="shared" si="5"/>
        <v>3.5216972095914852E-2</v>
      </c>
      <c r="M67" s="233">
        <f t="shared" si="5"/>
        <v>3.7782530421128557E-2</v>
      </c>
      <c r="N67" s="233">
        <f t="shared" si="5"/>
        <v>3.8793949966316875E-2</v>
      </c>
      <c r="O67" s="233">
        <f t="shared" si="5"/>
        <v>4.1376181382995786E-2</v>
      </c>
      <c r="P67" s="233">
        <f t="shared" si="5"/>
        <v>4.2343066233316032E-2</v>
      </c>
      <c r="Q67" s="233">
        <f t="shared" si="5"/>
        <v>4.2823126227934091E-2</v>
      </c>
      <c r="R67" s="233">
        <f t="shared" si="5"/>
        <v>4.2274467540295207E-2</v>
      </c>
      <c r="S67" s="233">
        <f t="shared" si="5"/>
        <v>4.1627484245885249E-2</v>
      </c>
      <c r="T67" s="233">
        <f t="shared" si="5"/>
        <v>4.1649534148677912E-2</v>
      </c>
      <c r="U67" s="233">
        <f t="shared" si="5"/>
        <v>4.2092687189190715E-2</v>
      </c>
      <c r="V67" s="233">
        <f t="shared" si="5"/>
        <v>4.2737587056403584E-2</v>
      </c>
      <c r="W67" s="233">
        <f t="shared" si="5"/>
        <v>3.9367306739616942E-2</v>
      </c>
      <c r="X67" s="233">
        <f t="shared" si="5"/>
        <v>3.8024251484631406E-2</v>
      </c>
      <c r="Y67" s="233">
        <f t="shared" si="5"/>
        <v>3.6815348023468968E-2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0.1445608257034797</v>
      </c>
      <c r="C68" s="300">
        <f t="shared" si="6"/>
        <v>0.14578553038288211</v>
      </c>
      <c r="D68" s="300">
        <f t="shared" si="6"/>
        <v>0.14252174432682471</v>
      </c>
      <c r="E68" s="300">
        <f t="shared" si="6"/>
        <v>0.13851168222709431</v>
      </c>
      <c r="F68" s="300">
        <f t="shared" si="6"/>
        <v>0.13579082785745697</v>
      </c>
      <c r="G68" s="300">
        <f t="shared" si="6"/>
        <v>0.12783744309038897</v>
      </c>
      <c r="H68" s="300">
        <f t="shared" si="6"/>
        <v>0.12858041917137794</v>
      </c>
      <c r="I68" s="300">
        <f t="shared" si="6"/>
        <v>0.12341100841000889</v>
      </c>
      <c r="J68" s="300">
        <f t="shared" si="6"/>
        <v>0.12669248750806403</v>
      </c>
      <c r="K68" s="300">
        <f t="shared" si="6"/>
        <v>0.12901671860533262</v>
      </c>
      <c r="L68" s="300">
        <f t="shared" si="6"/>
        <v>0.13029603237234127</v>
      </c>
      <c r="M68" s="300">
        <f t="shared" si="6"/>
        <v>0.13028607365432052</v>
      </c>
      <c r="N68" s="300">
        <f t="shared" si="6"/>
        <v>0.13207836394255396</v>
      </c>
      <c r="O68" s="300">
        <f t="shared" si="6"/>
        <v>0.13552139332726854</v>
      </c>
      <c r="P68" s="300">
        <f t="shared" si="6"/>
        <v>0.13762198770660472</v>
      </c>
      <c r="Q68" s="300">
        <f t="shared" si="6"/>
        <v>0.13930579420636569</v>
      </c>
      <c r="R68" s="300">
        <f t="shared" si="6"/>
        <v>0.13950758070367825</v>
      </c>
      <c r="S68" s="300">
        <f t="shared" si="6"/>
        <v>0.13812562707716053</v>
      </c>
      <c r="T68" s="300">
        <f t="shared" si="6"/>
        <v>0.13958819135160513</v>
      </c>
      <c r="U68" s="300">
        <f t="shared" si="6"/>
        <v>0.14234988495251577</v>
      </c>
      <c r="V68" s="300">
        <f t="shared" si="6"/>
        <v>0.14549988975473938</v>
      </c>
      <c r="W68" s="300">
        <f t="shared" si="6"/>
        <v>0.14364612690327958</v>
      </c>
      <c r="X68" s="300">
        <f t="shared" si="6"/>
        <v>0.14792352237840295</v>
      </c>
      <c r="Y68" s="300">
        <f t="shared" si="6"/>
        <v>0.15379498401819466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5.4277842788782033E-2</v>
      </c>
      <c r="C69" s="301">
        <f t="shared" si="7"/>
        <v>5.473721429447316E-2</v>
      </c>
      <c r="D69" s="301">
        <f t="shared" si="7"/>
        <v>5.3669004525382535E-2</v>
      </c>
      <c r="E69" s="301">
        <f t="shared" si="7"/>
        <v>5.1478406573296276E-2</v>
      </c>
      <c r="F69" s="301">
        <f t="shared" si="7"/>
        <v>5.0306647872012424E-2</v>
      </c>
      <c r="G69" s="301">
        <f t="shared" si="7"/>
        <v>4.5973365165238173E-2</v>
      </c>
      <c r="H69" s="301">
        <f t="shared" si="7"/>
        <v>4.6402147947226934E-2</v>
      </c>
      <c r="I69" s="301">
        <f t="shared" si="7"/>
        <v>4.2768769334726592E-2</v>
      </c>
      <c r="J69" s="301">
        <f t="shared" si="7"/>
        <v>4.1943296301755077E-2</v>
      </c>
      <c r="K69" s="301">
        <f t="shared" si="7"/>
        <v>4.1279817123451724E-2</v>
      </c>
      <c r="L69" s="301">
        <f t="shared" si="7"/>
        <v>4.2249197024114796E-2</v>
      </c>
      <c r="M69" s="301">
        <f t="shared" si="7"/>
        <v>3.9206642916029731E-2</v>
      </c>
      <c r="N69" s="301">
        <f t="shared" si="7"/>
        <v>3.7842241913222253E-2</v>
      </c>
      <c r="O69" s="301">
        <f t="shared" si="7"/>
        <v>3.4458034532251991E-2</v>
      </c>
      <c r="P69" s="301">
        <f t="shared" si="7"/>
        <v>3.3090830846272193E-2</v>
      </c>
      <c r="Q69" s="301">
        <f t="shared" si="7"/>
        <v>3.2356194918926509E-2</v>
      </c>
      <c r="R69" s="301">
        <f t="shared" si="7"/>
        <v>3.3016959337072931E-2</v>
      </c>
      <c r="S69" s="301">
        <f t="shared" si="7"/>
        <v>3.3895279137784562E-2</v>
      </c>
      <c r="T69" s="301">
        <f t="shared" si="7"/>
        <v>3.3724219912491867E-2</v>
      </c>
      <c r="U69" s="301">
        <f t="shared" si="7"/>
        <v>3.2928555783160257E-2</v>
      </c>
      <c r="V69" s="301">
        <f t="shared" si="7"/>
        <v>3.1866770518137515E-2</v>
      </c>
      <c r="W69" s="301">
        <f t="shared" si="7"/>
        <v>3.5992376881937266E-2</v>
      </c>
      <c r="X69" s="301">
        <f t="shared" si="7"/>
        <v>3.716234959885812E-2</v>
      </c>
      <c r="Y69" s="301">
        <f t="shared" si="7"/>
        <v>3.8016012066612072E-2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0.40812762558487992</v>
      </c>
      <c r="C70" s="301">
        <f t="shared" si="8"/>
        <v>0.4115817459449807</v>
      </c>
      <c r="D70" s="301">
        <f t="shared" si="8"/>
        <v>0.40354963018124157</v>
      </c>
      <c r="E70" s="301">
        <f t="shared" si="8"/>
        <v>0.38707801865690078</v>
      </c>
      <c r="F70" s="301">
        <f t="shared" si="8"/>
        <v>0.37826729457609332</v>
      </c>
      <c r="G70" s="301">
        <f t="shared" si="8"/>
        <v>0.34568434191554087</v>
      </c>
      <c r="H70" s="301">
        <f t="shared" si="8"/>
        <v>0.3489084586031872</v>
      </c>
      <c r="I70" s="301">
        <f t="shared" si="8"/>
        <v>0.32158824634380961</v>
      </c>
      <c r="J70" s="301">
        <f t="shared" si="8"/>
        <v>0.31538132411511977</v>
      </c>
      <c r="K70" s="301">
        <f t="shared" si="8"/>
        <v>0.31039247106287732</v>
      </c>
      <c r="L70" s="301">
        <f t="shared" si="8"/>
        <v>0.31768146223901689</v>
      </c>
      <c r="M70" s="301">
        <f t="shared" si="8"/>
        <v>0.29480379577245425</v>
      </c>
      <c r="N70" s="301">
        <f t="shared" si="8"/>
        <v>0.28454454977057492</v>
      </c>
      <c r="O70" s="301">
        <f t="shared" si="8"/>
        <v>0.25909791350212547</v>
      </c>
      <c r="P70" s="301">
        <f t="shared" si="8"/>
        <v>0.24881759347870047</v>
      </c>
      <c r="Q70" s="301">
        <f t="shared" si="8"/>
        <v>0.24329369640962037</v>
      </c>
      <c r="R70" s="301">
        <f t="shared" si="8"/>
        <v>0.24826213655375998</v>
      </c>
      <c r="S70" s="301">
        <f t="shared" si="8"/>
        <v>0.25486642582449531</v>
      </c>
      <c r="T70" s="301">
        <f t="shared" si="8"/>
        <v>0.25358019203431365</v>
      </c>
      <c r="U70" s="301">
        <f t="shared" si="8"/>
        <v>0.24759740983107026</v>
      </c>
      <c r="V70" s="301">
        <f t="shared" si="8"/>
        <v>0.2396136013959955</v>
      </c>
      <c r="W70" s="301">
        <f t="shared" si="8"/>
        <v>0.27063498770841282</v>
      </c>
      <c r="X70" s="301">
        <f t="shared" si="8"/>
        <v>0.27943228256064484</v>
      </c>
      <c r="Y70" s="301">
        <f t="shared" si="8"/>
        <v>0.28585116765471774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9.2350073546726058E-2</v>
      </c>
      <c r="C71" s="301">
        <f t="shared" si="9"/>
        <v>9.0462122760673072E-2</v>
      </c>
      <c r="D71" s="301">
        <f t="shared" si="9"/>
        <v>9.5078314414390519E-2</v>
      </c>
      <c r="E71" s="301">
        <f t="shared" si="9"/>
        <v>0.10344964592320204</v>
      </c>
      <c r="F71" s="301">
        <f t="shared" si="9"/>
        <v>0.10814763048400819</v>
      </c>
      <c r="G71" s="301">
        <f t="shared" si="9"/>
        <v>0.12499324048685825</v>
      </c>
      <c r="H71" s="301">
        <f t="shared" si="9"/>
        <v>0.12344247381589064</v>
      </c>
      <c r="I71" s="301">
        <f t="shared" si="9"/>
        <v>0.1374120156286574</v>
      </c>
      <c r="J71" s="301">
        <f t="shared" si="9"/>
        <v>0.13863325490253053</v>
      </c>
      <c r="K71" s="301">
        <f t="shared" si="9"/>
        <v>0.14006583922325239</v>
      </c>
      <c r="L71" s="301">
        <f t="shared" si="9"/>
        <v>0.13641708538922495</v>
      </c>
      <c r="M71" s="301">
        <f t="shared" si="9"/>
        <v>0.14635507745079432</v>
      </c>
      <c r="N71" s="301">
        <f t="shared" si="9"/>
        <v>0.15027293007266385</v>
      </c>
      <c r="O71" s="301">
        <f t="shared" si="9"/>
        <v>0.16027550731594389</v>
      </c>
      <c r="P71" s="301">
        <f t="shared" si="9"/>
        <v>0.16402084955685134</v>
      </c>
      <c r="Q71" s="301">
        <f t="shared" si="9"/>
        <v>0.16588041843458998</v>
      </c>
      <c r="R71" s="301">
        <f t="shared" si="9"/>
        <v>0.16375512444743751</v>
      </c>
      <c r="S71" s="301">
        <f t="shared" si="9"/>
        <v>0.16124895852611548</v>
      </c>
      <c r="T71" s="301">
        <f t="shared" si="9"/>
        <v>0.16133437141919155</v>
      </c>
      <c r="U71" s="301">
        <f t="shared" si="9"/>
        <v>0.16305097686736811</v>
      </c>
      <c r="V71" s="301">
        <f t="shared" si="9"/>
        <v>0.16554907238828553</v>
      </c>
      <c r="W71" s="301">
        <f t="shared" si="9"/>
        <v>0.1524938950008452</v>
      </c>
      <c r="X71" s="301">
        <f t="shared" si="9"/>
        <v>0.14729141243355309</v>
      </c>
      <c r="Y71" s="301">
        <f t="shared" si="9"/>
        <v>0.14260858262525566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0.20795289411429074</v>
      </c>
      <c r="C72" s="301">
        <f t="shared" si="10"/>
        <v>0.20659838122756699</v>
      </c>
      <c r="D72" s="301">
        <f t="shared" si="10"/>
        <v>0.20971108168139241</v>
      </c>
      <c r="E72" s="301">
        <f t="shared" si="10"/>
        <v>0.21560618381885355</v>
      </c>
      <c r="F72" s="301">
        <f t="shared" si="10"/>
        <v>0.21889418687300674</v>
      </c>
      <c r="G72" s="301">
        <f t="shared" si="10"/>
        <v>0.23000314981463271</v>
      </c>
      <c r="H72" s="301">
        <f t="shared" si="10"/>
        <v>0.22871519982774025</v>
      </c>
      <c r="I72" s="301">
        <f t="shared" si="10"/>
        <v>0.23684153573020716</v>
      </c>
      <c r="J72" s="301">
        <f t="shared" si="10"/>
        <v>0.23814493942803752</v>
      </c>
      <c r="K72" s="301">
        <f t="shared" si="10"/>
        <v>0.23860196684279411</v>
      </c>
      <c r="L72" s="301">
        <f t="shared" si="10"/>
        <v>0.23637682973994081</v>
      </c>
      <c r="M72" s="301">
        <f t="shared" si="10"/>
        <v>0.2423900607524142</v>
      </c>
      <c r="N72" s="301">
        <f t="shared" si="10"/>
        <v>0.24436956293368922</v>
      </c>
      <c r="O72" s="301">
        <f t="shared" si="10"/>
        <v>0.24971099233625887</v>
      </c>
      <c r="P72" s="301">
        <f t="shared" si="10"/>
        <v>0.2517517989765895</v>
      </c>
      <c r="Q72" s="301">
        <f t="shared" si="10"/>
        <v>0.25259972262093511</v>
      </c>
      <c r="R72" s="301">
        <f t="shared" si="10"/>
        <v>0.25102807994480103</v>
      </c>
      <c r="S72" s="301">
        <f t="shared" si="10"/>
        <v>0.24995008669635133</v>
      </c>
      <c r="T72" s="301">
        <f t="shared" si="10"/>
        <v>0.2497736375813995</v>
      </c>
      <c r="U72" s="301">
        <f t="shared" si="10"/>
        <v>0.25035010361158361</v>
      </c>
      <c r="V72" s="301">
        <f t="shared" si="10"/>
        <v>0.25123920437977776</v>
      </c>
      <c r="W72" s="301">
        <f t="shared" si="10"/>
        <v>0.24411014244764018</v>
      </c>
      <c r="X72" s="301">
        <f t="shared" si="10"/>
        <v>0.24029188904219523</v>
      </c>
      <c r="Y72" s="301">
        <f t="shared" si="10"/>
        <v>0.23653284196562022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5.9582459402453873E-2</v>
      </c>
      <c r="C73" s="302">
        <f t="shared" si="11"/>
        <v>6.0051006348250204E-2</v>
      </c>
      <c r="D73" s="302">
        <f t="shared" si="11"/>
        <v>5.8663765535368159E-2</v>
      </c>
      <c r="E73" s="302">
        <f t="shared" si="11"/>
        <v>5.659381899810393E-2</v>
      </c>
      <c r="F73" s="302">
        <f t="shared" si="11"/>
        <v>5.5367414840394813E-2</v>
      </c>
      <c r="G73" s="302">
        <f t="shared" si="11"/>
        <v>5.0390597565830024E-2</v>
      </c>
      <c r="H73" s="302">
        <f t="shared" si="11"/>
        <v>5.0560427078866654E-2</v>
      </c>
      <c r="I73" s="302">
        <f t="shared" si="11"/>
        <v>4.5378115319467734E-2</v>
      </c>
      <c r="J73" s="302">
        <f t="shared" si="11"/>
        <v>4.5909741996902932E-2</v>
      </c>
      <c r="K73" s="302">
        <f t="shared" si="11"/>
        <v>4.5226306182642381E-2</v>
      </c>
      <c r="L73" s="302">
        <f t="shared" si="11"/>
        <v>4.6461594528117656E-2</v>
      </c>
      <c r="M73" s="302">
        <f t="shared" si="11"/>
        <v>4.3360053054205455E-2</v>
      </c>
      <c r="N73" s="302">
        <f t="shared" si="11"/>
        <v>4.1873452097087371E-2</v>
      </c>
      <c r="O73" s="302">
        <f t="shared" si="11"/>
        <v>3.8289134261787768E-2</v>
      </c>
      <c r="P73" s="302">
        <f t="shared" si="11"/>
        <v>3.7064954840139934E-2</v>
      </c>
      <c r="Q73" s="302">
        <f t="shared" si="11"/>
        <v>3.6334857882133038E-2</v>
      </c>
      <c r="R73" s="302">
        <f t="shared" si="11"/>
        <v>3.670467110593903E-2</v>
      </c>
      <c r="S73" s="302">
        <f t="shared" si="11"/>
        <v>3.7839595019692168E-2</v>
      </c>
      <c r="T73" s="302">
        <f t="shared" si="11"/>
        <v>3.7696574523986372E-2</v>
      </c>
      <c r="U73" s="302">
        <f t="shared" si="11"/>
        <v>3.6906968964678287E-2</v>
      </c>
      <c r="V73" s="302">
        <f t="shared" si="11"/>
        <v>3.573396374544166E-2</v>
      </c>
      <c r="W73" s="302">
        <f t="shared" si="11"/>
        <v>4.0479370821426927E-2</v>
      </c>
      <c r="X73" s="302">
        <f t="shared" si="11"/>
        <v>4.1758737321712765E-2</v>
      </c>
      <c r="Y73" s="302">
        <f t="shared" si="11"/>
        <v>4.2741961467166995E-2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4.1863525925296477E-2</v>
      </c>
      <c r="C74" s="302">
        <f t="shared" si="12"/>
        <v>4.2217830922506472E-2</v>
      </c>
      <c r="D74" s="302">
        <f t="shared" si="12"/>
        <v>4.1393939900602736E-2</v>
      </c>
      <c r="E74" s="302">
        <f t="shared" si="12"/>
        <v>3.970437101858338E-2</v>
      </c>
      <c r="F74" s="302">
        <f t="shared" si="12"/>
        <v>3.8800614563849561E-2</v>
      </c>
      <c r="G74" s="302">
        <f t="shared" si="12"/>
        <v>3.5458431388983705E-2</v>
      </c>
      <c r="H74" s="302">
        <f t="shared" si="12"/>
        <v>3.578914385263042E-2</v>
      </c>
      <c r="I74" s="302">
        <f t="shared" si="12"/>
        <v>3.2986784143296824E-2</v>
      </c>
      <c r="J74" s="302">
        <f t="shared" si="12"/>
        <v>3.2350111609148531E-2</v>
      </c>
      <c r="K74" s="302">
        <f t="shared" si="12"/>
        <v>3.1838382027523808E-2</v>
      </c>
      <c r="L74" s="302">
        <f t="shared" si="12"/>
        <v>3.2586047345778794E-2</v>
      </c>
      <c r="M74" s="302">
        <f t="shared" si="12"/>
        <v>3.0239379972158319E-2</v>
      </c>
      <c r="N74" s="302">
        <f t="shared" si="12"/>
        <v>2.9187041967941679E-2</v>
      </c>
      <c r="O74" s="302">
        <f t="shared" si="12"/>
        <v>2.6576863557183077E-2</v>
      </c>
      <c r="P74" s="302">
        <f t="shared" si="12"/>
        <v>2.5522363893740189E-2</v>
      </c>
      <c r="Q74" s="302">
        <f t="shared" si="12"/>
        <v>2.4955752388751525E-2</v>
      </c>
      <c r="R74" s="302">
        <f t="shared" si="12"/>
        <v>2.5465388124593692E-2</v>
      </c>
      <c r="S74" s="302">
        <f t="shared" si="12"/>
        <v>2.6142820422168186E-2</v>
      </c>
      <c r="T74" s="302">
        <f t="shared" si="12"/>
        <v>2.6010885511993712E-2</v>
      </c>
      <c r="U74" s="302">
        <f t="shared" si="12"/>
        <v>2.5397204050191278E-2</v>
      </c>
      <c r="V74" s="302">
        <f t="shared" si="12"/>
        <v>2.4578268132963498E-2</v>
      </c>
      <c r="W74" s="302">
        <f t="shared" si="12"/>
        <v>2.7760274272017264E-2</v>
      </c>
      <c r="X74" s="302">
        <f t="shared" si="12"/>
        <v>2.8662653229068018E-2</v>
      </c>
      <c r="Y74" s="302">
        <f t="shared" si="12"/>
        <v>2.932106776829977E-2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0.1065069087865404</v>
      </c>
      <c r="C76" s="302">
        <f t="shared" si="14"/>
        <v>0.10432954395681031</v>
      </c>
      <c r="D76" s="302">
        <f t="shared" si="14"/>
        <v>0.10965337624542151</v>
      </c>
      <c r="E76" s="302">
        <f t="shared" si="14"/>
        <v>0.11930799380216621</v>
      </c>
      <c r="F76" s="302">
        <f t="shared" si="14"/>
        <v>0.12472615746876235</v>
      </c>
      <c r="G76" s="302">
        <f t="shared" si="14"/>
        <v>0.14415412085981896</v>
      </c>
      <c r="H76" s="302">
        <f t="shared" si="14"/>
        <v>0.14236562889624318</v>
      </c>
      <c r="I76" s="302">
        <f t="shared" si="14"/>
        <v>0.1584766362674426</v>
      </c>
      <c r="J76" s="302">
        <f t="shared" si="14"/>
        <v>0.15988508582198607</v>
      </c>
      <c r="K76" s="302">
        <f t="shared" si="14"/>
        <v>0.16153727863262793</v>
      </c>
      <c r="L76" s="302">
        <f t="shared" si="14"/>
        <v>0.15732918786604436</v>
      </c>
      <c r="M76" s="302">
        <f t="shared" si="14"/>
        <v>0.16879062772605041</v>
      </c>
      <c r="N76" s="302">
        <f t="shared" si="14"/>
        <v>0.17330906886866018</v>
      </c>
      <c r="O76" s="302">
        <f t="shared" si="14"/>
        <v>0.18484499451728803</v>
      </c>
      <c r="P76" s="302">
        <f t="shared" si="14"/>
        <v>0.1891644802427094</v>
      </c>
      <c r="Q76" s="302">
        <f t="shared" si="14"/>
        <v>0.19130911235005052</v>
      </c>
      <c r="R76" s="302">
        <f t="shared" si="14"/>
        <v>0.1888580207142683</v>
      </c>
      <c r="S76" s="302">
        <f t="shared" si="14"/>
        <v>0.18596767125449096</v>
      </c>
      <c r="T76" s="302">
        <f t="shared" si="14"/>
        <v>0.1860661775454194</v>
      </c>
      <c r="U76" s="302">
        <f t="shared" si="14"/>
        <v>0.18804593059671401</v>
      </c>
      <c r="V76" s="302">
        <f t="shared" si="14"/>
        <v>0.19092697250137258</v>
      </c>
      <c r="W76" s="302">
        <f t="shared" si="14"/>
        <v>0.17587049735419599</v>
      </c>
      <c r="X76" s="302">
        <f t="shared" si="14"/>
        <v>0.16987049849141445</v>
      </c>
      <c r="Y76" s="302">
        <f t="shared" si="14"/>
        <v>0.1644698127301534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2.6810135709387926E-2</v>
      </c>
      <c r="C77" s="235">
        <f t="shared" si="15"/>
        <v>2.6262045005798856E-2</v>
      </c>
      <c r="D77" s="235">
        <f t="shared" si="15"/>
        <v>2.7602170897892398E-2</v>
      </c>
      <c r="E77" s="235">
        <f t="shared" si="15"/>
        <v>3.0032450866277639E-2</v>
      </c>
      <c r="F77" s="235">
        <f t="shared" si="15"/>
        <v>3.1396322044702787E-2</v>
      </c>
      <c r="G77" s="235">
        <f t="shared" si="15"/>
        <v>3.628676850498979E-2</v>
      </c>
      <c r="H77" s="235">
        <f t="shared" si="15"/>
        <v>3.5836565670216723E-2</v>
      </c>
      <c r="I77" s="235">
        <f t="shared" si="15"/>
        <v>3.9892061214665299E-2</v>
      </c>
      <c r="J77" s="235">
        <f t="shared" si="15"/>
        <v>4.0246599001249807E-2</v>
      </c>
      <c r="K77" s="235">
        <f t="shared" si="15"/>
        <v>4.0662492336020789E-2</v>
      </c>
      <c r="L77" s="235">
        <f t="shared" si="15"/>
        <v>3.9603223169213594E-2</v>
      </c>
      <c r="M77" s="235">
        <f t="shared" si="15"/>
        <v>4.2488320122760541E-2</v>
      </c>
      <c r="N77" s="235">
        <f t="shared" si="15"/>
        <v>4.3625711317457933E-2</v>
      </c>
      <c r="O77" s="235">
        <f t="shared" si="15"/>
        <v>4.6529557985217102E-2</v>
      </c>
      <c r="P77" s="235">
        <f t="shared" si="15"/>
        <v>4.7616867717634626E-2</v>
      </c>
      <c r="Q77" s="235">
        <f t="shared" si="15"/>
        <v>4.8156718873767233E-2</v>
      </c>
      <c r="R77" s="235">
        <f t="shared" si="15"/>
        <v>4.7539725101812307E-2</v>
      </c>
      <c r="S77" s="235">
        <f t="shared" si="15"/>
        <v>4.6812160456973242E-2</v>
      </c>
      <c r="T77" s="235">
        <f t="shared" si="15"/>
        <v>4.6836956660882556E-2</v>
      </c>
      <c r="U77" s="235">
        <f t="shared" si="15"/>
        <v>4.733530412567153E-2</v>
      </c>
      <c r="V77" s="235">
        <f t="shared" si="15"/>
        <v>4.8060525853804992E-2</v>
      </c>
      <c r="W77" s="235">
        <f t="shared" si="15"/>
        <v>4.4270479305652401E-2</v>
      </c>
      <c r="X77" s="235">
        <f t="shared" si="15"/>
        <v>4.2760147388220225E-2</v>
      </c>
      <c r="Y77" s="235">
        <f t="shared" si="15"/>
        <v>4.140067578367522E-2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0.48335661257917301</v>
      </c>
      <c r="C81" s="322">
        <f>IF(C$5=0,0,C$5/TEL_fec!C$5)</f>
        <v>0.4827816943946629</v>
      </c>
      <c r="D81" s="322">
        <f>IF(D$5=0,0,D$5/TEL_fec!D$5)</f>
        <v>0.48267930655362246</v>
      </c>
      <c r="E81" s="322">
        <f>IF(E$5=0,0,E$5/TEL_fec!E$5)</f>
        <v>0.47979258164442623</v>
      </c>
      <c r="F81" s="322">
        <f>IF(F$5=0,0,F$5/TEL_fec!F$5)</f>
        <v>0.479536323899595</v>
      </c>
      <c r="G81" s="322">
        <f>IF(G$5=0,0,G$5/TEL_fec!G$5)</f>
        <v>0.4811354855544977</v>
      </c>
      <c r="H81" s="322">
        <f>IF(H$5=0,0,H$5/TEL_fec!H$5)</f>
        <v>0.48115721452067178</v>
      </c>
      <c r="I81" s="322">
        <f>IF(I$5=0,0,I$5/TEL_fec!I$5)</f>
        <v>0.48276755271986238</v>
      </c>
      <c r="J81" s="322">
        <f>IF(J$5=0,0,J$5/TEL_fec!J$5)</f>
        <v>0.48437134781895602</v>
      </c>
      <c r="K81" s="322">
        <f>IF(K$5=0,0,K$5/TEL_fec!K$5)</f>
        <v>0.48513047266453735</v>
      </c>
      <c r="L81" s="322">
        <f>IF(L$5=0,0,L$5/TEL_fec!L$5)</f>
        <v>0.48492993917349114</v>
      </c>
      <c r="M81" s="322">
        <f>IF(M$5=0,0,M$5/TEL_fec!M$5)</f>
        <v>0.48540622099151709</v>
      </c>
      <c r="N81" s="322">
        <f>IF(N$5=0,0,N$5/TEL_fec!N$5)</f>
        <v>0.48695005359785265</v>
      </c>
      <c r="O81" s="322">
        <f>IF(O$5=0,0,O$5/TEL_fec!O$5)</f>
        <v>0.48895300050327961</v>
      </c>
      <c r="P81" s="322">
        <f>IF(P$5=0,0,P$5/TEL_fec!P$5)</f>
        <v>0.48996301119579527</v>
      </c>
      <c r="Q81" s="322">
        <f>IF(Q$5=0,0,Q$5/TEL_fec!Q$5)</f>
        <v>0.4906990965345433</v>
      </c>
      <c r="R81" s="322">
        <f>IF(R$5=0,0,R$5/TEL_fec!R$5)</f>
        <v>0.49036816964002633</v>
      </c>
      <c r="S81" s="322">
        <f>IF(S$5=0,0,S$5/TEL_fec!S$5)</f>
        <v>0.48932032328297581</v>
      </c>
      <c r="T81" s="322">
        <f>IF(T$5=0,0,T$5/TEL_fec!T$5)</f>
        <v>0.48891184744155547</v>
      </c>
      <c r="U81" s="322">
        <f>IF(U$5=0,0,U$5/TEL_fec!U$5)</f>
        <v>0.49029287184643405</v>
      </c>
      <c r="V81" s="322">
        <f>IF(V$5=0,0,V$5/TEL_fec!V$5)</f>
        <v>0.49195147582276544</v>
      </c>
      <c r="W81" s="322">
        <f>IF(W$5=0,0,W$5/TEL_fec!W$5)</f>
        <v>0.49028662868168593</v>
      </c>
      <c r="X81" s="322">
        <f>IF(X$5=0,0,X$5/TEL_fec!X$5)</f>
        <v>0.49117707910720526</v>
      </c>
      <c r="Y81" s="322">
        <f>IF(Y$5=0,0,Y$5/TEL_fec!Y$5)</f>
        <v>0.49284058172060985</v>
      </c>
      <c r="DA81" s="95"/>
    </row>
    <row r="82" spans="1:105" ht="12" customHeight="1" x14ac:dyDescent="0.25">
      <c r="A82" s="55" t="s">
        <v>91</v>
      </c>
      <c r="B82" s="334">
        <f>IF(B$6=0,0,B$6/TEL_fec!B$6)</f>
        <v>0.47316234669780283</v>
      </c>
      <c r="C82" s="334">
        <f>IF(C$6=0,0,C$6/TEL_fec!C$6)</f>
        <v>0.47316234669780272</v>
      </c>
      <c r="D82" s="334">
        <f>IF(D$6=0,0,D$6/TEL_fec!D$6)</f>
        <v>0.47316234669780288</v>
      </c>
      <c r="E82" s="334">
        <f>IF(E$6=0,0,E$6/TEL_fec!E$6)</f>
        <v>0.47316234669780299</v>
      </c>
      <c r="F82" s="334">
        <f>IF(F$6=0,0,F$6/TEL_fec!F$6)</f>
        <v>0.47316234669780277</v>
      </c>
      <c r="G82" s="334">
        <f>IF(G$6=0,0,G$6/TEL_fec!G$6)</f>
        <v>0.47316234669780283</v>
      </c>
      <c r="H82" s="334">
        <f>IF(H$6=0,0,H$6/TEL_fec!H$6)</f>
        <v>0.47316234669780272</v>
      </c>
      <c r="I82" s="334">
        <f>IF(I$6=0,0,I$6/TEL_fec!I$6)</f>
        <v>0.47316234669780294</v>
      </c>
      <c r="J82" s="334">
        <f>IF(J$6=0,0,J$6/TEL_fec!J$6)</f>
        <v>0.47316234669780288</v>
      </c>
      <c r="K82" s="334">
        <f>IF(K$6=0,0,K$6/TEL_fec!K$6)</f>
        <v>0.47316234669780288</v>
      </c>
      <c r="L82" s="334">
        <f>IF(L$6=0,0,L$6/TEL_fec!L$6)</f>
        <v>0.47316234669780283</v>
      </c>
      <c r="M82" s="334">
        <f>IF(M$6=0,0,M$6/TEL_fec!M$6)</f>
        <v>0.47316234669780288</v>
      </c>
      <c r="N82" s="334">
        <f>IF(N$6=0,0,N$6/TEL_fec!N$6)</f>
        <v>0.47316234669780288</v>
      </c>
      <c r="O82" s="334">
        <f>IF(O$6=0,0,O$6/TEL_fec!O$6)</f>
        <v>0.47316234669780283</v>
      </c>
      <c r="P82" s="334">
        <f>IF(P$6=0,0,P$6/TEL_fec!P$6)</f>
        <v>0.47316234669780277</v>
      </c>
      <c r="Q82" s="334">
        <f>IF(Q$6=0,0,Q$6/TEL_fec!Q$6)</f>
        <v>0.47316234669780294</v>
      </c>
      <c r="R82" s="334">
        <f>IF(R$6=0,0,R$6/TEL_fec!R$6)</f>
        <v>0.47316234669780294</v>
      </c>
      <c r="S82" s="334">
        <f>IF(S$6=0,0,S$6/TEL_fec!S$6)</f>
        <v>0.47316234669780288</v>
      </c>
      <c r="T82" s="334">
        <f>IF(T$6=0,0,T$6/TEL_fec!T$6)</f>
        <v>0.47316234669780277</v>
      </c>
      <c r="U82" s="334">
        <f>IF(U$6=0,0,U$6/TEL_fec!U$6)</f>
        <v>0.47316234669780294</v>
      </c>
      <c r="V82" s="334">
        <f>IF(V$6=0,0,V$6/TEL_fec!V$6)</f>
        <v>0.47316234669780283</v>
      </c>
      <c r="W82" s="334">
        <f>IF(W$6=0,0,W$6/TEL_fec!W$6)</f>
        <v>0.47316234669780288</v>
      </c>
      <c r="X82" s="334">
        <f>IF(X$6=0,0,X$6/TEL_fec!X$6)</f>
        <v>0.47316234669780288</v>
      </c>
      <c r="Y82" s="334">
        <f>IF(Y$6=0,0,Y$6/TEL_fec!Y$6)</f>
        <v>0.47316234669780283</v>
      </c>
      <c r="DA82" s="67"/>
    </row>
    <row r="83" spans="1:105" ht="12" customHeight="1" x14ac:dyDescent="0.25">
      <c r="A83" s="173" t="s">
        <v>92</v>
      </c>
      <c r="B83" s="335">
        <f>IF(B$7=0,0,B$7/TEL_fec!B$7)</f>
        <v>0.12154439368577141</v>
      </c>
      <c r="C83" s="335">
        <f>IF(C$7=0,0,C$7/TEL_fec!C$7)</f>
        <v>0.12154439368577152</v>
      </c>
      <c r="D83" s="335">
        <f>IF(D$7=0,0,D$7/TEL_fec!D$7)</f>
        <v>0.12154439368577148</v>
      </c>
      <c r="E83" s="335">
        <f>IF(E$7=0,0,E$7/TEL_fec!E$7)</f>
        <v>0.12154439368577151</v>
      </c>
      <c r="F83" s="335">
        <f>IF(F$7=0,0,F$7/TEL_fec!F$7)</f>
        <v>0.12154439368577158</v>
      </c>
      <c r="G83" s="335">
        <f>IF(G$7=0,0,G$7/TEL_fec!G$7)</f>
        <v>0.12154439368577154</v>
      </c>
      <c r="H83" s="335">
        <f>IF(H$7=0,0,H$7/TEL_fec!H$7)</f>
        <v>0.12154439368577147</v>
      </c>
      <c r="I83" s="335">
        <f>IF(I$7=0,0,I$7/TEL_fec!I$7)</f>
        <v>0.12154439368577148</v>
      </c>
      <c r="J83" s="335">
        <f>IF(J$7=0,0,J$7/TEL_fec!J$7)</f>
        <v>0.12154439368577148</v>
      </c>
      <c r="K83" s="335">
        <f>IF(K$7=0,0,K$7/TEL_fec!K$7)</f>
        <v>0.1215443936857715</v>
      </c>
      <c r="L83" s="335">
        <f>IF(L$7=0,0,L$7/TEL_fec!L$7)</f>
        <v>0.12154439368577148</v>
      </c>
      <c r="M83" s="335">
        <f>IF(M$7=0,0,M$7/TEL_fec!M$7)</f>
        <v>0.12154439368577148</v>
      </c>
      <c r="N83" s="335">
        <f>IF(N$7=0,0,N$7/TEL_fec!N$7)</f>
        <v>0.12154439368577148</v>
      </c>
      <c r="O83" s="335">
        <f>IF(O$7=0,0,O$7/TEL_fec!O$7)</f>
        <v>0.12154439368577148</v>
      </c>
      <c r="P83" s="335">
        <f>IF(P$7=0,0,P$7/TEL_fec!P$7)</f>
        <v>0.12154439368577148</v>
      </c>
      <c r="Q83" s="335">
        <f>IF(Q$7=0,0,Q$7/TEL_fec!Q$7)</f>
        <v>0.12154439368577148</v>
      </c>
      <c r="R83" s="335">
        <f>IF(R$7=0,0,R$7/TEL_fec!R$7)</f>
        <v>0.1215443936857715</v>
      </c>
      <c r="S83" s="335">
        <f>IF(S$7=0,0,S$7/TEL_fec!S$7)</f>
        <v>0.12154439368577151</v>
      </c>
      <c r="T83" s="335">
        <f>IF(T$7=0,0,T$7/TEL_fec!T$7)</f>
        <v>0.12154439368577148</v>
      </c>
      <c r="U83" s="335">
        <f>IF(U$7=0,0,U$7/TEL_fec!U$7)</f>
        <v>0.1215443936857715</v>
      </c>
      <c r="V83" s="335">
        <f>IF(V$7=0,0,V$7/TEL_fec!V$7)</f>
        <v>0.12154439368577148</v>
      </c>
      <c r="W83" s="335">
        <f>IF(W$7=0,0,W$7/TEL_fec!W$7)</f>
        <v>0.12154439368577151</v>
      </c>
      <c r="X83" s="335">
        <f>IF(X$7=0,0,X$7/TEL_fec!X$7)</f>
        <v>0.12154439368577151</v>
      </c>
      <c r="Y83" s="335">
        <f>IF(Y$7=0,0,Y$7/TEL_fec!Y$7)</f>
        <v>0.12154439368577148</v>
      </c>
      <c r="DA83" s="177"/>
    </row>
    <row r="84" spans="1:105" ht="12" customHeight="1" x14ac:dyDescent="0.25">
      <c r="A84" s="173" t="s">
        <v>93</v>
      </c>
      <c r="B84" s="335">
        <f>IF(B$8=0,0,B$8/TEL_fec!B$8)</f>
        <v>0.65527021435061994</v>
      </c>
      <c r="C84" s="335">
        <f>IF(C$8=0,0,C$8/TEL_fec!C$8)</f>
        <v>0.65527021435062005</v>
      </c>
      <c r="D84" s="335">
        <f>IF(D$8=0,0,D$8/TEL_fec!D$8)</f>
        <v>0.65527021435061994</v>
      </c>
      <c r="E84" s="335">
        <f>IF(E$8=0,0,E$8/TEL_fec!E$8)</f>
        <v>0.65527021435062005</v>
      </c>
      <c r="F84" s="335">
        <f>IF(F$8=0,0,F$8/TEL_fec!F$8)</f>
        <v>0.65527021435061994</v>
      </c>
      <c r="G84" s="335">
        <f>IF(G$8=0,0,G$8/TEL_fec!G$8)</f>
        <v>0.65527021435061994</v>
      </c>
      <c r="H84" s="335">
        <f>IF(H$8=0,0,H$8/TEL_fec!H$8)</f>
        <v>0.65527021435061994</v>
      </c>
      <c r="I84" s="335">
        <f>IF(I$8=0,0,I$8/TEL_fec!I$8)</f>
        <v>0.65527021435062016</v>
      </c>
      <c r="J84" s="335">
        <f>IF(J$8=0,0,J$8/TEL_fec!J$8)</f>
        <v>0.65527021435062027</v>
      </c>
      <c r="K84" s="335">
        <f>IF(K$8=0,0,K$8/TEL_fec!K$8)</f>
        <v>0.65527021435062005</v>
      </c>
      <c r="L84" s="335">
        <f>IF(L$8=0,0,L$8/TEL_fec!L$8)</f>
        <v>0.65527021435062005</v>
      </c>
      <c r="M84" s="335">
        <f>IF(M$8=0,0,M$8/TEL_fec!M$8)</f>
        <v>0.65527021435062005</v>
      </c>
      <c r="N84" s="335">
        <f>IF(N$8=0,0,N$8/TEL_fec!N$8)</f>
        <v>0.65527021435062016</v>
      </c>
      <c r="O84" s="335">
        <f>IF(O$8=0,0,O$8/TEL_fec!O$8)</f>
        <v>0.65527021435062016</v>
      </c>
      <c r="P84" s="335">
        <f>IF(P$8=0,0,P$8/TEL_fec!P$8)</f>
        <v>0.65527021435061983</v>
      </c>
      <c r="Q84" s="335">
        <f>IF(Q$8=0,0,Q$8/TEL_fec!Q$8)</f>
        <v>0.65527021435062027</v>
      </c>
      <c r="R84" s="335">
        <f>IF(R$8=0,0,R$8/TEL_fec!R$8)</f>
        <v>0.65527021435062016</v>
      </c>
      <c r="S84" s="335">
        <f>IF(S$8=0,0,S$8/TEL_fec!S$8)</f>
        <v>0.65527021435062005</v>
      </c>
      <c r="T84" s="335">
        <f>IF(T$8=0,0,T$8/TEL_fec!T$8)</f>
        <v>0.65527021435062005</v>
      </c>
      <c r="U84" s="335">
        <f>IF(U$8=0,0,U$8/TEL_fec!U$8)</f>
        <v>0.65527021435062005</v>
      </c>
      <c r="V84" s="335">
        <f>IF(V$8=0,0,V$8/TEL_fec!V$8)</f>
        <v>0.65527021435061994</v>
      </c>
      <c r="W84" s="335">
        <f>IF(W$8=0,0,W$8/TEL_fec!W$8)</f>
        <v>0.65527021435062005</v>
      </c>
      <c r="X84" s="335">
        <f>IF(X$8=0,0,X$8/TEL_fec!X$8)</f>
        <v>0.65527021435061972</v>
      </c>
      <c r="Y84" s="335">
        <f>IF(Y$8=0,0,Y$8/TEL_fec!Y$8)</f>
        <v>0.65527021435061983</v>
      </c>
      <c r="DA84" s="177"/>
    </row>
    <row r="85" spans="1:105" ht="12" customHeight="1" x14ac:dyDescent="0.25">
      <c r="A85" s="173" t="s">
        <v>94</v>
      </c>
      <c r="B85" s="335">
        <f>IF(B$9=0,0,B$9/TEL_fec!B$9)</f>
        <v>0.47105092035917367</v>
      </c>
      <c r="C85" s="335">
        <f>IF(C$9=0,0,C$9/TEL_fec!C$9)</f>
        <v>0.47105092035917362</v>
      </c>
      <c r="D85" s="335">
        <f>IF(D$9=0,0,D$9/TEL_fec!D$9)</f>
        <v>0.4710509203591739</v>
      </c>
      <c r="E85" s="335">
        <f>IF(E$9=0,0,E$9/TEL_fec!E$9)</f>
        <v>0.47105092035917384</v>
      </c>
      <c r="F85" s="335">
        <f>IF(F$9=0,0,F$9/TEL_fec!F$9)</f>
        <v>0.47105092035917345</v>
      </c>
      <c r="G85" s="335">
        <f>IF(G$9=0,0,G$9/TEL_fec!G$9)</f>
        <v>0.47105092035917356</v>
      </c>
      <c r="H85" s="335">
        <f>IF(H$9=0,0,H$9/TEL_fec!H$9)</f>
        <v>0.47105092035917362</v>
      </c>
      <c r="I85" s="335">
        <f>IF(I$9=0,0,I$9/TEL_fec!I$9)</f>
        <v>0.47105092035917367</v>
      </c>
      <c r="J85" s="335">
        <f>IF(J$9=0,0,J$9/TEL_fec!J$9)</f>
        <v>0.47105092035917367</v>
      </c>
      <c r="K85" s="335">
        <f>IF(K$9=0,0,K$9/TEL_fec!K$9)</f>
        <v>0.47105092035917379</v>
      </c>
      <c r="L85" s="335">
        <f>IF(L$9=0,0,L$9/TEL_fec!L$9)</f>
        <v>0.47105092035917356</v>
      </c>
      <c r="M85" s="335">
        <f>IF(M$9=0,0,M$9/TEL_fec!M$9)</f>
        <v>0.47105092035917379</v>
      </c>
      <c r="N85" s="335">
        <f>IF(N$9=0,0,N$9/TEL_fec!N$9)</f>
        <v>0.47105092035917356</v>
      </c>
      <c r="O85" s="335">
        <f>IF(O$9=0,0,O$9/TEL_fec!O$9)</f>
        <v>0.47105092035917373</v>
      </c>
      <c r="P85" s="335">
        <f>IF(P$9=0,0,P$9/TEL_fec!P$9)</f>
        <v>0.47105092035917362</v>
      </c>
      <c r="Q85" s="335">
        <f>IF(Q$9=0,0,Q$9/TEL_fec!Q$9)</f>
        <v>0.47105092035917379</v>
      </c>
      <c r="R85" s="335">
        <f>IF(R$9=0,0,R$9/TEL_fec!R$9)</f>
        <v>0.47105092035917356</v>
      </c>
      <c r="S85" s="335">
        <f>IF(S$9=0,0,S$9/TEL_fec!S$9)</f>
        <v>0.47105092035917373</v>
      </c>
      <c r="T85" s="335">
        <f>IF(T$9=0,0,T$9/TEL_fec!T$9)</f>
        <v>0.47105092035917373</v>
      </c>
      <c r="U85" s="335">
        <f>IF(U$9=0,0,U$9/TEL_fec!U$9)</f>
        <v>0.47105092035917373</v>
      </c>
      <c r="V85" s="335">
        <f>IF(V$9=0,0,V$9/TEL_fec!V$9)</f>
        <v>0.47105092035917373</v>
      </c>
      <c r="W85" s="335">
        <f>IF(W$9=0,0,W$9/TEL_fec!W$9)</f>
        <v>0.47105092035917362</v>
      </c>
      <c r="X85" s="335">
        <f>IF(X$9=0,0,X$9/TEL_fec!X$9)</f>
        <v>0.47105092035917373</v>
      </c>
      <c r="Y85" s="335">
        <f>IF(Y$9=0,0,Y$9/TEL_fec!Y$9)</f>
        <v>0.47105092035917362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0.68131122645448638</v>
      </c>
      <c r="C86" s="336">
        <f>IF(C$10=0,0,C$10/TEL_fec!C$10)</f>
        <v>0.67860473676154454</v>
      </c>
      <c r="D86" s="336">
        <f>IF(D$10=0,0,D$10/TEL_fec!D$10)</f>
        <v>0.68250220420850272</v>
      </c>
      <c r="E86" s="336">
        <f>IF(E$10=0,0,E$10/TEL_fec!E$10)</f>
        <v>0.68231965384630966</v>
      </c>
      <c r="F86" s="336">
        <f>IF(F$10=0,0,F$10/TEL_fec!F$10)</f>
        <v>0.68531057279565089</v>
      </c>
      <c r="G86" s="336">
        <f>IF(G$10=0,0,G$10/TEL_fec!G$10)</f>
        <v>0.70795221625638738</v>
      </c>
      <c r="H86" s="336">
        <f>IF(H$10=0,0,H$10/TEL_fec!H$10)</f>
        <v>0.70923735217364248</v>
      </c>
      <c r="I86" s="336">
        <f>IF(I$10=0,0,I$10/TEL_fec!I$10)</f>
        <v>0.7336175999605431</v>
      </c>
      <c r="J86" s="336">
        <f>IF(J$10=0,0,J$10/TEL_fec!J$10)</f>
        <v>0.7412190142143017</v>
      </c>
      <c r="K86" s="336">
        <f>IF(K$10=0,0,K$10/TEL_fec!K$10)</f>
        <v>0.74959273047400088</v>
      </c>
      <c r="L86" s="336">
        <f>IF(L$10=0,0,L$10/TEL_fec!L$10)</f>
        <v>0.74438316501752577</v>
      </c>
      <c r="M86" s="336">
        <f>IF(M$10=0,0,M$10/TEL_fec!M$10)</f>
        <v>0.76048243946602057</v>
      </c>
      <c r="N86" s="336">
        <f>IF(N$10=0,0,N$10/TEL_fec!N$10)</f>
        <v>0.77664633750326384</v>
      </c>
      <c r="O86" s="336">
        <f>IF(O$10=0,0,O$10/TEL_fec!O$10)</f>
        <v>0.79531823857002426</v>
      </c>
      <c r="P86" s="336">
        <f>IF(P$10=0,0,P$10/TEL_fec!P$10)</f>
        <v>0.80057278810120946</v>
      </c>
      <c r="Q86" s="336">
        <f>IF(Q$10=0,0,Q$10/TEL_fec!Q$10)</f>
        <v>0.8045339490858624</v>
      </c>
      <c r="R86" s="336">
        <f>IF(R$10=0,0,R$10/TEL_fec!R$10)</f>
        <v>0.80635824427616909</v>
      </c>
      <c r="S86" s="336">
        <f>IF(S$10=0,0,S$10/TEL_fec!S$10)</f>
        <v>0.80063156591560825</v>
      </c>
      <c r="T86" s="336">
        <f>IF(T$10=0,0,T$10/TEL_fec!T$10)</f>
        <v>0.80391862984914964</v>
      </c>
      <c r="U86" s="336">
        <f>IF(U$10=0,0,U$10/TEL_fec!U$10)</f>
        <v>0.809227548417915</v>
      </c>
      <c r="V86" s="336">
        <f>IF(V$10=0,0,V$10/TEL_fec!V$10)</f>
        <v>0.81602981237665839</v>
      </c>
      <c r="W86" s="336">
        <f>IF(W$10=0,0,W$10/TEL_fec!W$10)</f>
        <v>0.79750814310672424</v>
      </c>
      <c r="X86" s="336">
        <f>IF(X$10=0,0,X$10/TEL_fec!X$10)</f>
        <v>0.79869472236649786</v>
      </c>
      <c r="Y86" s="336">
        <f>IF(Y$10=0,0,Y$10/TEL_fec!Y$10)</f>
        <v>0.80315302109716391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0.53564287375925435</v>
      </c>
      <c r="C87" s="349">
        <f>IF(C$16=0,0,C$16/TEL_fec!C$16)</f>
        <v>0.53463494519581833</v>
      </c>
      <c r="D87" s="349">
        <f>IF(D$16=0,0,D$16/TEL_fec!D$16)</f>
        <v>0.53479623894525841</v>
      </c>
      <c r="E87" s="349">
        <f>IF(E$16=0,0,E$16/TEL_fec!E$16)</f>
        <v>0.52998584320802533</v>
      </c>
      <c r="F87" s="349">
        <f>IF(F$16=0,0,F$16/TEL_fec!F$16)</f>
        <v>0.5296990642939744</v>
      </c>
      <c r="G87" s="349">
        <f>IF(G$16=0,0,G$16/TEL_fec!G$16)</f>
        <v>0.53197337119830501</v>
      </c>
      <c r="H87" s="349">
        <f>IF(H$16=0,0,H$16/TEL_fec!H$16)</f>
        <v>0.53159429337973907</v>
      </c>
      <c r="I87" s="349">
        <f>IF(I$16=0,0,I$16/TEL_fec!I$16)</f>
        <v>0.53395194190283757</v>
      </c>
      <c r="J87" s="349">
        <f>IF(J$16=0,0,J$16/TEL_fec!J$16)</f>
        <v>0.53471147637636685</v>
      </c>
      <c r="K87" s="349">
        <f>IF(K$16=0,0,K$16/TEL_fec!K$16)</f>
        <v>0.53428367900545881</v>
      </c>
      <c r="L87" s="349">
        <f>IF(L$16=0,0,L$16/TEL_fec!L$16)</f>
        <v>0.53402166178280897</v>
      </c>
      <c r="M87" s="349">
        <f>IF(M$16=0,0,M$16/TEL_fec!M$16)</f>
        <v>0.53245735113501325</v>
      </c>
      <c r="N87" s="349">
        <f>IF(N$16=0,0,N$16/TEL_fec!N$16)</f>
        <v>0.53251739606739601</v>
      </c>
      <c r="O87" s="349">
        <f>IF(O$16=0,0,O$16/TEL_fec!O$16)</f>
        <v>0.53276083129615215</v>
      </c>
      <c r="P87" s="349">
        <f>IF(P$16=0,0,P$16/TEL_fec!P$16)</f>
        <v>0.53349130352462837</v>
      </c>
      <c r="Q87" s="349">
        <f>IF(Q$16=0,0,Q$16/TEL_fec!Q$16)</f>
        <v>0.53407232918416392</v>
      </c>
      <c r="R87" s="349">
        <f>IF(R$16=0,0,R$16/TEL_fec!R$16)</f>
        <v>0.53250480328150251</v>
      </c>
      <c r="S87" s="349">
        <f>IF(S$16=0,0,S$16/TEL_fec!S$16)</f>
        <v>0.53130412697194584</v>
      </c>
      <c r="T87" s="349">
        <f>IF(T$16=0,0,T$16/TEL_fec!T$16)</f>
        <v>0.52830079208225711</v>
      </c>
      <c r="U87" s="349">
        <f>IF(U$16=0,0,U$16/TEL_fec!U$16)</f>
        <v>0.52971143914644514</v>
      </c>
      <c r="V87" s="349">
        <f>IF(V$16=0,0,V$16/TEL_fec!V$16)</f>
        <v>0.53139393247832856</v>
      </c>
      <c r="W87" s="349">
        <f>IF(W$16=0,0,W$16/TEL_fec!W$16)</f>
        <v>0.53182378630910188</v>
      </c>
      <c r="X87" s="349">
        <f>IF(X$16=0,0,X$16/TEL_fec!X$16)</f>
        <v>0.53186578665489459</v>
      </c>
      <c r="Y87" s="349">
        <f>IF(Y$16=0,0,Y$16/TEL_fec!Y$16)</f>
        <v>0.53237785264531012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0.47383792678703207</v>
      </c>
      <c r="C88" s="349">
        <f>IF(C$27=0,0,C$27/TEL_fec!C$27)</f>
        <v>0.47294629767322366</v>
      </c>
      <c r="D88" s="349">
        <f>IF(D$27=0,0,D$27/TEL_fec!D$27)</f>
        <v>0.47308898060542059</v>
      </c>
      <c r="E88" s="349">
        <f>IF(E$27=0,0,E$27/TEL_fec!E$27)</f>
        <v>0.46883363053017629</v>
      </c>
      <c r="F88" s="349">
        <f>IF(F$27=0,0,F$27/TEL_fec!F$27)</f>
        <v>0.46857994149082338</v>
      </c>
      <c r="G88" s="349">
        <f>IF(G$27=0,0,G$27/TEL_fec!G$27)</f>
        <v>0.47059182836773128</v>
      </c>
      <c r="H88" s="349">
        <f>IF(H$27=0,0,H$27/TEL_fec!H$27)</f>
        <v>0.47025649029746142</v>
      </c>
      <c r="I88" s="349">
        <f>IF(I$27=0,0,I$27/TEL_fec!I$27)</f>
        <v>0.47234210245251007</v>
      </c>
      <c r="J88" s="349">
        <f>IF(J$27=0,0,J$27/TEL_fec!J$27)</f>
        <v>0.47301399833293978</v>
      </c>
      <c r="K88" s="349">
        <f>IF(K$27=0,0,K$27/TEL_fec!K$27)</f>
        <v>0.47263556219713659</v>
      </c>
      <c r="L88" s="349">
        <f>IF(L$27=0,0,L$27/TEL_fec!L$27)</f>
        <v>0.47240377773094649</v>
      </c>
      <c r="M88" s="349">
        <f>IF(M$27=0,0,M$27/TEL_fec!M$27)</f>
        <v>0.47101996446558858</v>
      </c>
      <c r="N88" s="349">
        <f>IF(N$27=0,0,N$27/TEL_fec!N$27)</f>
        <v>0.47107308113654234</v>
      </c>
      <c r="O88" s="349">
        <f>IF(O$27=0,0,O$27/TEL_fec!O$27)</f>
        <v>0.47128842768505746</v>
      </c>
      <c r="P88" s="349">
        <f>IF(P$27=0,0,P$27/TEL_fec!P$27)</f>
        <v>0.47193461465640213</v>
      </c>
      <c r="Q88" s="349">
        <f>IF(Q$27=0,0,Q$27/TEL_fec!Q$27)</f>
        <v>0.47244859889368324</v>
      </c>
      <c r="R88" s="349">
        <f>IF(R$27=0,0,R$27/TEL_fec!R$27)</f>
        <v>0.47106194136440621</v>
      </c>
      <c r="S88" s="349">
        <f>IF(S$27=0,0,S$27/TEL_fec!S$27)</f>
        <v>0.46999980462902863</v>
      </c>
      <c r="T88" s="349">
        <f>IF(T$27=0,0,T$27/TEL_fec!T$27)</f>
        <v>0.46734300838045806</v>
      </c>
      <c r="U88" s="349">
        <f>IF(U$27=0,0,U$27/TEL_fec!U$27)</f>
        <v>0.46859088847570124</v>
      </c>
      <c r="V88" s="349">
        <f>IF(V$27=0,0,V$27/TEL_fec!V$27)</f>
        <v>0.47007924796159839</v>
      </c>
      <c r="W88" s="349">
        <f>IF(W$27=0,0,W$27/TEL_fec!W$27)</f>
        <v>0.47045950327343611</v>
      </c>
      <c r="X88" s="349">
        <f>IF(X$27=0,0,X$27/TEL_fec!X$27)</f>
        <v>0.47049665742548386</v>
      </c>
      <c r="Y88" s="349">
        <f>IF(Y$27=0,0,Y$27/TEL_fec!Y$27)</f>
        <v>0.47094963887854363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0.57824086325727209</v>
      </c>
      <c r="C89" s="349">
        <f>IF(C$38=0,0,C$38/TEL_fec!C$38)</f>
        <v>0.57824086325727209</v>
      </c>
      <c r="D89" s="349">
        <f>IF(D$38=0,0,D$38/TEL_fec!D$38)</f>
        <v>0.57824086325727175</v>
      </c>
      <c r="E89" s="349">
        <f>IF(E$38=0,0,E$38/TEL_fec!E$38)</f>
        <v>0.57824086325727186</v>
      </c>
      <c r="F89" s="349">
        <f>IF(F$38=0,0,F$38/TEL_fec!F$38)</f>
        <v>0.57824086325727209</v>
      </c>
      <c r="G89" s="349">
        <f>IF(G$38=0,0,G$38/TEL_fec!G$38)</f>
        <v>0.57824086325727209</v>
      </c>
      <c r="H89" s="349">
        <f>IF(H$38=0,0,H$38/TEL_fec!H$38)</f>
        <v>0.57824086325727198</v>
      </c>
      <c r="I89" s="349">
        <f>IF(I$38=0,0,I$38/TEL_fec!I$38)</f>
        <v>0.57824086325727209</v>
      </c>
      <c r="J89" s="349">
        <f>IF(J$38=0,0,J$38/TEL_fec!J$38)</f>
        <v>0.57824086325727198</v>
      </c>
      <c r="K89" s="349">
        <f>IF(K$38=0,0,K$38/TEL_fec!K$38)</f>
        <v>0.57824086325727198</v>
      </c>
      <c r="L89" s="349">
        <f>IF(L$38=0,0,L$38/TEL_fec!L$38)</f>
        <v>0.57824086325727209</v>
      </c>
      <c r="M89" s="349">
        <f>IF(M$38=0,0,M$38/TEL_fec!M$38)</f>
        <v>0.57824086325727186</v>
      </c>
      <c r="N89" s="349">
        <f>IF(N$38=0,0,N$38/TEL_fec!N$38)</f>
        <v>0.57824086325727175</v>
      </c>
      <c r="O89" s="349">
        <f>IF(O$38=0,0,O$38/TEL_fec!O$38)</f>
        <v>0.57824086325727198</v>
      </c>
      <c r="P89" s="349">
        <f>IF(P$38=0,0,P$38/TEL_fec!P$38)</f>
        <v>0.57824086325727198</v>
      </c>
      <c r="Q89" s="349">
        <f>IF(Q$38=0,0,Q$38/TEL_fec!Q$38)</f>
        <v>0.57824086325727164</v>
      </c>
      <c r="R89" s="349">
        <f>IF(R$38=0,0,R$38/TEL_fec!R$38)</f>
        <v>0.5782408632572722</v>
      </c>
      <c r="S89" s="349">
        <f>IF(S$38=0,0,S$38/TEL_fec!S$38)</f>
        <v>0.57824086325727198</v>
      </c>
      <c r="T89" s="349">
        <f>IF(T$38=0,0,T$38/TEL_fec!T$38)</f>
        <v>0.57824086325727175</v>
      </c>
      <c r="U89" s="349">
        <f>IF(U$38=0,0,U$38/TEL_fec!U$38)</f>
        <v>0.57824086325727175</v>
      </c>
      <c r="V89" s="349">
        <f>IF(V$38=0,0,V$38/TEL_fec!V$38)</f>
        <v>0.57824086325727209</v>
      </c>
      <c r="W89" s="349">
        <f>IF(W$38=0,0,W$38/TEL_fec!W$38)</f>
        <v>0.57824086325727186</v>
      </c>
      <c r="X89" s="349">
        <f>IF(X$38=0,0,X$38/TEL_fec!X$38)</f>
        <v>0.5782408632572722</v>
      </c>
      <c r="Y89" s="349">
        <f>IF(Y$38=0,0,Y$38/TEL_fec!Y$38)</f>
        <v>0.57824086325727175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0.40038633313446004</v>
      </c>
      <c r="C90" s="349">
        <f>IF(C$39=0,0,C$39/TEL_fec!C$39)</f>
        <v>0.39970670943376219</v>
      </c>
      <c r="D90" s="349">
        <f>IF(D$39=0,0,D$39/TEL_fec!D$39)</f>
        <v>0.40031524479182706</v>
      </c>
      <c r="E90" s="349">
        <f>IF(E$39=0,0,E$39/TEL_fec!E$39)</f>
        <v>0.40015754136000464</v>
      </c>
      <c r="F90" s="349">
        <f>IF(F$39=0,0,F$39/TEL_fec!F$39)</f>
        <v>0.4007364049620401</v>
      </c>
      <c r="G90" s="349">
        <f>IF(G$39=0,0,G$39/TEL_fec!G$39)</f>
        <v>0.40367622699121131</v>
      </c>
      <c r="H90" s="349">
        <f>IF(H$39=0,0,H$39/TEL_fec!H$39)</f>
        <v>0.40337763023226425</v>
      </c>
      <c r="I90" s="349">
        <f>IF(I$39=0,0,I$39/TEL_fec!I$39)</f>
        <v>0.40501453933921988</v>
      </c>
      <c r="J90" s="349">
        <f>IF(J$39=0,0,J$39/TEL_fec!J$39)</f>
        <v>0.40638738865721546</v>
      </c>
      <c r="K90" s="349">
        <f>IF(K$39=0,0,K$39/TEL_fec!K$39)</f>
        <v>0.40649653634779581</v>
      </c>
      <c r="L90" s="349">
        <f>IF(L$39=0,0,L$39/TEL_fec!L$39)</f>
        <v>0.40607709474890147</v>
      </c>
      <c r="M90" s="349">
        <f>IF(M$39=0,0,M$39/TEL_fec!M$39)</f>
        <v>0.40699974858420701</v>
      </c>
      <c r="N90" s="349">
        <f>IF(N$39=0,0,N$39/TEL_fec!N$39)</f>
        <v>0.40809529754325213</v>
      </c>
      <c r="O90" s="349">
        <f>IF(O$39=0,0,O$39/TEL_fec!O$39)</f>
        <v>0.40927382437486864</v>
      </c>
      <c r="P90" s="349">
        <f>IF(P$39=0,0,P$39/TEL_fec!P$39)</f>
        <v>0.40974987692277803</v>
      </c>
      <c r="Q90" s="349">
        <f>IF(Q$39=0,0,Q$39/TEL_fec!Q$39)</f>
        <v>0.40989137583210239</v>
      </c>
      <c r="R90" s="349">
        <f>IF(R$39=0,0,R$39/TEL_fec!R$39)</f>
        <v>0.40956325541630079</v>
      </c>
      <c r="S90" s="349">
        <f>IF(S$39=0,0,S$39/TEL_fec!S$39)</f>
        <v>0.4091483961552056</v>
      </c>
      <c r="T90" s="349">
        <f>IF(T$39=0,0,T$39/TEL_fec!T$39)</f>
        <v>0.40894147816969922</v>
      </c>
      <c r="U90" s="349">
        <f>IF(U$39=0,0,U$39/TEL_fec!U$39)</f>
        <v>0.40929171924644625</v>
      </c>
      <c r="V90" s="349">
        <f>IF(V$39=0,0,V$39/TEL_fec!V$39)</f>
        <v>0.40977575408279826</v>
      </c>
      <c r="W90" s="349">
        <f>IF(W$39=0,0,W$39/TEL_fec!W$39)</f>
        <v>0.40826071986495349</v>
      </c>
      <c r="X90" s="349">
        <f>IF(X$39=0,0,X$39/TEL_fec!X$39)</f>
        <v>0.40768874116736409</v>
      </c>
      <c r="Y90" s="349">
        <f>IF(Y$39=0,0,Y$39/TEL_fec!Y$39)</f>
        <v>0.40735957302583192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0.45746114031226587</v>
      </c>
      <c r="C91" s="337">
        <f>IF(C$59=0,0,C$59/TEL_fec!C$59)</f>
        <v>0.45746114031226592</v>
      </c>
      <c r="D91" s="337">
        <f>IF(D$59=0,0,D$59/TEL_fec!D$59)</f>
        <v>0.45746114031226565</v>
      </c>
      <c r="E91" s="337">
        <f>IF(E$59=0,0,E$59/TEL_fec!E$59)</f>
        <v>0.45746114031226587</v>
      </c>
      <c r="F91" s="337">
        <f>IF(F$59=0,0,F$59/TEL_fec!F$59)</f>
        <v>0.45746114031226581</v>
      </c>
      <c r="G91" s="337">
        <f>IF(G$59=0,0,G$59/TEL_fec!G$59)</f>
        <v>0.45746114031226576</v>
      </c>
      <c r="H91" s="337">
        <f>IF(H$59=0,0,H$59/TEL_fec!H$59)</f>
        <v>0.4574611403122657</v>
      </c>
      <c r="I91" s="337">
        <f>IF(I$59=0,0,I$59/TEL_fec!I$59)</f>
        <v>0.4574611403122657</v>
      </c>
      <c r="J91" s="337">
        <f>IF(J$59=0,0,J$59/TEL_fec!J$59)</f>
        <v>0.45746114031226554</v>
      </c>
      <c r="K91" s="337">
        <f>IF(K$59=0,0,K$59/TEL_fec!K$59)</f>
        <v>0.4574611403122657</v>
      </c>
      <c r="L91" s="337">
        <f>IF(L$59=0,0,L$59/TEL_fec!L$59)</f>
        <v>0.45746114031226565</v>
      </c>
      <c r="M91" s="337">
        <f>IF(M$59=0,0,M$59/TEL_fec!M$59)</f>
        <v>0.45746114031226587</v>
      </c>
      <c r="N91" s="337">
        <f>IF(N$59=0,0,N$59/TEL_fec!N$59)</f>
        <v>0.4574611403122657</v>
      </c>
      <c r="O91" s="337">
        <f>IF(O$59=0,0,O$59/TEL_fec!O$59)</f>
        <v>0.45746114031226581</v>
      </c>
      <c r="P91" s="337">
        <f>IF(P$59=0,0,P$59/TEL_fec!P$59)</f>
        <v>0.45746114031226581</v>
      </c>
      <c r="Q91" s="337">
        <f>IF(Q$59=0,0,Q$59/TEL_fec!Q$59)</f>
        <v>0.45746114031226576</v>
      </c>
      <c r="R91" s="337">
        <f>IF(R$59=0,0,R$59/TEL_fec!R$59)</f>
        <v>0.45746114031226576</v>
      </c>
      <c r="S91" s="337">
        <f>IF(S$59=0,0,S$59/TEL_fec!S$59)</f>
        <v>0.45746114031226576</v>
      </c>
      <c r="T91" s="337">
        <f>IF(T$59=0,0,T$59/TEL_fec!T$59)</f>
        <v>0.4574611403122657</v>
      </c>
      <c r="U91" s="337">
        <f>IF(U$59=0,0,U$59/TEL_fec!U$59)</f>
        <v>0.45746114031226581</v>
      </c>
      <c r="V91" s="337">
        <f>IF(V$59=0,0,V$59/TEL_fec!V$59)</f>
        <v>0.45746114031226581</v>
      </c>
      <c r="W91" s="337">
        <f>IF(W$59=0,0,W$59/TEL_fec!W$59)</f>
        <v>0.45746114031226576</v>
      </c>
      <c r="X91" s="337">
        <f>IF(X$59=0,0,X$59/TEL_fec!X$59)</f>
        <v>0.4574611403122657</v>
      </c>
      <c r="Y91" s="337">
        <f>IF(Y$59=0,0,Y$59/TEL_fec!Y$59)</f>
        <v>0.45746114031226565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DK: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81.81831959895473</v>
      </c>
      <c r="C5" s="223">
        <v>84.459869056204454</v>
      </c>
      <c r="D5" s="223">
        <v>78.704755515576622</v>
      </c>
      <c r="E5" s="223">
        <v>71.392926958607774</v>
      </c>
      <c r="F5" s="223">
        <v>69.575286958841644</v>
      </c>
      <c r="G5" s="223">
        <v>42.260534998451647</v>
      </c>
      <c r="H5" s="223">
        <v>39.886899118469032</v>
      </c>
      <c r="I5" s="223">
        <v>28.577341078731749</v>
      </c>
      <c r="J5" s="223">
        <v>28.914142318752141</v>
      </c>
      <c r="K5" s="223">
        <v>26.187682318915201</v>
      </c>
      <c r="L5" s="223">
        <v>28.308262318621821</v>
      </c>
      <c r="M5" s="223">
        <v>24.21857231833555</v>
      </c>
      <c r="N5" s="223">
        <v>15.904551959084911</v>
      </c>
      <c r="O5" s="223">
        <v>14.38944803833342</v>
      </c>
      <c r="P5" s="223">
        <v>13.17107449487726</v>
      </c>
      <c r="Q5" s="223">
        <v>13.1237908055703</v>
      </c>
      <c r="R5" s="223">
        <v>11.62007878469916</v>
      </c>
      <c r="S5" s="223">
        <v>12.38201630815815</v>
      </c>
      <c r="T5" s="223">
        <v>11.083184228310181</v>
      </c>
      <c r="U5" s="223">
        <v>10.79444492618846</v>
      </c>
      <c r="V5" s="223">
        <v>10.13634097680505</v>
      </c>
      <c r="W5" s="223">
        <v>13.49642594642425</v>
      </c>
      <c r="X5" s="223">
        <v>12.406896183268559</v>
      </c>
      <c r="Y5" s="223">
        <v>11.9771290551604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12.669037304862201</v>
      </c>
      <c r="C10" s="260">
        <v>13.186101958246789</v>
      </c>
      <c r="D10" s="260">
        <v>12.137997046397</v>
      </c>
      <c r="E10" s="260">
        <v>10.72799520898557</v>
      </c>
      <c r="F10" s="260">
        <v>10.204972600568871</v>
      </c>
      <c r="G10" s="260">
        <v>5.6350086176522396</v>
      </c>
      <c r="H10" s="260">
        <v>5.4363088420435464</v>
      </c>
      <c r="I10" s="260">
        <v>3.554865550613115</v>
      </c>
      <c r="J10" s="260">
        <v>3.3707834082042121</v>
      </c>
      <c r="K10" s="260">
        <v>2.9432952804812968</v>
      </c>
      <c r="L10" s="260">
        <v>3.277253270773155</v>
      </c>
      <c r="M10" s="260">
        <v>2.467911881722447</v>
      </c>
      <c r="N10" s="260">
        <v>1.53046145524884</v>
      </c>
      <c r="O10" s="260">
        <v>1.1415028298025049</v>
      </c>
      <c r="P10" s="260">
        <v>0.94795854354087516</v>
      </c>
      <c r="Q10" s="260">
        <v>0.87281847003853663</v>
      </c>
      <c r="R10" s="260">
        <v>0.81482724593060785</v>
      </c>
      <c r="S10" s="260">
        <v>0.91980998730797703</v>
      </c>
      <c r="T10" s="260">
        <v>0.82562806164750724</v>
      </c>
      <c r="U10" s="260">
        <v>0.75394846563173235</v>
      </c>
      <c r="V10" s="260">
        <v>0.65332129998202104</v>
      </c>
      <c r="W10" s="260">
        <v>1.095830358732397</v>
      </c>
      <c r="X10" s="260">
        <v>1.041882531660665</v>
      </c>
      <c r="Y10" s="260">
        <v>1.0178677849870279</v>
      </c>
      <c r="DA10" s="68" t="s">
        <v>2818</v>
      </c>
    </row>
    <row r="11" spans="1:105" ht="12" customHeight="1" x14ac:dyDescent="0.25">
      <c r="A11" s="37" t="s">
        <v>159</v>
      </c>
      <c r="B11" s="226">
        <v>1.523854988569205</v>
      </c>
      <c r="C11" s="226">
        <v>2.0483216372045239</v>
      </c>
      <c r="D11" s="226">
        <v>2.0288235741976002</v>
      </c>
      <c r="E11" s="226">
        <v>2.8527436737929728</v>
      </c>
      <c r="F11" s="226">
        <v>2.7845575897550749</v>
      </c>
      <c r="G11" s="226">
        <v>1.2656769273176141</v>
      </c>
      <c r="H11" s="226">
        <v>1.2937105389342669</v>
      </c>
      <c r="I11" s="226">
        <v>1.180768152470137</v>
      </c>
      <c r="J11" s="226">
        <v>0.36886083738334752</v>
      </c>
      <c r="K11" s="226">
        <v>0.35561394647467781</v>
      </c>
      <c r="L11" s="226">
        <v>0.36630159426430942</v>
      </c>
      <c r="M11" s="226">
        <v>0.32242085518166369</v>
      </c>
      <c r="N11" s="226">
        <v>0</v>
      </c>
      <c r="O11" s="226">
        <v>0</v>
      </c>
      <c r="P11" s="226">
        <v>0</v>
      </c>
      <c r="Q11" s="226">
        <v>1.038620589314564E-2</v>
      </c>
      <c r="R11" s="226">
        <v>7.541622891879699E-3</v>
      </c>
      <c r="S11" s="226">
        <v>7.2771620897693701E-3</v>
      </c>
      <c r="T11" s="226">
        <v>1.229860562750835E-2</v>
      </c>
      <c r="U11" s="226">
        <v>1.7116034157092511E-2</v>
      </c>
      <c r="V11" s="226">
        <v>2.128662201756264E-2</v>
      </c>
      <c r="W11" s="226">
        <v>5.3502900012971179E-2</v>
      </c>
      <c r="X11" s="226">
        <v>7.6275250850043885E-2</v>
      </c>
      <c r="Y11" s="226">
        <v>5.7632265570608743E-2</v>
      </c>
      <c r="DA11" s="69" t="s">
        <v>2819</v>
      </c>
    </row>
    <row r="12" spans="1:105" ht="12" customHeight="1" x14ac:dyDescent="0.25">
      <c r="A12" s="37" t="s">
        <v>35</v>
      </c>
      <c r="B12" s="226">
        <v>11.14518231629299</v>
      </c>
      <c r="C12" s="226">
        <v>11.137780321042261</v>
      </c>
      <c r="D12" s="226">
        <v>10.1091734721994</v>
      </c>
      <c r="E12" s="226">
        <v>7.8752515351926009</v>
      </c>
      <c r="F12" s="226">
        <v>7.4204150108137954</v>
      </c>
      <c r="G12" s="226">
        <v>4.3693316903346266</v>
      </c>
      <c r="H12" s="226">
        <v>4.1425983031092786</v>
      </c>
      <c r="I12" s="226">
        <v>2.374097398142978</v>
      </c>
      <c r="J12" s="226">
        <v>3.0019225708208639</v>
      </c>
      <c r="K12" s="226">
        <v>2.58768133400662</v>
      </c>
      <c r="L12" s="226">
        <v>2.9109516765088461</v>
      </c>
      <c r="M12" s="226">
        <v>2.1454910265407832</v>
      </c>
      <c r="N12" s="226">
        <v>1.53046145524884</v>
      </c>
      <c r="O12" s="226">
        <v>1.1415028298025049</v>
      </c>
      <c r="P12" s="226">
        <v>0.94795854354087516</v>
      </c>
      <c r="Q12" s="226">
        <v>0.86243226414539098</v>
      </c>
      <c r="R12" s="226">
        <v>0.8072856230387282</v>
      </c>
      <c r="S12" s="226">
        <v>0.91253282521820767</v>
      </c>
      <c r="T12" s="226">
        <v>0.81332945601999884</v>
      </c>
      <c r="U12" s="226">
        <v>0.73683243147463984</v>
      </c>
      <c r="V12" s="226">
        <v>0.63203467796445845</v>
      </c>
      <c r="W12" s="226">
        <v>1.0423274587194249</v>
      </c>
      <c r="X12" s="226">
        <v>0.96560728081062108</v>
      </c>
      <c r="Y12" s="226">
        <v>0.96023551941641883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5.5213707081133592</v>
      </c>
      <c r="C16" s="261">
        <v>5.6908193605526192</v>
      </c>
      <c r="D16" s="261">
        <v>5.2997702294809299</v>
      </c>
      <c r="E16" s="261">
        <v>4.8373347568593914</v>
      </c>
      <c r="F16" s="261">
        <v>4.7373893038352328</v>
      </c>
      <c r="G16" s="261">
        <v>2.907917782843354</v>
      </c>
      <c r="H16" s="261">
        <v>2.7184686231104469</v>
      </c>
      <c r="I16" s="261">
        <v>1.9322160797502961</v>
      </c>
      <c r="J16" s="261">
        <v>2.0143922031992059</v>
      </c>
      <c r="K16" s="261">
        <v>1.833738875157789</v>
      </c>
      <c r="L16" s="261">
        <v>1.9822753403369231</v>
      </c>
      <c r="M16" s="261">
        <v>1.7272290408287629</v>
      </c>
      <c r="N16" s="261">
        <v>1.129823793302063</v>
      </c>
      <c r="O16" s="261">
        <v>1.044647564231995</v>
      </c>
      <c r="P16" s="261">
        <v>0.97524430015817054</v>
      </c>
      <c r="Q16" s="261">
        <v>0.98446051357213715</v>
      </c>
      <c r="R16" s="261">
        <v>0.85329783025421024</v>
      </c>
      <c r="S16" s="261">
        <v>0.90820836714055075</v>
      </c>
      <c r="T16" s="261">
        <v>0.80749906931195037</v>
      </c>
      <c r="U16" s="261">
        <v>0.79597963635579239</v>
      </c>
      <c r="V16" s="261">
        <v>0.75494792837178593</v>
      </c>
      <c r="W16" s="261">
        <v>0.99520661267859944</v>
      </c>
      <c r="X16" s="261">
        <v>0.91240957518849719</v>
      </c>
      <c r="Y16" s="261">
        <v>0.88075839222814389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0.23176826720761051</v>
      </c>
      <c r="C19" s="229">
        <v>0.23171066781361899</v>
      </c>
      <c r="D19" s="229">
        <v>0.2310425202283011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2.3565998438691661E-2</v>
      </c>
      <c r="R19" s="229">
        <v>1.8566838921878041E-2</v>
      </c>
      <c r="S19" s="229">
        <v>2.0014923030870931E-2</v>
      </c>
      <c r="T19" s="229">
        <v>1.4627944045196069E-2</v>
      </c>
      <c r="U19" s="229">
        <v>1.242589617650818E-2</v>
      </c>
      <c r="V19" s="229">
        <v>9.7112803511483214E-3</v>
      </c>
      <c r="W19" s="229">
        <v>1.14123978120175E-2</v>
      </c>
      <c r="X19" s="229">
        <v>1.7015055745065379E-2</v>
      </c>
      <c r="Y19" s="229">
        <v>1.913236475118053E-2</v>
      </c>
      <c r="DA19" s="73" t="s">
        <v>2827</v>
      </c>
    </row>
    <row r="20" spans="1:105" ht="12" customHeight="1" x14ac:dyDescent="0.25">
      <c r="A20" s="46" t="s">
        <v>159</v>
      </c>
      <c r="B20" s="229">
        <v>0.63624306039643042</v>
      </c>
      <c r="C20" s="229">
        <v>0.84679490751511166</v>
      </c>
      <c r="D20" s="229">
        <v>0.84590512731095369</v>
      </c>
      <c r="E20" s="229">
        <v>1.286323852390532</v>
      </c>
      <c r="F20" s="229">
        <v>1.2926573992843009</v>
      </c>
      <c r="G20" s="229">
        <v>0.65314619621910275</v>
      </c>
      <c r="H20" s="229">
        <v>0.64693004199483262</v>
      </c>
      <c r="I20" s="229">
        <v>0.64179620246575941</v>
      </c>
      <c r="J20" s="229">
        <v>0.22043255377431539</v>
      </c>
      <c r="K20" s="229">
        <v>0.22155545266673471</v>
      </c>
      <c r="L20" s="229">
        <v>0.2215607270612138</v>
      </c>
      <c r="M20" s="229">
        <v>0.22565419315131191</v>
      </c>
      <c r="N20" s="229">
        <v>0</v>
      </c>
      <c r="O20" s="229">
        <v>0</v>
      </c>
      <c r="P20" s="229">
        <v>0</v>
      </c>
      <c r="Q20" s="229">
        <v>1.1362603987313849E-2</v>
      </c>
      <c r="R20" s="229">
        <v>7.6413223109515118E-3</v>
      </c>
      <c r="S20" s="229">
        <v>6.9480728800386318E-3</v>
      </c>
      <c r="T20" s="229">
        <v>1.1736811256941881E-2</v>
      </c>
      <c r="U20" s="229">
        <v>1.769736153740457E-2</v>
      </c>
      <c r="V20" s="229">
        <v>2.4256849181400562E-2</v>
      </c>
      <c r="W20" s="229">
        <v>4.8007727597703748E-2</v>
      </c>
      <c r="X20" s="229">
        <v>6.5513333188978298E-2</v>
      </c>
      <c r="Y20" s="229">
        <v>4.877181928640912E-2</v>
      </c>
      <c r="DA20" s="73" t="s">
        <v>2828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6.0231472929451087E-3</v>
      </c>
      <c r="R21" s="229">
        <v>9.1318194876569628E-3</v>
      </c>
      <c r="S21" s="229">
        <v>9.9792791966960837E-3</v>
      </c>
      <c r="T21" s="229">
        <v>4.957355081509688E-3</v>
      </c>
      <c r="U21" s="229">
        <v>3.9982395069977179E-3</v>
      </c>
      <c r="V21" s="229">
        <v>7.542107609653302E-4</v>
      </c>
      <c r="W21" s="229">
        <v>5.1433017688221321E-4</v>
      </c>
      <c r="X21" s="229">
        <v>5.1450686039725602E-4</v>
      </c>
      <c r="Y21" s="229">
        <v>2.4632679481791737E-4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4.6533593805093183</v>
      </c>
      <c r="C23" s="229">
        <v>4.6044602984091263</v>
      </c>
      <c r="D23" s="229">
        <v>4.2149557910137316</v>
      </c>
      <c r="E23" s="229">
        <v>3.5510109044688578</v>
      </c>
      <c r="F23" s="229">
        <v>3.4447319045509319</v>
      </c>
      <c r="G23" s="229">
        <v>2.2547715866242508</v>
      </c>
      <c r="H23" s="229">
        <v>2.0715385811156142</v>
      </c>
      <c r="I23" s="229">
        <v>1.290419877284537</v>
      </c>
      <c r="J23" s="229">
        <v>1.7939596494248899</v>
      </c>
      <c r="K23" s="229">
        <v>1.6121834224910541</v>
      </c>
      <c r="L23" s="229">
        <v>1.760714613275709</v>
      </c>
      <c r="M23" s="229">
        <v>1.501574847677452</v>
      </c>
      <c r="N23" s="229">
        <v>1.129823793302063</v>
      </c>
      <c r="O23" s="229">
        <v>1.044647564231995</v>
      </c>
      <c r="P23" s="229">
        <v>0.97524430015817054</v>
      </c>
      <c r="Q23" s="229">
        <v>0.9435087638531866</v>
      </c>
      <c r="R23" s="229">
        <v>0.81795784953372375</v>
      </c>
      <c r="S23" s="229">
        <v>0.87126609203294514</v>
      </c>
      <c r="T23" s="229">
        <v>0.77617695892830263</v>
      </c>
      <c r="U23" s="229">
        <v>0.76185813913488187</v>
      </c>
      <c r="V23" s="229">
        <v>0.72022558807827164</v>
      </c>
      <c r="W23" s="229">
        <v>0.93527215709199607</v>
      </c>
      <c r="X23" s="229">
        <v>0.82936667939405628</v>
      </c>
      <c r="Y23" s="229">
        <v>0.81260788139573625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7.853486814762849E-3</v>
      </c>
      <c r="D25" s="229">
        <v>7.8667909279439372E-3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46.931651018963549</v>
      </c>
      <c r="C27" s="261">
        <v>48.371964564697272</v>
      </c>
      <c r="D27" s="261">
        <v>45.04804695058791</v>
      </c>
      <c r="E27" s="261">
        <v>41.11734543330482</v>
      </c>
      <c r="F27" s="261">
        <v>40.267809082599477</v>
      </c>
      <c r="G27" s="261">
        <v>24.71730115416851</v>
      </c>
      <c r="H27" s="261">
        <v>23.106983296438809</v>
      </c>
      <c r="I27" s="261">
        <v>16.423836677877521</v>
      </c>
      <c r="J27" s="261">
        <v>17.122333727193251</v>
      </c>
      <c r="K27" s="261">
        <v>15.58678043884121</v>
      </c>
      <c r="L27" s="261">
        <v>16.849340392863841</v>
      </c>
      <c r="M27" s="261">
        <v>14.681446847044491</v>
      </c>
      <c r="N27" s="261">
        <v>9.6035022430675383</v>
      </c>
      <c r="O27" s="261">
        <v>8.8795042959719588</v>
      </c>
      <c r="P27" s="261">
        <v>8.2895765513444459</v>
      </c>
      <c r="Q27" s="261">
        <v>8.3679143653631662</v>
      </c>
      <c r="R27" s="261">
        <v>7.2530315571607877</v>
      </c>
      <c r="S27" s="261">
        <v>7.7197711206946842</v>
      </c>
      <c r="T27" s="261">
        <v>6.8637420891515744</v>
      </c>
      <c r="U27" s="261">
        <v>6.7658269090242333</v>
      </c>
      <c r="V27" s="261">
        <v>6.4170573911601796</v>
      </c>
      <c r="W27" s="261">
        <v>8.4592562077680959</v>
      </c>
      <c r="X27" s="261">
        <v>7.7554813891022274</v>
      </c>
      <c r="Y27" s="261">
        <v>7.4864463339392264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1.9700302712646891</v>
      </c>
      <c r="C30" s="229">
        <v>1.969540676415761</v>
      </c>
      <c r="D30" s="229">
        <v>1.9638614219405599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0.20031098672887909</v>
      </c>
      <c r="R30" s="229">
        <v>0.15781813083596341</v>
      </c>
      <c r="S30" s="229">
        <v>0.170126845762403</v>
      </c>
      <c r="T30" s="229">
        <v>0.1243375243841665</v>
      </c>
      <c r="U30" s="229">
        <v>0.10562011750031949</v>
      </c>
      <c r="V30" s="229">
        <v>8.2545882984760705E-2</v>
      </c>
      <c r="W30" s="229">
        <v>9.700538140214876E-2</v>
      </c>
      <c r="X30" s="229">
        <v>0.1446279738330557</v>
      </c>
      <c r="Y30" s="229">
        <v>0.16262510038503461</v>
      </c>
      <c r="DA30" s="73" t="s">
        <v>2838</v>
      </c>
    </row>
    <row r="31" spans="1:105" ht="12" customHeight="1" x14ac:dyDescent="0.25">
      <c r="A31" s="46" t="s">
        <v>159</v>
      </c>
      <c r="B31" s="229">
        <v>5.4080660133696599</v>
      </c>
      <c r="C31" s="229">
        <v>7.1977567138784488</v>
      </c>
      <c r="D31" s="229">
        <v>7.190193582143106</v>
      </c>
      <c r="E31" s="229">
        <v>10.93375274531952</v>
      </c>
      <c r="F31" s="229">
        <v>10.98758789391656</v>
      </c>
      <c r="G31" s="229">
        <v>5.5517426678623734</v>
      </c>
      <c r="H31" s="229">
        <v>5.4989053569560804</v>
      </c>
      <c r="I31" s="229">
        <v>5.4552677209589566</v>
      </c>
      <c r="J31" s="229">
        <v>1.8736767070816811</v>
      </c>
      <c r="K31" s="229">
        <v>1.883221347667245</v>
      </c>
      <c r="L31" s="229">
        <v>1.883266180020317</v>
      </c>
      <c r="M31" s="229">
        <v>1.918060641786151</v>
      </c>
      <c r="N31" s="229">
        <v>0</v>
      </c>
      <c r="O31" s="229">
        <v>0</v>
      </c>
      <c r="P31" s="229">
        <v>0</v>
      </c>
      <c r="Q31" s="229">
        <v>9.6582133892167688E-2</v>
      </c>
      <c r="R31" s="229">
        <v>6.4951239643087841E-2</v>
      </c>
      <c r="S31" s="229">
        <v>5.9058619480328388E-2</v>
      </c>
      <c r="T31" s="229">
        <v>9.9762895684005967E-2</v>
      </c>
      <c r="U31" s="229">
        <v>0.15042757306793891</v>
      </c>
      <c r="V31" s="229">
        <v>0.2061832180419047</v>
      </c>
      <c r="W31" s="229">
        <v>0.40806568458048192</v>
      </c>
      <c r="X31" s="229">
        <v>0.55686333210631567</v>
      </c>
      <c r="Y31" s="229">
        <v>0.41456046393447782</v>
      </c>
      <c r="DA31" s="73" t="s">
        <v>2839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5.1196751990033422E-2</v>
      </c>
      <c r="R32" s="229">
        <v>7.7620465645084166E-2</v>
      </c>
      <c r="S32" s="229">
        <v>8.4823873171916711E-2</v>
      </c>
      <c r="T32" s="229">
        <v>4.2137518192832332E-2</v>
      </c>
      <c r="U32" s="229">
        <v>3.3985035809480597E-2</v>
      </c>
      <c r="V32" s="229">
        <v>6.4107914682053051E-3</v>
      </c>
      <c r="W32" s="229">
        <v>4.3718065034988136E-3</v>
      </c>
      <c r="X32" s="229">
        <v>4.3733083133766773E-3</v>
      </c>
      <c r="Y32" s="229">
        <v>2.0937777559522988E-3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39.553554734329197</v>
      </c>
      <c r="C34" s="229">
        <v>39.137912536477579</v>
      </c>
      <c r="D34" s="229">
        <v>35.827124223616721</v>
      </c>
      <c r="E34" s="229">
        <v>30.183592687985289</v>
      </c>
      <c r="F34" s="229">
        <v>29.280221188682919</v>
      </c>
      <c r="G34" s="229">
        <v>19.165558486306139</v>
      </c>
      <c r="H34" s="229">
        <v>17.60807793948273</v>
      </c>
      <c r="I34" s="229">
        <v>10.96856895691856</v>
      </c>
      <c r="J34" s="229">
        <v>15.248657020111571</v>
      </c>
      <c r="K34" s="229">
        <v>13.703559091173959</v>
      </c>
      <c r="L34" s="229">
        <v>14.96607421284352</v>
      </c>
      <c r="M34" s="229">
        <v>12.763386205258341</v>
      </c>
      <c r="N34" s="229">
        <v>9.6035022430675383</v>
      </c>
      <c r="O34" s="229">
        <v>8.8795042959719588</v>
      </c>
      <c r="P34" s="229">
        <v>8.2895765513444459</v>
      </c>
      <c r="Q34" s="229">
        <v>8.0198244927520861</v>
      </c>
      <c r="R34" s="229">
        <v>6.9526417210366516</v>
      </c>
      <c r="S34" s="229">
        <v>7.4057617822800346</v>
      </c>
      <c r="T34" s="229">
        <v>6.5975041508905701</v>
      </c>
      <c r="U34" s="229">
        <v>6.4757941826464949</v>
      </c>
      <c r="V34" s="229">
        <v>6.1219174986653098</v>
      </c>
      <c r="W34" s="229">
        <v>7.9498133352819664</v>
      </c>
      <c r="X34" s="229">
        <v>7.0496167748494791</v>
      </c>
      <c r="Y34" s="229">
        <v>6.907166991863761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6.6754637925484223E-2</v>
      </c>
      <c r="D36" s="229">
        <v>6.686772288752349E-2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16.696260567015628</v>
      </c>
      <c r="C39" s="261">
        <f t="shared" si="0"/>
        <v>17.210983172707774</v>
      </c>
      <c r="D39" s="261">
        <f t="shared" si="0"/>
        <v>16.218941289110766</v>
      </c>
      <c r="E39" s="261">
        <f t="shared" si="0"/>
        <v>14.710251559457987</v>
      </c>
      <c r="F39" s="261">
        <f t="shared" si="0"/>
        <v>14.365115971838053</v>
      </c>
      <c r="G39" s="261">
        <f t="shared" si="0"/>
        <v>9.0003074437875359</v>
      </c>
      <c r="H39" s="261">
        <f t="shared" si="0"/>
        <v>8.6251383568762297</v>
      </c>
      <c r="I39" s="261">
        <f t="shared" si="0"/>
        <v>6.6664227704908203</v>
      </c>
      <c r="J39" s="261">
        <f t="shared" si="0"/>
        <v>6.4066329801554751</v>
      </c>
      <c r="K39" s="261">
        <f t="shared" si="0"/>
        <v>5.823867724434904</v>
      </c>
      <c r="L39" s="261">
        <f t="shared" si="0"/>
        <v>6.1993933146479048</v>
      </c>
      <c r="M39" s="261">
        <f t="shared" si="0"/>
        <v>5.3419845487398581</v>
      </c>
      <c r="N39" s="261">
        <f t="shared" si="0"/>
        <v>3.6407644674664663</v>
      </c>
      <c r="O39" s="261">
        <f t="shared" si="0"/>
        <v>3.3237933483269639</v>
      </c>
      <c r="P39" s="261">
        <f t="shared" si="0"/>
        <v>2.9582950998337738</v>
      </c>
      <c r="Q39" s="261">
        <f t="shared" si="0"/>
        <v>2.898597456596463</v>
      </c>
      <c r="R39" s="261">
        <f t="shared" si="0"/>
        <v>2.6989221513535568</v>
      </c>
      <c r="S39" s="261">
        <f t="shared" si="0"/>
        <v>2.8342268330149372</v>
      </c>
      <c r="T39" s="261">
        <f t="shared" si="0"/>
        <v>2.5863150081991506</v>
      </c>
      <c r="U39" s="261">
        <f t="shared" si="0"/>
        <v>2.4786899151766986</v>
      </c>
      <c r="V39" s="261">
        <f t="shared" si="0"/>
        <v>2.3110143572910626</v>
      </c>
      <c r="W39" s="261">
        <f t="shared" si="0"/>
        <v>2.9461327672451558</v>
      </c>
      <c r="X39" s="261">
        <f t="shared" si="0"/>
        <v>2.6971226873171692</v>
      </c>
      <c r="Y39" s="261">
        <f t="shared" si="0"/>
        <v>2.5920565440060033</v>
      </c>
      <c r="DA39" s="70"/>
    </row>
    <row r="40" spans="1:105" ht="12" customHeight="1" x14ac:dyDescent="0.25">
      <c r="A40" s="60" t="s">
        <v>2734</v>
      </c>
      <c r="B40" s="329">
        <v>10.80679847836138</v>
      </c>
      <c r="C40" s="329">
        <v>11.14077585478498</v>
      </c>
      <c r="D40" s="329">
        <v>10.56585304433111</v>
      </c>
      <c r="E40" s="329">
        <v>9.5504278188079699</v>
      </c>
      <c r="F40" s="329">
        <v>9.311900714413806</v>
      </c>
      <c r="G40" s="329">
        <v>5.8985284754212914</v>
      </c>
      <c r="H40" s="329">
        <v>5.7254384922250861</v>
      </c>
      <c r="I40" s="329">
        <v>4.6053922854238376</v>
      </c>
      <c r="J40" s="329">
        <v>4.2579479634096558</v>
      </c>
      <c r="K40" s="329">
        <v>3.8678795909332622</v>
      </c>
      <c r="L40" s="329">
        <v>4.0849662849551862</v>
      </c>
      <c r="M40" s="329">
        <v>3.4996069051891761</v>
      </c>
      <c r="N40" s="329">
        <v>2.4356190879442652</v>
      </c>
      <c r="O40" s="329">
        <v>2.209502613146169</v>
      </c>
      <c r="P40" s="329">
        <v>1.918034512998392</v>
      </c>
      <c r="Q40" s="329">
        <v>1.848506242119516</v>
      </c>
      <c r="R40" s="329">
        <v>1.7887377990823989</v>
      </c>
      <c r="S40" s="329">
        <v>1.865471241398349</v>
      </c>
      <c r="T40" s="329">
        <v>1.7249826675997371</v>
      </c>
      <c r="U40" s="329">
        <v>1.62964496973052</v>
      </c>
      <c r="V40" s="329">
        <v>1.505736567027824</v>
      </c>
      <c r="W40" s="329">
        <v>1.8845790470546491</v>
      </c>
      <c r="X40" s="329">
        <v>1.723885807116105</v>
      </c>
      <c r="Y40" s="329">
        <v>1.652580925629316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0.45363245646795208</v>
      </c>
      <c r="C42" s="295">
        <v>0.45424109006239383</v>
      </c>
      <c r="D42" s="295">
        <v>0.46130118284842259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4.4249509873824172E-2</v>
      </c>
      <c r="R42" s="295">
        <v>3.8921002036467638E-2</v>
      </c>
      <c r="S42" s="295">
        <v>4.1110899947382942E-2</v>
      </c>
      <c r="T42" s="295">
        <v>3.1248271235881891E-2</v>
      </c>
      <c r="U42" s="295">
        <v>2.5440097049654761E-2</v>
      </c>
      <c r="V42" s="295">
        <v>1.936905763675623E-2</v>
      </c>
      <c r="W42" s="295">
        <v>2.1611156436443759E-2</v>
      </c>
      <c r="X42" s="295">
        <v>3.2147857611147697E-2</v>
      </c>
      <c r="Y42" s="295">
        <v>3.5898359106175462E-2</v>
      </c>
      <c r="DA42" s="122" t="s">
        <v>2849</v>
      </c>
    </row>
    <row r="43" spans="1:105" ht="12" customHeight="1" x14ac:dyDescent="0.25">
      <c r="A43" s="59" t="s">
        <v>159</v>
      </c>
      <c r="B43" s="295">
        <v>1.2452977531207221</v>
      </c>
      <c r="C43" s="295">
        <v>1.660040279881928</v>
      </c>
      <c r="D43" s="295">
        <v>1.688940353578648</v>
      </c>
      <c r="E43" s="295">
        <v>2.5396098722435121</v>
      </c>
      <c r="F43" s="295">
        <v>2.5408714774913981</v>
      </c>
      <c r="G43" s="295">
        <v>1.3248660122860889</v>
      </c>
      <c r="H43" s="295">
        <v>1.3625164302893329</v>
      </c>
      <c r="I43" s="295">
        <v>1.5297063877204129</v>
      </c>
      <c r="J43" s="295">
        <v>0.46594220426483529</v>
      </c>
      <c r="K43" s="295">
        <v>0.4673237968824242</v>
      </c>
      <c r="L43" s="295">
        <v>0.45658041630149332</v>
      </c>
      <c r="M43" s="295">
        <v>0.4572068636353559</v>
      </c>
      <c r="N43" s="295">
        <v>0</v>
      </c>
      <c r="O43" s="295">
        <v>0</v>
      </c>
      <c r="P43" s="295">
        <v>0</v>
      </c>
      <c r="Q43" s="295">
        <v>2.1335385328019721E-2</v>
      </c>
      <c r="R43" s="295">
        <v>1.6018231346608059E-2</v>
      </c>
      <c r="S43" s="295">
        <v>1.4271427802036539E-2</v>
      </c>
      <c r="T43" s="295">
        <v>2.507222207496184E-2</v>
      </c>
      <c r="U43" s="295">
        <v>3.6232605571384822E-2</v>
      </c>
      <c r="V43" s="295">
        <v>4.8380058333409637E-2</v>
      </c>
      <c r="W43" s="295">
        <v>9.0910124967747016E-2</v>
      </c>
      <c r="X43" s="295">
        <v>0.1237793950573306</v>
      </c>
      <c r="Y43" s="295">
        <v>9.1511337243190299E-2</v>
      </c>
      <c r="DA43" s="122" t="s">
        <v>2850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</v>
      </c>
      <c r="F44" s="295">
        <v>0</v>
      </c>
      <c r="G44" s="295">
        <v>0</v>
      </c>
      <c r="H44" s="295">
        <v>0</v>
      </c>
      <c r="I44" s="295">
        <v>0</v>
      </c>
      <c r="J44" s="295">
        <v>0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1.130957028211823E-2</v>
      </c>
      <c r="R44" s="295">
        <v>1.914270740276346E-2</v>
      </c>
      <c r="S44" s="295">
        <v>2.049756314174148E-2</v>
      </c>
      <c r="T44" s="295">
        <v>1.058992129864382E-2</v>
      </c>
      <c r="U44" s="295">
        <v>8.1857758700804653E-3</v>
      </c>
      <c r="V44" s="295">
        <v>1.504266293545101E-3</v>
      </c>
      <c r="W44" s="295">
        <v>9.7396446353111509E-4</v>
      </c>
      <c r="X44" s="295">
        <v>9.7209750798533565E-4</v>
      </c>
      <c r="Y44" s="295">
        <v>4.6218686779433141E-4</v>
      </c>
      <c r="DA44" s="122" t="s">
        <v>2851</v>
      </c>
    </row>
    <row r="45" spans="1:105" ht="12" customHeight="1" x14ac:dyDescent="0.25">
      <c r="A45" s="59" t="s">
        <v>35</v>
      </c>
      <c r="B45" s="295">
        <v>9.1078682687727088</v>
      </c>
      <c r="C45" s="295">
        <v>9.0264944848406561</v>
      </c>
      <c r="D45" s="295">
        <v>8.4156115079040426</v>
      </c>
      <c r="E45" s="295">
        <v>7.0108179465644573</v>
      </c>
      <c r="F45" s="295">
        <v>6.7710292369224074</v>
      </c>
      <c r="G45" s="295">
        <v>4.5736624631352027</v>
      </c>
      <c r="H45" s="295">
        <v>4.3629220619357527</v>
      </c>
      <c r="I45" s="295">
        <v>3.0756858977034249</v>
      </c>
      <c r="J45" s="295">
        <v>3.7920057591448209</v>
      </c>
      <c r="K45" s="295">
        <v>3.4005557940508382</v>
      </c>
      <c r="L45" s="295">
        <v>3.6283858686536932</v>
      </c>
      <c r="M45" s="295">
        <v>3.0424000415538202</v>
      </c>
      <c r="N45" s="295">
        <v>2.4356190879442652</v>
      </c>
      <c r="O45" s="295">
        <v>2.209502613146169</v>
      </c>
      <c r="P45" s="295">
        <v>1.918034512998392</v>
      </c>
      <c r="Q45" s="295">
        <v>1.771611776635553</v>
      </c>
      <c r="R45" s="295">
        <v>1.7146558582965601</v>
      </c>
      <c r="S45" s="295">
        <v>1.7895913505071881</v>
      </c>
      <c r="T45" s="295">
        <v>1.658072252990249</v>
      </c>
      <c r="U45" s="295">
        <v>1.5597864912393999</v>
      </c>
      <c r="V45" s="295">
        <v>1.436483184764114</v>
      </c>
      <c r="W45" s="295">
        <v>1.771083801186927</v>
      </c>
      <c r="X45" s="295">
        <v>1.566986456939641</v>
      </c>
      <c r="Y45" s="295">
        <v>1.5247090424121561</v>
      </c>
      <c r="DA45" s="122" t="s">
        <v>2852</v>
      </c>
    </row>
    <row r="46" spans="1:105" ht="12" customHeight="1" x14ac:dyDescent="0.25">
      <c r="A46" s="60" t="s">
        <v>2741</v>
      </c>
      <c r="B46" s="329">
        <v>5.8894620886542484</v>
      </c>
      <c r="C46" s="329">
        <v>6.0702073179227938</v>
      </c>
      <c r="D46" s="329">
        <v>5.6530882447796582</v>
      </c>
      <c r="E46" s="329">
        <v>5.1598237406500163</v>
      </c>
      <c r="F46" s="329">
        <v>5.053215257424247</v>
      </c>
      <c r="G46" s="329">
        <v>3.1017789683662449</v>
      </c>
      <c r="H46" s="329">
        <v>2.899699864651144</v>
      </c>
      <c r="I46" s="329">
        <v>2.0610304850669832</v>
      </c>
      <c r="J46" s="329">
        <v>2.1486850167458198</v>
      </c>
      <c r="K46" s="329">
        <v>1.955988133501642</v>
      </c>
      <c r="L46" s="329">
        <v>2.1144270296927181</v>
      </c>
      <c r="M46" s="329">
        <v>1.842377643550682</v>
      </c>
      <c r="N46" s="329">
        <v>1.2051453795222009</v>
      </c>
      <c r="O46" s="329">
        <v>1.1142907351807949</v>
      </c>
      <c r="P46" s="329">
        <v>1.040260586835382</v>
      </c>
      <c r="Q46" s="329">
        <v>1.050091214476947</v>
      </c>
      <c r="R46" s="329">
        <v>0.91018435227115779</v>
      </c>
      <c r="S46" s="329">
        <v>0.96875559161658797</v>
      </c>
      <c r="T46" s="329">
        <v>0.86133234059941366</v>
      </c>
      <c r="U46" s="329">
        <v>0.84904494544617848</v>
      </c>
      <c r="V46" s="329">
        <v>0.80527779026323865</v>
      </c>
      <c r="W46" s="329">
        <v>1.061553720190507</v>
      </c>
      <c r="X46" s="329">
        <v>0.97323688020106414</v>
      </c>
      <c r="Y46" s="329">
        <v>0.93947561837668703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0.24721948502145119</v>
      </c>
      <c r="C49" s="229">
        <v>0.2471580456678602</v>
      </c>
      <c r="D49" s="229">
        <v>0.2464453549101879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2.5137065001271108E-2</v>
      </c>
      <c r="R49" s="229">
        <v>1.980462818333658E-2</v>
      </c>
      <c r="S49" s="229">
        <v>2.1349251232929009E-2</v>
      </c>
      <c r="T49" s="229">
        <v>1.56031403148758E-2</v>
      </c>
      <c r="U49" s="229">
        <v>1.3254289254942059E-2</v>
      </c>
      <c r="V49" s="229">
        <v>1.035869904122488E-2</v>
      </c>
      <c r="W49" s="229">
        <v>1.217322433281867E-2</v>
      </c>
      <c r="X49" s="229">
        <v>1.8149392794736409E-2</v>
      </c>
      <c r="Y49" s="229">
        <v>2.040785573459257E-2</v>
      </c>
      <c r="DA49" s="73" t="s">
        <v>2856</v>
      </c>
    </row>
    <row r="50" spans="1:105" ht="12" customHeight="1" x14ac:dyDescent="0.25">
      <c r="A50" s="64" t="s">
        <v>159</v>
      </c>
      <c r="B50" s="229">
        <v>0.67865926442285918</v>
      </c>
      <c r="C50" s="229">
        <v>0.90324790134945221</v>
      </c>
      <c r="D50" s="229">
        <v>0.90229880246501726</v>
      </c>
      <c r="E50" s="229">
        <v>1.372078775883234</v>
      </c>
      <c r="F50" s="229">
        <v>1.3788345592365869</v>
      </c>
      <c r="G50" s="229">
        <v>0.69668927596704311</v>
      </c>
      <c r="H50" s="229">
        <v>0.69005871146115516</v>
      </c>
      <c r="I50" s="229">
        <v>0.6845826159634768</v>
      </c>
      <c r="J50" s="229">
        <v>0.23512805735926981</v>
      </c>
      <c r="K50" s="229">
        <v>0.23632581617785051</v>
      </c>
      <c r="L50" s="229">
        <v>0.23633144219862801</v>
      </c>
      <c r="M50" s="229">
        <v>0.24069780602806609</v>
      </c>
      <c r="N50" s="229">
        <v>0</v>
      </c>
      <c r="O50" s="229">
        <v>0</v>
      </c>
      <c r="P50" s="229">
        <v>0</v>
      </c>
      <c r="Q50" s="229">
        <v>1.212011091980144E-2</v>
      </c>
      <c r="R50" s="229">
        <v>8.1507437983482818E-3</v>
      </c>
      <c r="S50" s="229">
        <v>7.4112777387078778E-3</v>
      </c>
      <c r="T50" s="229">
        <v>1.2519265340738E-2</v>
      </c>
      <c r="U50" s="229">
        <v>1.8877185639898209E-2</v>
      </c>
      <c r="V50" s="229">
        <v>2.5873972460160599E-2</v>
      </c>
      <c r="W50" s="229">
        <v>5.1208242770884017E-2</v>
      </c>
      <c r="X50" s="229">
        <v>6.9880888734910232E-2</v>
      </c>
      <c r="Y50" s="229">
        <v>5.2023273905503077E-2</v>
      </c>
      <c r="DA50" s="73" t="s">
        <v>2857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6.4246904458081181E-3</v>
      </c>
      <c r="R51" s="229">
        <v>9.7406074535007613E-3</v>
      </c>
      <c r="S51" s="229">
        <v>1.064456447647583E-2</v>
      </c>
      <c r="T51" s="229">
        <v>5.2878454202769992E-3</v>
      </c>
      <c r="U51" s="229">
        <v>4.2647888074642338E-3</v>
      </c>
      <c r="V51" s="229">
        <v>8.0449147836301907E-4</v>
      </c>
      <c r="W51" s="229">
        <v>5.4861885534102767E-4</v>
      </c>
      <c r="X51" s="229">
        <v>5.4880731775707337E-4</v>
      </c>
      <c r="Y51" s="229">
        <v>2.6274858113911208E-4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4.9635833392099382</v>
      </c>
      <c r="C53" s="229">
        <v>4.9114243183030677</v>
      </c>
      <c r="D53" s="229">
        <v>4.4959528437479799</v>
      </c>
      <c r="E53" s="229">
        <v>3.787744964766782</v>
      </c>
      <c r="F53" s="229">
        <v>3.674380698187659</v>
      </c>
      <c r="G53" s="229">
        <v>2.4050896923992018</v>
      </c>
      <c r="H53" s="229">
        <v>2.2096411531899891</v>
      </c>
      <c r="I53" s="229">
        <v>1.376447869103506</v>
      </c>
      <c r="J53" s="229">
        <v>1.91355695938655</v>
      </c>
      <c r="K53" s="229">
        <v>1.719662317323791</v>
      </c>
      <c r="L53" s="229">
        <v>1.878095587494089</v>
      </c>
      <c r="M53" s="229">
        <v>1.601679837522616</v>
      </c>
      <c r="N53" s="229">
        <v>1.2051453795222009</v>
      </c>
      <c r="O53" s="229">
        <v>1.1142907351807949</v>
      </c>
      <c r="P53" s="229">
        <v>1.040260586835382</v>
      </c>
      <c r="Q53" s="229">
        <v>1.006409348110066</v>
      </c>
      <c r="R53" s="229">
        <v>0.87248837283597214</v>
      </c>
      <c r="S53" s="229">
        <v>0.92935049816847526</v>
      </c>
      <c r="T53" s="229">
        <v>0.82792208952352275</v>
      </c>
      <c r="U53" s="229">
        <v>0.81264868174387395</v>
      </c>
      <c r="V53" s="229">
        <v>0.76824062728349019</v>
      </c>
      <c r="W53" s="229">
        <v>0.99762363423146283</v>
      </c>
      <c r="X53" s="229">
        <v>0.88465779135366041</v>
      </c>
      <c r="Y53" s="229">
        <v>0.86678174015545228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8.3770526024137069E-3</v>
      </c>
      <c r="D55" s="229">
        <v>8.3912436564735349E-3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0.99999999999999989</v>
      </c>
      <c r="E63" s="232">
        <f t="shared" si="1"/>
        <v>0.99999999999999989</v>
      </c>
      <c r="F63" s="232">
        <f t="shared" si="1"/>
        <v>0.99999999999999989</v>
      </c>
      <c r="G63" s="232">
        <f t="shared" si="1"/>
        <v>0.99999999999999978</v>
      </c>
      <c r="H63" s="232">
        <f t="shared" si="1"/>
        <v>1</v>
      </c>
      <c r="I63" s="232">
        <f t="shared" si="1"/>
        <v>1</v>
      </c>
      <c r="J63" s="232">
        <f t="shared" si="1"/>
        <v>1.0000000000000002</v>
      </c>
      <c r="K63" s="232">
        <f t="shared" si="1"/>
        <v>1</v>
      </c>
      <c r="L63" s="232">
        <f t="shared" si="1"/>
        <v>1</v>
      </c>
      <c r="M63" s="232">
        <f t="shared" si="1"/>
        <v>1.0000000000000004</v>
      </c>
      <c r="N63" s="232">
        <f t="shared" si="1"/>
        <v>0.99999999999999967</v>
      </c>
      <c r="O63" s="232">
        <f t="shared" si="1"/>
        <v>1.0000000000000002</v>
      </c>
      <c r="P63" s="232">
        <f t="shared" si="1"/>
        <v>1.0000000000000004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0.99999999999999989</v>
      </c>
      <c r="T63" s="232">
        <f t="shared" si="1"/>
        <v>1.0000000000000002</v>
      </c>
      <c r="U63" s="232">
        <f t="shared" si="1"/>
        <v>0.99999999999999967</v>
      </c>
      <c r="V63" s="232">
        <f t="shared" si="1"/>
        <v>1</v>
      </c>
      <c r="W63" s="232">
        <f t="shared" si="1"/>
        <v>0.99999999999999989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0.1548435285271253</v>
      </c>
      <c r="C68" s="300">
        <f t="shared" si="6"/>
        <v>0.15612269004906931</v>
      </c>
      <c r="D68" s="300">
        <f t="shared" si="6"/>
        <v>0.1542219014198544</v>
      </c>
      <c r="E68" s="300">
        <f t="shared" si="6"/>
        <v>0.15026691951158486</v>
      </c>
      <c r="F68" s="300">
        <f t="shared" si="6"/>
        <v>0.14667524988586511</v>
      </c>
      <c r="G68" s="300">
        <f t="shared" si="6"/>
        <v>0.13333973689303028</v>
      </c>
      <c r="H68" s="300">
        <f t="shared" si="6"/>
        <v>0.13629309277457333</v>
      </c>
      <c r="I68" s="300">
        <f t="shared" si="6"/>
        <v>0.12439455234198711</v>
      </c>
      <c r="J68" s="300">
        <f t="shared" si="6"/>
        <v>0.11657905571067571</v>
      </c>
      <c r="K68" s="300">
        <f t="shared" si="6"/>
        <v>0.11239235471996592</v>
      </c>
      <c r="L68" s="300">
        <f t="shared" si="6"/>
        <v>0.11577020284347524</v>
      </c>
      <c r="M68" s="300">
        <f t="shared" si="6"/>
        <v>0.10190162530158826</v>
      </c>
      <c r="N68" s="300">
        <f t="shared" si="6"/>
        <v>9.6227888668980591E-2</v>
      </c>
      <c r="O68" s="300">
        <f t="shared" si="6"/>
        <v>7.9329160282002958E-2</v>
      </c>
      <c r="P68" s="300">
        <f t="shared" si="6"/>
        <v>7.197275696144402E-2</v>
      </c>
      <c r="Q68" s="300">
        <f t="shared" si="6"/>
        <v>6.6506582051587951E-2</v>
      </c>
      <c r="R68" s="300">
        <f t="shared" si="6"/>
        <v>7.0122351235994945E-2</v>
      </c>
      <c r="S68" s="300">
        <f t="shared" si="6"/>
        <v>7.428596154423904E-2</v>
      </c>
      <c r="T68" s="300">
        <f t="shared" si="6"/>
        <v>7.4493759612745181E-2</v>
      </c>
      <c r="U68" s="300">
        <f t="shared" si="6"/>
        <v>6.9845968994901628E-2</v>
      </c>
      <c r="V68" s="300">
        <f t="shared" si="6"/>
        <v>6.4453366503456594E-2</v>
      </c>
      <c r="W68" s="300">
        <f t="shared" si="6"/>
        <v>8.1194114877704116E-2</v>
      </c>
      <c r="X68" s="300">
        <f t="shared" si="6"/>
        <v>8.3976082032966942E-2</v>
      </c>
      <c r="Y68" s="300">
        <f t="shared" si="6"/>
        <v>8.4984287995834434E-2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6.7483306124804562E-2</v>
      </c>
      <c r="C69" s="301">
        <f t="shared" si="7"/>
        <v>6.7378974466152916E-2</v>
      </c>
      <c r="D69" s="301">
        <f t="shared" si="7"/>
        <v>6.7337357123637101E-2</v>
      </c>
      <c r="E69" s="301">
        <f t="shared" si="7"/>
        <v>6.7756498618749494E-2</v>
      </c>
      <c r="F69" s="301">
        <f t="shared" si="7"/>
        <v>6.8090115196186116E-2</v>
      </c>
      <c r="G69" s="301">
        <f t="shared" si="7"/>
        <v>6.8809298863582655E-2</v>
      </c>
      <c r="H69" s="301">
        <f t="shared" si="7"/>
        <v>6.8154423712815035E-2</v>
      </c>
      <c r="I69" s="301">
        <f t="shared" si="7"/>
        <v>6.76135709906307E-2</v>
      </c>
      <c r="J69" s="301">
        <f t="shared" si="7"/>
        <v>6.9668060044540236E-2</v>
      </c>
      <c r="K69" s="301">
        <f t="shared" si="7"/>
        <v>7.0022954029547349E-2</v>
      </c>
      <c r="L69" s="301">
        <f t="shared" si="7"/>
        <v>7.0024621010839547E-2</v>
      </c>
      <c r="M69" s="301">
        <f t="shared" si="7"/>
        <v>7.1318367496051846E-2</v>
      </c>
      <c r="N69" s="301">
        <f t="shared" si="7"/>
        <v>7.1037763038442031E-2</v>
      </c>
      <c r="O69" s="301">
        <f t="shared" si="7"/>
        <v>7.2598167869195471E-2</v>
      </c>
      <c r="P69" s="301">
        <f t="shared" si="7"/>
        <v>7.4044399379677092E-2</v>
      </c>
      <c r="Q69" s="301">
        <f t="shared" si="7"/>
        <v>7.5013426239184638E-2</v>
      </c>
      <c r="R69" s="301">
        <f t="shared" si="7"/>
        <v>7.3433050331620606E-2</v>
      </c>
      <c r="S69" s="301">
        <f t="shared" si="7"/>
        <v>7.3348988124184486E-2</v>
      </c>
      <c r="T69" s="301">
        <f t="shared" si="7"/>
        <v>7.2858039050666151E-2</v>
      </c>
      <c r="U69" s="301">
        <f t="shared" si="7"/>
        <v>7.3739746860411695E-2</v>
      </c>
      <c r="V69" s="301">
        <f t="shared" si="7"/>
        <v>7.4479334317909235E-2</v>
      </c>
      <c r="W69" s="301">
        <f t="shared" si="7"/>
        <v>7.3738530232314581E-2</v>
      </c>
      <c r="X69" s="301">
        <f t="shared" si="7"/>
        <v>7.3540518249756617E-2</v>
      </c>
      <c r="Y69" s="301">
        <f t="shared" si="7"/>
        <v>7.3536687145294238E-2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0.57360810206083879</v>
      </c>
      <c r="C70" s="301">
        <f t="shared" si="8"/>
        <v>0.57272128296229996</v>
      </c>
      <c r="D70" s="301">
        <f t="shared" si="8"/>
        <v>0.57236753555091546</v>
      </c>
      <c r="E70" s="301">
        <f t="shared" si="8"/>
        <v>0.57593023825937062</v>
      </c>
      <c r="F70" s="301">
        <f t="shared" si="8"/>
        <v>0.57876597916758188</v>
      </c>
      <c r="G70" s="301">
        <f t="shared" si="8"/>
        <v>0.58487904034045257</v>
      </c>
      <c r="H70" s="301">
        <f t="shared" si="8"/>
        <v>0.57931260155892805</v>
      </c>
      <c r="I70" s="301">
        <f t="shared" si="8"/>
        <v>0.57471535342036117</v>
      </c>
      <c r="J70" s="301">
        <f t="shared" si="8"/>
        <v>0.59217851037859204</v>
      </c>
      <c r="K70" s="301">
        <f t="shared" si="8"/>
        <v>0.5951951092511526</v>
      </c>
      <c r="L70" s="301">
        <f t="shared" si="8"/>
        <v>0.59520927859213602</v>
      </c>
      <c r="M70" s="301">
        <f t="shared" si="8"/>
        <v>0.60620612371644089</v>
      </c>
      <c r="N70" s="301">
        <f t="shared" si="8"/>
        <v>0.60382098582675747</v>
      </c>
      <c r="O70" s="301">
        <f t="shared" si="8"/>
        <v>0.61708442688816156</v>
      </c>
      <c r="P70" s="301">
        <f t="shared" si="8"/>
        <v>0.62937739472725496</v>
      </c>
      <c r="Q70" s="301">
        <f t="shared" si="8"/>
        <v>0.63761412303306941</v>
      </c>
      <c r="R70" s="301">
        <f t="shared" si="8"/>
        <v>0.62418092781877521</v>
      </c>
      <c r="S70" s="301">
        <f t="shared" si="8"/>
        <v>0.62346639905556833</v>
      </c>
      <c r="T70" s="301">
        <f t="shared" si="8"/>
        <v>0.61929333193066194</v>
      </c>
      <c r="U70" s="301">
        <f t="shared" si="8"/>
        <v>0.62678784831349921</v>
      </c>
      <c r="V70" s="301">
        <f t="shared" si="8"/>
        <v>0.63307434170222843</v>
      </c>
      <c r="W70" s="301">
        <f t="shared" si="8"/>
        <v>0.62677750697467394</v>
      </c>
      <c r="X70" s="301">
        <f t="shared" si="8"/>
        <v>0.62509440512293135</v>
      </c>
      <c r="Y70" s="301">
        <f t="shared" si="8"/>
        <v>0.62506184073500126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0.20406506328723148</v>
      </c>
      <c r="C72" s="301">
        <f t="shared" si="10"/>
        <v>0.20377705252247783</v>
      </c>
      <c r="D72" s="301">
        <f t="shared" si="10"/>
        <v>0.20607320590559286</v>
      </c>
      <c r="E72" s="301">
        <f t="shared" si="10"/>
        <v>0.20604634361029495</v>
      </c>
      <c r="F72" s="301">
        <f t="shared" si="10"/>
        <v>0.20646865575036669</v>
      </c>
      <c r="G72" s="301">
        <f t="shared" si="10"/>
        <v>0.21297192390293429</v>
      </c>
      <c r="H72" s="301">
        <f t="shared" si="10"/>
        <v>0.2162398819536836</v>
      </c>
      <c r="I72" s="301">
        <f t="shared" si="10"/>
        <v>0.23327652324702119</v>
      </c>
      <c r="J72" s="301">
        <f t="shared" si="10"/>
        <v>0.22157437386619216</v>
      </c>
      <c r="K72" s="301">
        <f t="shared" si="10"/>
        <v>0.22238958199933412</v>
      </c>
      <c r="L72" s="301">
        <f t="shared" si="10"/>
        <v>0.21899589755354931</v>
      </c>
      <c r="M72" s="301">
        <f t="shared" si="10"/>
        <v>0.22057388348591939</v>
      </c>
      <c r="N72" s="301">
        <f t="shared" si="10"/>
        <v>0.22891336246581967</v>
      </c>
      <c r="O72" s="301">
        <f t="shared" si="10"/>
        <v>0.23098824496064022</v>
      </c>
      <c r="P72" s="301">
        <f t="shared" si="10"/>
        <v>0.22460544893162432</v>
      </c>
      <c r="Q72" s="301">
        <f t="shared" si="10"/>
        <v>0.22086586867615826</v>
      </c>
      <c r="R72" s="301">
        <f t="shared" si="10"/>
        <v>0.23226367061360945</v>
      </c>
      <c r="S72" s="301">
        <f t="shared" si="10"/>
        <v>0.22889865127600806</v>
      </c>
      <c r="T72" s="301">
        <f t="shared" si="10"/>
        <v>0.23335486940592687</v>
      </c>
      <c r="U72" s="301">
        <f t="shared" si="10"/>
        <v>0.22962643583118719</v>
      </c>
      <c r="V72" s="301">
        <f t="shared" si="10"/>
        <v>0.22799295747640572</v>
      </c>
      <c r="W72" s="301">
        <f t="shared" si="10"/>
        <v>0.21828984791530723</v>
      </c>
      <c r="X72" s="301">
        <f t="shared" si="10"/>
        <v>0.21738899459434508</v>
      </c>
      <c r="Y72" s="301">
        <f t="shared" si="10"/>
        <v>0.21641718412387015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0.13208287008743996</v>
      </c>
      <c r="C73" s="302">
        <f t="shared" si="11"/>
        <v>0.13190614642524803</v>
      </c>
      <c r="D73" s="302">
        <f t="shared" si="11"/>
        <v>0.13424669164037997</v>
      </c>
      <c r="E73" s="302">
        <f t="shared" si="11"/>
        <v>0.13377274508362882</v>
      </c>
      <c r="F73" s="302">
        <f t="shared" si="11"/>
        <v>0.13383919954110154</v>
      </c>
      <c r="G73" s="302">
        <f t="shared" si="11"/>
        <v>0.13957533844844613</v>
      </c>
      <c r="H73" s="302">
        <f t="shared" si="11"/>
        <v>0.14354182999334755</v>
      </c>
      <c r="I73" s="302">
        <f t="shared" si="11"/>
        <v>0.16115538085701508</v>
      </c>
      <c r="J73" s="302">
        <f t="shared" si="11"/>
        <v>0.14726177648534924</v>
      </c>
      <c r="K73" s="302">
        <f t="shared" si="11"/>
        <v>0.1476984310344836</v>
      </c>
      <c r="L73" s="302">
        <f t="shared" si="11"/>
        <v>0.14430296847532045</v>
      </c>
      <c r="M73" s="302">
        <f t="shared" si="11"/>
        <v>0.14450095815679737</v>
      </c>
      <c r="N73" s="302">
        <f t="shared" si="11"/>
        <v>0.1531397485581481</v>
      </c>
      <c r="O73" s="302">
        <f t="shared" si="11"/>
        <v>0.15355019923349839</v>
      </c>
      <c r="P73" s="302">
        <f t="shared" si="11"/>
        <v>0.14562475625996876</v>
      </c>
      <c r="Q73" s="302">
        <f t="shared" si="11"/>
        <v>0.14085154735436126</v>
      </c>
      <c r="R73" s="302">
        <f t="shared" si="11"/>
        <v>0.15393508359321409</v>
      </c>
      <c r="S73" s="302">
        <f t="shared" si="11"/>
        <v>0.15065973061021123</v>
      </c>
      <c r="T73" s="302">
        <f t="shared" si="11"/>
        <v>0.155639627751883</v>
      </c>
      <c r="U73" s="302">
        <f t="shared" si="11"/>
        <v>0.15097070584674804</v>
      </c>
      <c r="V73" s="302">
        <f t="shared" si="11"/>
        <v>0.14854833420396918</v>
      </c>
      <c r="W73" s="302">
        <f t="shared" si="11"/>
        <v>0.13963541566750495</v>
      </c>
      <c r="X73" s="302">
        <f t="shared" si="11"/>
        <v>0.13894577512793796</v>
      </c>
      <c r="Y73" s="302">
        <f t="shared" si="11"/>
        <v>0.13797805116888959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7.1982193199791517E-2</v>
      </c>
      <c r="C74" s="302">
        <f t="shared" si="12"/>
        <v>7.1870906097229778E-2</v>
      </c>
      <c r="D74" s="302">
        <f t="shared" si="12"/>
        <v>7.1826514265212901E-2</v>
      </c>
      <c r="E74" s="302">
        <f t="shared" si="12"/>
        <v>7.2273598526666108E-2</v>
      </c>
      <c r="F74" s="302">
        <f t="shared" si="12"/>
        <v>7.262945620926517E-2</v>
      </c>
      <c r="G74" s="302">
        <f t="shared" si="12"/>
        <v>7.3396585454488183E-2</v>
      </c>
      <c r="H74" s="302">
        <f t="shared" si="12"/>
        <v>7.269805196033606E-2</v>
      </c>
      <c r="I74" s="302">
        <f t="shared" si="12"/>
        <v>7.212114239000611E-2</v>
      </c>
      <c r="J74" s="302">
        <f t="shared" si="12"/>
        <v>7.4312597380842921E-2</v>
      </c>
      <c r="K74" s="302">
        <f t="shared" si="12"/>
        <v>7.4691150964850517E-2</v>
      </c>
      <c r="L74" s="302">
        <f t="shared" si="12"/>
        <v>7.4692929078228859E-2</v>
      </c>
      <c r="M74" s="302">
        <f t="shared" si="12"/>
        <v>7.6072925329122021E-2</v>
      </c>
      <c r="N74" s="302">
        <f t="shared" si="12"/>
        <v>7.5773613907671539E-2</v>
      </c>
      <c r="O74" s="302">
        <f t="shared" si="12"/>
        <v>7.7438045727141844E-2</v>
      </c>
      <c r="P74" s="302">
        <f t="shared" si="12"/>
        <v>7.898069267165557E-2</v>
      </c>
      <c r="Q74" s="302">
        <f t="shared" si="12"/>
        <v>8.0014321321796991E-2</v>
      </c>
      <c r="R74" s="302">
        <f t="shared" si="12"/>
        <v>7.8328587020395329E-2</v>
      </c>
      <c r="S74" s="302">
        <f t="shared" si="12"/>
        <v>7.8238920665796824E-2</v>
      </c>
      <c r="T74" s="302">
        <f t="shared" si="12"/>
        <v>7.7715241654043893E-2</v>
      </c>
      <c r="U74" s="302">
        <f t="shared" si="12"/>
        <v>7.8655729984439135E-2</v>
      </c>
      <c r="V74" s="302">
        <f t="shared" si="12"/>
        <v>7.9444623272436551E-2</v>
      </c>
      <c r="W74" s="302">
        <f t="shared" si="12"/>
        <v>7.8654432247802289E-2</v>
      </c>
      <c r="X74" s="302">
        <f t="shared" si="12"/>
        <v>7.8443219466407102E-2</v>
      </c>
      <c r="Y74" s="302">
        <f t="shared" si="12"/>
        <v>7.8439132954980534E-2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1.3970697517358119</v>
      </c>
      <c r="C81" s="322">
        <f>IF(C$5=0,0,C$5/TEL_fec!C$5)</f>
        <v>1.4230843337995891</v>
      </c>
      <c r="D81" s="322">
        <f>IF(D$5=0,0,D$5/TEL_fec!D$5)</f>
        <v>1.3709807531584148</v>
      </c>
      <c r="E81" s="322">
        <f>IF(E$5=0,0,E$5/TEL_fec!E$5)</f>
        <v>1.3562798222782571</v>
      </c>
      <c r="F81" s="322">
        <f>IF(F$5=0,0,F$5/TEL_fec!F$5)</f>
        <v>1.3285396964126697</v>
      </c>
      <c r="G81" s="322">
        <f>IF(G$5=0,0,G$5/TEL_fec!G$5)</f>
        <v>1.1451853192412949</v>
      </c>
      <c r="H81" s="322">
        <f>IF(H$5=0,0,H$5/TEL_fec!H$5)</f>
        <v>1.1221832799792035</v>
      </c>
      <c r="I81" s="322">
        <f>IF(I$5=0,0,I$5/TEL_fec!I$5)</f>
        <v>0.92842010459782454</v>
      </c>
      <c r="J81" s="322">
        <f>IF(J$5=0,0,J$5/TEL_fec!J$5)</f>
        <v>0.9598736687672903</v>
      </c>
      <c r="K81" s="322">
        <f>IF(K$5=0,0,K$5/TEL_fec!K$5)</f>
        <v>0.94762506722770412</v>
      </c>
      <c r="L81" s="322">
        <f>IF(L$5=0,0,L$5/TEL_fec!L$5)</f>
        <v>0.99319653603807712</v>
      </c>
      <c r="M81" s="322">
        <f>IF(M$5=0,0,M$5/TEL_fec!M$5)</f>
        <v>0.93201114156745979</v>
      </c>
      <c r="N81" s="322">
        <f>IF(N$5=0,0,N$5/TEL_fec!N$5)</f>
        <v>0.8184989271273071</v>
      </c>
      <c r="O81" s="322">
        <f>IF(O$5=0,0,O$5/TEL_fec!O$5)</f>
        <v>0.74950604199501158</v>
      </c>
      <c r="P81" s="322">
        <f>IF(P$5=0,0,P$5/TEL_fec!P$5)</f>
        <v>0.76394207000485104</v>
      </c>
      <c r="Q81" s="322">
        <f>IF(Q$5=0,0,Q$5/TEL_fec!Q$5)</f>
        <v>0.77748959273613683</v>
      </c>
      <c r="R81" s="322">
        <f>IF(R$5=0,0,R$5/TEL_fec!R$5)</f>
        <v>0.70457087291732945</v>
      </c>
      <c r="S81" s="322">
        <f>IF(S$5=0,0,S$5/TEL_fec!S$5)</f>
        <v>0.72484877518131396</v>
      </c>
      <c r="T81" s="322">
        <f>IF(T$5=0,0,T$5/TEL_fec!T$5)</f>
        <v>0.68379908772835751</v>
      </c>
      <c r="U81" s="322">
        <f>IF(U$5=0,0,U$5/TEL_fec!U$5)</f>
        <v>0.6714589445432938</v>
      </c>
      <c r="V81" s="322">
        <f>IF(V$5=0,0,V$5/TEL_fec!V$5)</f>
        <v>0.61372848144082348</v>
      </c>
      <c r="W81" s="322">
        <f>IF(W$5=0,0,W$5/TEL_fec!W$5)</f>
        <v>0.70229839336544908</v>
      </c>
      <c r="X81" s="322">
        <f>IF(X$5=0,0,X$5/TEL_fec!X$5)</f>
        <v>0.64030467325871099</v>
      </c>
      <c r="Y81" s="322">
        <f>IF(Y$5=0,0,Y$5/TEL_fec!Y$5)</f>
        <v>0.62051672152708381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2.1093002772577032</v>
      </c>
      <c r="C86" s="336">
        <f>IF(C$10=0,0,C$10/TEL_fec!C$10)</f>
        <v>2.1421423850154788</v>
      </c>
      <c r="D86" s="336">
        <f>IF(D$10=0,0,D$10/TEL_fec!D$10)</f>
        <v>2.0976917023482375</v>
      </c>
      <c r="E86" s="336">
        <f>IF(E$10=0,0,E$10/TEL_fec!E$10)</f>
        <v>2.0924767086644547</v>
      </c>
      <c r="F86" s="336">
        <f>IF(F$10=0,0,F$10/TEL_fec!F$10)</f>
        <v>2.0508167632202503</v>
      </c>
      <c r="G86" s="336">
        <f>IF(G$10=0,0,G$10/TEL_fec!G$10)</f>
        <v>1.7575749205829565</v>
      </c>
      <c r="H86" s="336">
        <f>IF(H$10=0,0,H$10/TEL_fec!H$10)</f>
        <v>1.7533450872355802</v>
      </c>
      <c r="I86" s="336">
        <f>IF(I$10=0,0,I$10/TEL_fec!I$10)</f>
        <v>1.4220788115761072</v>
      </c>
      <c r="J86" s="336">
        <f>IF(J$10=0,0,J$10/TEL_fec!J$10)</f>
        <v>1.3516114262521768</v>
      </c>
      <c r="K86" s="336">
        <f>IF(K$10=0,0,K$10/TEL_fec!K$10)</f>
        <v>1.275540139677783</v>
      </c>
      <c r="L86" s="336">
        <f>IF(L$10=0,0,L$10/TEL_fec!L$10)</f>
        <v>1.3546226837830058</v>
      </c>
      <c r="M86" s="336">
        <f>IF(M$10=0,0,M$10/TEL_fec!M$10)</f>
        <v>1.1420577647826475</v>
      </c>
      <c r="N86" s="336">
        <f>IF(N$10=0,0,N$10/TEL_fec!N$10)</f>
        <v>0.95110019661318901</v>
      </c>
      <c r="O86" s="336">
        <f>IF(O$10=0,0,O$10/TEL_fec!O$10)</f>
        <v>0.71363142109295352</v>
      </c>
      <c r="P86" s="336">
        <f>IF(P$10=0,0,P$10/TEL_fec!P$10)</f>
        <v>0.65279717893477152</v>
      </c>
      <c r="Q86" s="336">
        <f>IF(Q$10=0,0,Q$10/TEL_fec!Q$10)</f>
        <v>0.6085820644958343</v>
      </c>
      <c r="R86" s="336">
        <f>IF(R$10=0,0,R$10/TEL_fec!R$10)</f>
        <v>0.58235674037233365</v>
      </c>
      <c r="S86" s="336">
        <f>IF(S$10=0,0,S$10/TEL_fec!S$10)</f>
        <v>0.6378511613426685</v>
      </c>
      <c r="T86" s="336">
        <f>IF(T$10=0,0,T$10/TEL_fec!T$10)</f>
        <v>0.60004146373509204</v>
      </c>
      <c r="U86" s="336">
        <f>IF(U$10=0,0,U$10/TEL_fec!U$10)</f>
        <v>0.54377441457828701</v>
      </c>
      <c r="V86" s="336">
        <f>IF(V$10=0,0,V$10/TEL_fec!V$10)</f>
        <v>0.45096514602634585</v>
      </c>
      <c r="W86" s="336">
        <f>IF(W$10=0,0,W$10/TEL_fec!W$10)</f>
        <v>0.64570980781662202</v>
      </c>
      <c r="X86" s="336">
        <f>IF(X$10=0,0,X$10/TEL_fec!X$10)</f>
        <v>0.59108203894302225</v>
      </c>
      <c r="Y86" s="336">
        <f>IF(Y$10=0,0,Y$10/TEL_fec!Y$10)</f>
        <v>0.5587812102472961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1.9248616914899881</v>
      </c>
      <c r="C87" s="349">
        <f>IF(C$16=0,0,C$16/TEL_fec!C$16)</f>
        <v>1.9398979776682237</v>
      </c>
      <c r="D87" s="349">
        <f>IF(D$16=0,0,D$16/TEL_fec!D$16)</f>
        <v>1.9058712082768345</v>
      </c>
      <c r="E87" s="349">
        <f>IF(E$16=0,0,E$16/TEL_fec!E$16)</f>
        <v>1.9719046024953135</v>
      </c>
      <c r="F87" s="349">
        <f>IF(F$16=0,0,F$16/TEL_fec!F$16)</f>
        <v>1.9862820641526466</v>
      </c>
      <c r="G87" s="349">
        <f>IF(G$16=0,0,G$16/TEL_fec!G$16)</f>
        <v>1.8951304715650035</v>
      </c>
      <c r="H87" s="349">
        <f>IF(H$16=0,0,H$16/TEL_fec!H$16)</f>
        <v>1.8210130883752611</v>
      </c>
      <c r="I87" s="349">
        <f>IF(I$16=0,0,I$16/TEL_fec!I$16)</f>
        <v>1.6233634127399956</v>
      </c>
      <c r="J87" s="349">
        <f>IF(J$16=0,0,J$16/TEL_fec!J$16)</f>
        <v>1.760055235422612</v>
      </c>
      <c r="K87" s="349">
        <f>IF(K$16=0,0,K$16/TEL_fec!K$16)</f>
        <v>1.7703231840262603</v>
      </c>
      <c r="L87" s="349">
        <f>IF(L$16=0,0,L$16/TEL_fec!L$16)</f>
        <v>1.8127895119251847</v>
      </c>
      <c r="M87" s="349">
        <f>IF(M$16=0,0,M$16/TEL_fec!M$16)</f>
        <v>1.8596975957734911</v>
      </c>
      <c r="N87" s="349">
        <f>IF(N$16=0,0,N$16/TEL_fec!N$16)</f>
        <v>1.6802732585969182</v>
      </c>
      <c r="O87" s="349">
        <f>IF(O$16=0,0,O$16/TEL_fec!O$16)</f>
        <v>1.7205823730604957</v>
      </c>
      <c r="P87" s="349">
        <f>IF(P$16=0,0,P$16/TEL_fec!P$16)</f>
        <v>1.8612684659304179</v>
      </c>
      <c r="Q87" s="349">
        <f>IF(Q$16=0,0,Q$16/TEL_fec!Q$16)</f>
        <v>1.96182815353991</v>
      </c>
      <c r="R87" s="349">
        <f>IF(R$16=0,0,R$16/TEL_fec!R$16)</f>
        <v>1.7016899615834755</v>
      </c>
      <c r="S87" s="349">
        <f>IF(S$16=0,0,S$16/TEL_fec!S$16)</f>
        <v>1.7031474825088266</v>
      </c>
      <c r="T87" s="349">
        <f>IF(T$16=0,0,T$16/TEL_fec!T$16)</f>
        <v>1.5963009904044834</v>
      </c>
      <c r="U87" s="349">
        <f>IF(U$16=0,0,U$16/TEL_fec!U$16)</f>
        <v>1.6245466796779982</v>
      </c>
      <c r="V87" s="349">
        <f>IF(V$16=0,0,V$16/TEL_fec!V$16)</f>
        <v>1.5494170658065101</v>
      </c>
      <c r="W87" s="349">
        <f>IF(W$16=0,0,W$16/TEL_fec!W$16)</f>
        <v>1.5607140232481278</v>
      </c>
      <c r="X87" s="349">
        <f>IF(X$16=0,0,X$16/TEL_fec!X$16)</f>
        <v>1.3720633229574446</v>
      </c>
      <c r="Y87" s="349">
        <f>IF(Y$16=0,0,Y$16/TEL_fec!Y$16)</f>
        <v>1.2965955058018506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1.9248616914899872</v>
      </c>
      <c r="C88" s="349">
        <f>IF(C$27=0,0,C$27/TEL_fec!C$27)</f>
        <v>1.9398979776682237</v>
      </c>
      <c r="D88" s="349">
        <f>IF(D$27=0,0,D$27/TEL_fec!D$27)</f>
        <v>1.9058712082768345</v>
      </c>
      <c r="E88" s="349">
        <f>IF(E$27=0,0,E$27/TEL_fec!E$27)</f>
        <v>1.9719046024953137</v>
      </c>
      <c r="F88" s="349">
        <f>IF(F$27=0,0,F$27/TEL_fec!F$27)</f>
        <v>1.9862820641526464</v>
      </c>
      <c r="G88" s="349">
        <f>IF(G$27=0,0,G$27/TEL_fec!G$27)</f>
        <v>1.8951304715650037</v>
      </c>
      <c r="H88" s="349">
        <f>IF(H$27=0,0,H$27/TEL_fec!H$27)</f>
        <v>1.8210130883752613</v>
      </c>
      <c r="I88" s="349">
        <f>IF(I$27=0,0,I$27/TEL_fec!I$27)</f>
        <v>1.6233634127399954</v>
      </c>
      <c r="J88" s="349">
        <f>IF(J$27=0,0,J$27/TEL_fec!J$27)</f>
        <v>1.7600552354226127</v>
      </c>
      <c r="K88" s="349">
        <f>IF(K$27=0,0,K$27/TEL_fec!K$27)</f>
        <v>1.770323184026261</v>
      </c>
      <c r="L88" s="349">
        <f>IF(L$27=0,0,L$27/TEL_fec!L$27)</f>
        <v>1.8127895119251851</v>
      </c>
      <c r="M88" s="349">
        <f>IF(M$27=0,0,M$27/TEL_fec!M$27)</f>
        <v>1.859697595773492</v>
      </c>
      <c r="N88" s="349">
        <f>IF(N$27=0,0,N$27/TEL_fec!N$27)</f>
        <v>1.6802732585969182</v>
      </c>
      <c r="O88" s="349">
        <f>IF(O$27=0,0,O$27/TEL_fec!O$27)</f>
        <v>1.7205823730604954</v>
      </c>
      <c r="P88" s="349">
        <f>IF(P$27=0,0,P$27/TEL_fec!P$27)</f>
        <v>1.8612684659304179</v>
      </c>
      <c r="Q88" s="349">
        <f>IF(Q$27=0,0,Q$27/TEL_fec!Q$27)</f>
        <v>1.96182815353991</v>
      </c>
      <c r="R88" s="349">
        <f>IF(R$27=0,0,R$27/TEL_fec!R$27)</f>
        <v>1.701689961583476</v>
      </c>
      <c r="S88" s="349">
        <f>IF(S$27=0,0,S$27/TEL_fec!S$27)</f>
        <v>1.7031474825088271</v>
      </c>
      <c r="T88" s="349">
        <f>IF(T$27=0,0,T$27/TEL_fec!T$27)</f>
        <v>1.5963009904044831</v>
      </c>
      <c r="U88" s="349">
        <f>IF(U$27=0,0,U$27/TEL_fec!U$27)</f>
        <v>1.6245466796779982</v>
      </c>
      <c r="V88" s="349">
        <f>IF(V$27=0,0,V$27/TEL_fec!V$27)</f>
        <v>1.5494170658065103</v>
      </c>
      <c r="W88" s="349">
        <f>IF(W$27=0,0,W$27/TEL_fec!W$27)</f>
        <v>1.560714023248128</v>
      </c>
      <c r="X88" s="349">
        <f>IF(X$27=0,0,X$27/TEL_fec!X$27)</f>
        <v>1.3720633229574446</v>
      </c>
      <c r="Y88" s="349">
        <f>IF(Y$27=0,0,Y$27/TEL_fec!Y$27)</f>
        <v>1.2965955058018508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1.1356208550138835</v>
      </c>
      <c r="C90" s="349">
        <f>IF(C$39=0,0,C$39/TEL_fec!C$39)</f>
        <v>1.1621164353636722</v>
      </c>
      <c r="D90" s="349">
        <f>IF(D$39=0,0,D$39/TEL_fec!D$39)</f>
        <v>1.1173132632467055</v>
      </c>
      <c r="E90" s="349">
        <f>IF(E$39=0,0,E$39/TEL_fec!E$39)</f>
        <v>1.0810119063691057</v>
      </c>
      <c r="F90" s="349">
        <f>IF(F$39=0,0,F$39/TEL_fec!F$39)</f>
        <v>1.0472050445956305</v>
      </c>
      <c r="G90" s="349">
        <f>IF(G$39=0,0,G$39/TEL_fec!G$39)</f>
        <v>0.88967242000617486</v>
      </c>
      <c r="H90" s="349">
        <f>IF(H$39=0,0,H$39/TEL_fec!H$39)</f>
        <v>0.88946603691916459</v>
      </c>
      <c r="I90" s="349">
        <f>IF(I$39=0,0,I$39/TEL_fec!I$39)</f>
        <v>0.76716758211264358</v>
      </c>
      <c r="J90" s="349">
        <f>IF(J$39=0,0,J$39/TEL_fec!J$39)</f>
        <v>0.74929706014435449</v>
      </c>
      <c r="K90" s="349">
        <f>IF(K$39=0,0,K$39/TEL_fec!K$39)</f>
        <v>0.74007418257482027</v>
      </c>
      <c r="L90" s="349">
        <f>IF(L$39=0,0,L$39/TEL_fec!L$39)</f>
        <v>0.77054102662930479</v>
      </c>
      <c r="M90" s="349">
        <f>IF(M$39=0,0,M$39/TEL_fec!M$39)</f>
        <v>0.71113030906885721</v>
      </c>
      <c r="N90" s="349">
        <f>IF(N$39=0,0,N$39/TEL_fec!N$39)</f>
        <v>0.64256833403863145</v>
      </c>
      <c r="O90" s="349">
        <f>IF(O$39=0,0,O$39/TEL_fec!O$39)</f>
        <v>0.58032891632465933</v>
      </c>
      <c r="P90" s="349">
        <f>IF(P$39=0,0,P$39/TEL_fec!P$39)</f>
        <v>0.56998531834013999</v>
      </c>
      <c r="Q90" s="349">
        <f>IF(Q$39=0,0,Q$39/TEL_fec!Q$39)</f>
        <v>0.56786335663458398</v>
      </c>
      <c r="R90" s="349">
        <f>IF(R$39=0,0,R$39/TEL_fec!R$39)</f>
        <v>0.54448056295154601</v>
      </c>
      <c r="S90" s="349">
        <f>IF(S$39=0,0,S$39/TEL_fec!S$39)</f>
        <v>0.55504085371582779</v>
      </c>
      <c r="T90" s="349">
        <f>IF(T$39=0,0,T$39/TEL_fec!T$39)</f>
        <v>0.53435439673770391</v>
      </c>
      <c r="U90" s="349">
        <f>IF(U$39=0,0,U$39/TEL_fec!U$39)</f>
        <v>0.51412763902431213</v>
      </c>
      <c r="V90" s="349">
        <f>IF(V$39=0,0,V$39/TEL_fec!V$39)</f>
        <v>0.46391059509323213</v>
      </c>
      <c r="W90" s="349">
        <f>IF(W$39=0,0,W$39/TEL_fec!W$39)</f>
        <v>0.52294611013743675</v>
      </c>
      <c r="X90" s="349">
        <f>IF(X$39=0,0,X$39/TEL_fec!X$39)</f>
        <v>0.48081248891900996</v>
      </c>
      <c r="Y90" s="349">
        <f>IF(Y$39=0,0,Y$39/TEL_fec!Y$39)</f>
        <v>0.46927265328477585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DK: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1168.2124477441771</v>
      </c>
      <c r="C3" s="203">
        <v>1096.3058816517889</v>
      </c>
      <c r="D3" s="203">
        <v>1033.6416245030721</v>
      </c>
      <c r="E3" s="203">
        <v>1064.71512345679</v>
      </c>
      <c r="F3" s="203">
        <v>1087.900487823043</v>
      </c>
      <c r="G3" s="203">
        <v>1097.9024141020359</v>
      </c>
      <c r="H3" s="203">
        <v>1098.803191464109</v>
      </c>
      <c r="I3" s="203">
        <v>1100.701963160446</v>
      </c>
      <c r="J3" s="203">
        <v>939.64820950597561</v>
      </c>
      <c r="K3" s="203">
        <v>679.13276693455794</v>
      </c>
      <c r="L3" s="203">
        <v>665.26459266317295</v>
      </c>
      <c r="M3" s="203">
        <v>676.35603619184201</v>
      </c>
      <c r="N3" s="203">
        <v>662.25708043306156</v>
      </c>
      <c r="O3" s="203">
        <v>633.94255703015108</v>
      </c>
      <c r="P3" s="203">
        <v>668.65580724586709</v>
      </c>
      <c r="Q3" s="203">
        <v>690.62886900000001</v>
      </c>
      <c r="R3" s="203">
        <v>667.4647957815713</v>
      </c>
      <c r="S3" s="203">
        <v>687.80781856689032</v>
      </c>
      <c r="T3" s="203">
        <v>675.49907062108298</v>
      </c>
      <c r="U3" s="203">
        <v>707.54861907243344</v>
      </c>
      <c r="V3" s="203">
        <v>691.03075401453725</v>
      </c>
      <c r="W3" s="203">
        <v>774.90443958585547</v>
      </c>
      <c r="X3" s="203">
        <v>778.54915895332783</v>
      </c>
      <c r="Y3" s="203">
        <v>778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1000.752453889939</v>
      </c>
      <c r="C5" s="203">
        <v>981.4189508343444</v>
      </c>
      <c r="D5" s="203">
        <v>741.9866865254337</v>
      </c>
      <c r="E5" s="203">
        <v>700.67795432752041</v>
      </c>
      <c r="F5" s="203">
        <v>642.24871554374965</v>
      </c>
      <c r="G5" s="203">
        <v>659.63926436558836</v>
      </c>
      <c r="H5" s="203">
        <v>735.90957438730823</v>
      </c>
      <c r="I5" s="203">
        <v>792.93260664915215</v>
      </c>
      <c r="J5" s="203">
        <v>684.16047222931286</v>
      </c>
      <c r="K5" s="203">
        <v>510.67517916363391</v>
      </c>
      <c r="L5" s="203">
        <v>528.07828445031453</v>
      </c>
      <c r="M5" s="203">
        <v>491.05990225740032</v>
      </c>
      <c r="N5" s="203">
        <v>362.88167540798469</v>
      </c>
      <c r="O5" s="203">
        <v>310.97947088563018</v>
      </c>
      <c r="P5" s="203">
        <v>289.92106069216112</v>
      </c>
      <c r="Q5" s="203">
        <v>331.5236734928435</v>
      </c>
      <c r="R5" s="203">
        <v>362.69872756415049</v>
      </c>
      <c r="S5" s="203">
        <v>405.56685945726531</v>
      </c>
      <c r="T5" s="203">
        <v>443.12136722263227</v>
      </c>
      <c r="U5" s="203">
        <v>439.59329730492237</v>
      </c>
      <c r="V5" s="203">
        <v>302.63918880379953</v>
      </c>
      <c r="W5" s="203">
        <v>356.11583100069657</v>
      </c>
      <c r="X5" s="203">
        <v>397.60664636295388</v>
      </c>
      <c r="Y5" s="203">
        <v>361.12084278106317</v>
      </c>
      <c r="DA5" s="112" t="s">
        <v>2868</v>
      </c>
    </row>
    <row r="6" spans="1:105" ht="12" customHeight="1" x14ac:dyDescent="0.25">
      <c r="A6" s="154" t="s">
        <v>2112</v>
      </c>
      <c r="B6" s="338">
        <v>1250.940567362424</v>
      </c>
      <c r="C6" s="338">
        <v>1188.3935389943031</v>
      </c>
      <c r="D6" s="338">
        <v>1188.3935389943031</v>
      </c>
      <c r="E6" s="338">
        <v>1125.846510626182</v>
      </c>
      <c r="F6" s="338">
        <v>1063.2994822580611</v>
      </c>
      <c r="G6" s="338">
        <v>1000.752453889939</v>
      </c>
      <c r="H6" s="338">
        <v>1000.752453889939</v>
      </c>
      <c r="I6" s="338">
        <v>938.20542552181814</v>
      </c>
      <c r="J6" s="338">
        <v>938.20542552181814</v>
      </c>
      <c r="K6" s="338">
        <v>875.65839715369691</v>
      </c>
      <c r="L6" s="338">
        <v>813.11136878557568</v>
      </c>
      <c r="M6" s="338">
        <v>813.11136878557568</v>
      </c>
      <c r="N6" s="338">
        <v>750.56434041745445</v>
      </c>
      <c r="O6" s="338">
        <v>688.01731204933321</v>
      </c>
      <c r="P6" s="338">
        <v>688.01731204933321</v>
      </c>
      <c r="Q6" s="338">
        <v>625.47028368121198</v>
      </c>
      <c r="R6" s="338">
        <v>562.92325531309075</v>
      </c>
      <c r="S6" s="338">
        <v>562.92325531309075</v>
      </c>
      <c r="T6" s="338">
        <v>500.37622694496952</v>
      </c>
      <c r="U6" s="338">
        <v>500.37622694496952</v>
      </c>
      <c r="V6" s="338">
        <v>500.37622694496952</v>
      </c>
      <c r="W6" s="338">
        <v>437.82919857684828</v>
      </c>
      <c r="X6" s="338">
        <v>437.82919857684828</v>
      </c>
      <c r="Y6" s="338">
        <v>437.82919857684828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62.547028368121197</v>
      </c>
      <c r="V7" s="340">
        <v>0</v>
      </c>
      <c r="W7" s="340">
        <v>0</v>
      </c>
      <c r="X7" s="340">
        <v>62.547028368121197</v>
      </c>
      <c r="Y7" s="340">
        <v>62.547028368121197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62.547028368120891</v>
      </c>
      <c r="D8" s="342">
        <f t="shared" si="0"/>
        <v>0</v>
      </c>
      <c r="E8" s="342">
        <f t="shared" si="0"/>
        <v>62.547028368121119</v>
      </c>
      <c r="F8" s="342">
        <f t="shared" si="0"/>
        <v>62.547028368120891</v>
      </c>
      <c r="G8" s="342">
        <f t="shared" si="0"/>
        <v>62.547028368122028</v>
      </c>
      <c r="H8" s="342">
        <f t="shared" si="0"/>
        <v>0</v>
      </c>
      <c r="I8" s="342">
        <f t="shared" si="0"/>
        <v>62.547028368120891</v>
      </c>
      <c r="J8" s="342">
        <f t="shared" si="0"/>
        <v>0</v>
      </c>
      <c r="K8" s="342">
        <f t="shared" si="0"/>
        <v>62.547028368121232</v>
      </c>
      <c r="L8" s="342">
        <f t="shared" si="0"/>
        <v>62.547028368121232</v>
      </c>
      <c r="M8" s="342">
        <f t="shared" si="0"/>
        <v>0</v>
      </c>
      <c r="N8" s="342">
        <f t="shared" si="0"/>
        <v>62.547028368121232</v>
      </c>
      <c r="O8" s="342">
        <f t="shared" si="0"/>
        <v>62.547028368121232</v>
      </c>
      <c r="P8" s="342">
        <f t="shared" si="0"/>
        <v>0</v>
      </c>
      <c r="Q8" s="342">
        <f t="shared" si="0"/>
        <v>62.547028368121232</v>
      </c>
      <c r="R8" s="342">
        <f t="shared" si="0"/>
        <v>62.547028368121232</v>
      </c>
      <c r="S8" s="342">
        <f t="shared" si="0"/>
        <v>0</v>
      </c>
      <c r="T8" s="342">
        <f t="shared" si="0"/>
        <v>62.547028368121232</v>
      </c>
      <c r="U8" s="342">
        <f t="shared" si="0"/>
        <v>62.547028368121232</v>
      </c>
      <c r="V8" s="342">
        <f t="shared" si="0"/>
        <v>0</v>
      </c>
      <c r="W8" s="342">
        <f t="shared" si="0"/>
        <v>62.547028368121232</v>
      </c>
      <c r="X8" s="342">
        <f t="shared" si="0"/>
        <v>62.547028368121175</v>
      </c>
      <c r="Y8" s="342">
        <f t="shared" si="0"/>
        <v>62.547028368121175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250.18811347248493</v>
      </c>
      <c r="C9" s="343">
        <f t="shared" si="1"/>
        <v>206.97458815995867</v>
      </c>
      <c r="D9" s="343">
        <f t="shared" si="1"/>
        <v>446.40685246886937</v>
      </c>
      <c r="E9" s="343">
        <f t="shared" si="1"/>
        <v>425.16855629866154</v>
      </c>
      <c r="F9" s="343">
        <f t="shared" si="1"/>
        <v>421.05076671431141</v>
      </c>
      <c r="G9" s="343">
        <f t="shared" si="1"/>
        <v>341.11318952435067</v>
      </c>
      <c r="H9" s="343">
        <f t="shared" si="1"/>
        <v>264.84287950263081</v>
      </c>
      <c r="I9" s="343">
        <f t="shared" si="1"/>
        <v>145.27281887266599</v>
      </c>
      <c r="J9" s="343">
        <f t="shared" si="1"/>
        <v>254.04495329250528</v>
      </c>
      <c r="K9" s="343">
        <f t="shared" si="1"/>
        <v>364.983217990063</v>
      </c>
      <c r="L9" s="343">
        <f t="shared" si="1"/>
        <v>285.03308433526115</v>
      </c>
      <c r="M9" s="343">
        <f t="shared" si="1"/>
        <v>322.05146652817535</v>
      </c>
      <c r="N9" s="343">
        <f t="shared" si="1"/>
        <v>387.68266500946976</v>
      </c>
      <c r="O9" s="343">
        <f t="shared" si="1"/>
        <v>377.03784116370304</v>
      </c>
      <c r="P9" s="343">
        <f t="shared" si="1"/>
        <v>398.09625135717209</v>
      </c>
      <c r="Q9" s="343">
        <f t="shared" si="1"/>
        <v>293.94661018836848</v>
      </c>
      <c r="R9" s="343">
        <f t="shared" si="1"/>
        <v>200.22452774894026</v>
      </c>
      <c r="S9" s="343">
        <f t="shared" si="1"/>
        <v>157.35639585582544</v>
      </c>
      <c r="T9" s="343">
        <f t="shared" si="1"/>
        <v>57.254859722337244</v>
      </c>
      <c r="U9" s="343">
        <f t="shared" si="1"/>
        <v>60.782929640047143</v>
      </c>
      <c r="V9" s="343">
        <f t="shared" si="1"/>
        <v>197.73703814116999</v>
      </c>
      <c r="W9" s="343">
        <f t="shared" si="1"/>
        <v>81.713367576151711</v>
      </c>
      <c r="X9" s="343">
        <f t="shared" si="1"/>
        <v>40.222552213894403</v>
      </c>
      <c r="Y9" s="343">
        <f t="shared" si="1"/>
        <v>76.70835579578511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124.2597806700001</v>
      </c>
      <c r="C12" s="210">
        <v>116.61130159281321</v>
      </c>
      <c r="D12" s="210">
        <v>92.575880696082109</v>
      </c>
      <c r="E12" s="210">
        <v>96.353765100056023</v>
      </c>
      <c r="F12" s="210">
        <v>96.086157636832098</v>
      </c>
      <c r="G12" s="210">
        <v>96.003606097194037</v>
      </c>
      <c r="H12" s="210">
        <v>99.464604208062582</v>
      </c>
      <c r="I12" s="210">
        <v>110.1111089293894</v>
      </c>
      <c r="J12" s="210">
        <v>103.6507397019322</v>
      </c>
      <c r="K12" s="210">
        <v>86.682585141726051</v>
      </c>
      <c r="L12" s="210">
        <v>91.174016949376778</v>
      </c>
      <c r="M12" s="210">
        <v>86.936848742249794</v>
      </c>
      <c r="N12" s="210">
        <v>69.728155013149518</v>
      </c>
      <c r="O12" s="210">
        <v>62.322997061325538</v>
      </c>
      <c r="P12" s="210">
        <v>55.809204792725147</v>
      </c>
      <c r="Q12" s="210">
        <v>62.766802110159539</v>
      </c>
      <c r="R12" s="210">
        <v>72.170915822022067</v>
      </c>
      <c r="S12" s="210">
        <v>79.416682393358272</v>
      </c>
      <c r="T12" s="210">
        <v>86.7026969619791</v>
      </c>
      <c r="U12" s="210">
        <v>82.113004546296025</v>
      </c>
      <c r="V12" s="210">
        <v>57.842878986531218</v>
      </c>
      <c r="W12" s="210">
        <v>59.784148207234608</v>
      </c>
      <c r="X12" s="210">
        <v>62.016040583846461</v>
      </c>
      <c r="Y12" s="210">
        <v>58.64806589631857</v>
      </c>
      <c r="DA12" s="109" t="s">
        <v>2871</v>
      </c>
    </row>
    <row r="13" spans="1:105" ht="12" customHeight="1" x14ac:dyDescent="0.25">
      <c r="A13" s="24" t="s">
        <v>28</v>
      </c>
      <c r="B13" s="213">
        <v>2.5317282889079959</v>
      </c>
      <c r="C13" s="213">
        <v>0</v>
      </c>
      <c r="D13" s="213">
        <v>0</v>
      </c>
      <c r="E13" s="213">
        <v>0.6329320722269991</v>
      </c>
      <c r="F13" s="213">
        <v>0.6329320722269991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14.985210662080824</v>
      </c>
      <c r="C14" s="204">
        <f t="shared" si="2"/>
        <v>15.083147033533963</v>
      </c>
      <c r="D14" s="204">
        <f t="shared" si="2"/>
        <v>14.06328460877042</v>
      </c>
      <c r="E14" s="204">
        <f t="shared" si="2"/>
        <v>13.141358555460016</v>
      </c>
      <c r="F14" s="204">
        <f t="shared" si="2"/>
        <v>14.161220980223558</v>
      </c>
      <c r="G14" s="204">
        <f t="shared" si="2"/>
        <v>11.052622527944969</v>
      </c>
      <c r="H14" s="204">
        <f t="shared" si="2"/>
        <v>13.043422184006877</v>
      </c>
      <c r="I14" s="204">
        <f t="shared" si="2"/>
        <v>9.0319862424763535</v>
      </c>
      <c r="J14" s="204">
        <f t="shared" si="2"/>
        <v>12.310146173688734</v>
      </c>
      <c r="K14" s="204">
        <f t="shared" si="2"/>
        <v>9.226655202063629</v>
      </c>
      <c r="L14" s="204">
        <f t="shared" si="2"/>
        <v>11.290283748925191</v>
      </c>
      <c r="M14" s="204">
        <f t="shared" si="2"/>
        <v>7.186844368013757</v>
      </c>
      <c r="N14" s="204">
        <f t="shared" si="2"/>
        <v>2.9496990541702504</v>
      </c>
      <c r="O14" s="204">
        <f t="shared" si="2"/>
        <v>1.9847807394668964</v>
      </c>
      <c r="P14" s="204">
        <f t="shared" si="2"/>
        <v>3.0046431642304388</v>
      </c>
      <c r="Q14" s="204">
        <f t="shared" si="2"/>
        <v>3.0075666380051582</v>
      </c>
      <c r="R14" s="204">
        <f t="shared" si="2"/>
        <v>2.7354256233877896</v>
      </c>
      <c r="S14" s="204">
        <f t="shared" si="2"/>
        <v>2.67128116938951</v>
      </c>
      <c r="T14" s="204">
        <f t="shared" si="2"/>
        <v>2.9772141014617368</v>
      </c>
      <c r="U14" s="204">
        <f t="shared" si="2"/>
        <v>2.8180567497850388</v>
      </c>
      <c r="V14" s="204">
        <f t="shared" si="2"/>
        <v>2.4950128976784174</v>
      </c>
      <c r="W14" s="204">
        <f t="shared" si="2"/>
        <v>3.268873602751504</v>
      </c>
      <c r="X14" s="204">
        <f t="shared" si="2"/>
        <v>4.01238177128117</v>
      </c>
      <c r="Y14" s="204">
        <f t="shared" si="2"/>
        <v>2.9528804815133265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1.098710232158211</v>
      </c>
      <c r="C16" s="204">
        <v>1.098710232158211</v>
      </c>
      <c r="D16" s="204">
        <v>1.098710232158211</v>
      </c>
      <c r="E16" s="204">
        <v>1.098710232158211</v>
      </c>
      <c r="F16" s="204">
        <v>1.098710232158211</v>
      </c>
      <c r="G16" s="204">
        <v>1.098710232158211</v>
      </c>
      <c r="H16" s="204">
        <v>1.098710232158211</v>
      </c>
      <c r="I16" s="204">
        <v>0</v>
      </c>
      <c r="J16" s="204">
        <v>3.2960447119518479</v>
      </c>
      <c r="K16" s="204">
        <v>2.1974204643164228</v>
      </c>
      <c r="L16" s="204">
        <v>3.2960447119518479</v>
      </c>
      <c r="M16" s="204">
        <v>2.1974204643164228</v>
      </c>
      <c r="N16" s="204">
        <v>0</v>
      </c>
      <c r="O16" s="204">
        <v>0</v>
      </c>
      <c r="P16" s="204">
        <v>0</v>
      </c>
      <c r="Q16" s="204">
        <v>9.3379191745485812E-2</v>
      </c>
      <c r="R16" s="204">
        <v>8.4608770421324156E-2</v>
      </c>
      <c r="S16" s="204">
        <v>9.011177987962167E-2</v>
      </c>
      <c r="T16" s="204">
        <v>3.7317282889079963E-2</v>
      </c>
      <c r="U16" s="204">
        <v>6.6981943250214962E-2</v>
      </c>
      <c r="V16" s="204">
        <v>9.7764402407566633E-2</v>
      </c>
      <c r="W16" s="204">
        <v>0.1120378331900258</v>
      </c>
      <c r="X16" s="204">
        <v>0.16809974204643161</v>
      </c>
      <c r="Y16" s="204">
        <v>0.1878761822871883</v>
      </c>
      <c r="DA16" s="71" t="s">
        <v>2874</v>
      </c>
    </row>
    <row r="17" spans="1:105" ht="12" customHeight="1" x14ac:dyDescent="0.25">
      <c r="A17" s="18" t="s">
        <v>71</v>
      </c>
      <c r="B17" s="204">
        <v>6.1192605331040406</v>
      </c>
      <c r="C17" s="204">
        <v>8.1589853826311263</v>
      </c>
      <c r="D17" s="204">
        <v>7.1391229578675839</v>
      </c>
      <c r="E17" s="204">
        <v>8.1589853826311263</v>
      </c>
      <c r="F17" s="204">
        <v>9.1788478073946678</v>
      </c>
      <c r="G17" s="204">
        <v>5.0993981083404982</v>
      </c>
      <c r="H17" s="204">
        <v>6.1192605331040406</v>
      </c>
      <c r="I17" s="204">
        <v>6.1192605331040406</v>
      </c>
      <c r="J17" s="204">
        <v>6.1192605331040406</v>
      </c>
      <c r="K17" s="204">
        <v>5.0993981083404982</v>
      </c>
      <c r="L17" s="204">
        <v>5.0993981083404982</v>
      </c>
      <c r="M17" s="204">
        <v>3.0595872742906272</v>
      </c>
      <c r="N17" s="204">
        <v>1.0198624247635431</v>
      </c>
      <c r="O17" s="204">
        <v>1.0198624247635431</v>
      </c>
      <c r="P17" s="204">
        <v>2.0397248495270852</v>
      </c>
      <c r="Q17" s="204">
        <v>1.8724849527085119</v>
      </c>
      <c r="R17" s="204">
        <v>1.7225279449699049</v>
      </c>
      <c r="S17" s="204">
        <v>1.5246775580395531</v>
      </c>
      <c r="T17" s="204">
        <v>1.813327601031814</v>
      </c>
      <c r="U17" s="204">
        <v>1.4675838349097159</v>
      </c>
      <c r="V17" s="204">
        <v>1.1809974204643161</v>
      </c>
      <c r="W17" s="204">
        <v>2.3548581255374028</v>
      </c>
      <c r="X17" s="204">
        <v>3.2248495270851252</v>
      </c>
      <c r="Y17" s="204">
        <v>2.402837489251934</v>
      </c>
      <c r="DA17" s="71" t="s">
        <v>2875</v>
      </c>
    </row>
    <row r="18" spans="1:105" ht="12" customHeight="1" x14ac:dyDescent="0.25">
      <c r="A18" s="18" t="s">
        <v>32</v>
      </c>
      <c r="B18" s="204">
        <v>7.7672398968185723</v>
      </c>
      <c r="C18" s="204">
        <v>5.8254514187446258</v>
      </c>
      <c r="D18" s="204">
        <v>5.8254514187446258</v>
      </c>
      <c r="E18" s="204">
        <v>3.8836629406706789</v>
      </c>
      <c r="F18" s="204">
        <v>3.8836629406706789</v>
      </c>
      <c r="G18" s="204">
        <v>4.8545141874462594</v>
      </c>
      <c r="H18" s="204">
        <v>5.8254514187446258</v>
      </c>
      <c r="I18" s="204">
        <v>2.9127257093723129</v>
      </c>
      <c r="J18" s="204">
        <v>2.894840928632846</v>
      </c>
      <c r="K18" s="204">
        <v>1.9298366294067071</v>
      </c>
      <c r="L18" s="204">
        <v>2.894840928632846</v>
      </c>
      <c r="M18" s="204">
        <v>1.9298366294067071</v>
      </c>
      <c r="N18" s="204">
        <v>1.9298366294067071</v>
      </c>
      <c r="O18" s="204">
        <v>0.96491831470335332</v>
      </c>
      <c r="P18" s="204">
        <v>0.96491831470335332</v>
      </c>
      <c r="Q18" s="204">
        <v>1.022871883061049</v>
      </c>
      <c r="R18" s="204">
        <v>0.9282889079965605</v>
      </c>
      <c r="S18" s="204">
        <v>1.0010318142734309</v>
      </c>
      <c r="T18" s="204">
        <v>1.0282029234737751</v>
      </c>
      <c r="U18" s="204">
        <v>1.202923473774721</v>
      </c>
      <c r="V18" s="204">
        <v>1.1388650042992261</v>
      </c>
      <c r="W18" s="204">
        <v>0.80197764402407556</v>
      </c>
      <c r="X18" s="204">
        <v>0.61943250214961298</v>
      </c>
      <c r="Y18" s="204">
        <v>0.36216680997420458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1.8830610490111779E-2</v>
      </c>
      <c r="R19" s="204">
        <v>0</v>
      </c>
      <c r="S19" s="204">
        <v>5.5460017196904562E-2</v>
      </c>
      <c r="T19" s="204">
        <v>9.8366294067067914E-2</v>
      </c>
      <c r="U19" s="204">
        <v>8.0567497850386929E-2</v>
      </c>
      <c r="V19" s="204">
        <v>7.7386070507308682E-2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3.5253654342218401</v>
      </c>
      <c r="C20" s="204">
        <f t="shared" si="3"/>
        <v>4.062768701633706</v>
      </c>
      <c r="D20" s="204">
        <f t="shared" si="3"/>
        <v>3.6974204643164228</v>
      </c>
      <c r="E20" s="204">
        <f t="shared" si="3"/>
        <v>3.998280309544282</v>
      </c>
      <c r="F20" s="204">
        <f t="shared" si="3"/>
        <v>3.9337919174548581</v>
      </c>
      <c r="G20" s="204">
        <f t="shared" si="3"/>
        <v>3.654342218400688</v>
      </c>
      <c r="H20" s="204">
        <f t="shared" si="3"/>
        <v>4.062768701633706</v>
      </c>
      <c r="I20" s="204">
        <f t="shared" si="3"/>
        <v>5.4815133276010313</v>
      </c>
      <c r="J20" s="204">
        <f t="shared" si="3"/>
        <v>4.0413585554600164</v>
      </c>
      <c r="K20" s="204">
        <f t="shared" si="3"/>
        <v>3.654342218400688</v>
      </c>
      <c r="L20" s="204">
        <f t="shared" si="3"/>
        <v>4.041272570937231</v>
      </c>
      <c r="M20" s="204">
        <f t="shared" si="3"/>
        <v>3.503955288048151</v>
      </c>
      <c r="N20" s="204">
        <f t="shared" si="3"/>
        <v>2.815993121238177</v>
      </c>
      <c r="O20" s="204">
        <f t="shared" si="3"/>
        <v>2.407566638005159</v>
      </c>
      <c r="P20" s="204">
        <f t="shared" si="3"/>
        <v>2.0446224958646328</v>
      </c>
      <c r="Q20" s="204">
        <f t="shared" si="3"/>
        <v>1.956642187696467</v>
      </c>
      <c r="R20" s="204">
        <f t="shared" si="3"/>
        <v>1.975280675452564</v>
      </c>
      <c r="S20" s="204">
        <f t="shared" si="3"/>
        <v>2.1066939360934338</v>
      </c>
      <c r="T20" s="204">
        <f t="shared" si="3"/>
        <v>2.516291916532587</v>
      </c>
      <c r="U20" s="204">
        <f t="shared" si="3"/>
        <v>2.110934691253302</v>
      </c>
      <c r="V20" s="204">
        <f t="shared" si="3"/>
        <v>1.690900423623416</v>
      </c>
      <c r="W20" s="204">
        <f t="shared" si="3"/>
        <v>2.0733716753144549</v>
      </c>
      <c r="X20" s="204">
        <f t="shared" si="3"/>
        <v>1.5457589329697281</v>
      </c>
      <c r="Y20" s="204">
        <f t="shared" si="3"/>
        <v>1.5149778306983359</v>
      </c>
      <c r="DA20" s="71"/>
    </row>
    <row r="21" spans="1:105" ht="12" customHeight="1" x14ac:dyDescent="0.25">
      <c r="A21" s="18" t="s">
        <v>73</v>
      </c>
      <c r="B21" s="204">
        <v>3.5253654342218401</v>
      </c>
      <c r="C21" s="204">
        <v>4.062768701633706</v>
      </c>
      <c r="D21" s="204">
        <v>3.6974204643164228</v>
      </c>
      <c r="E21" s="204">
        <v>3.998280309544282</v>
      </c>
      <c r="F21" s="204">
        <v>3.9337919174548581</v>
      </c>
      <c r="G21" s="204">
        <v>3.654342218400688</v>
      </c>
      <c r="H21" s="204">
        <v>4.062768701633706</v>
      </c>
      <c r="I21" s="204">
        <v>5.4815133276010313</v>
      </c>
      <c r="J21" s="204">
        <v>4.0413585554600164</v>
      </c>
      <c r="K21" s="204">
        <v>3.654342218400688</v>
      </c>
      <c r="L21" s="204">
        <v>4.041272570937231</v>
      </c>
      <c r="M21" s="204">
        <v>3.503955288048151</v>
      </c>
      <c r="N21" s="204">
        <v>2.815993121238177</v>
      </c>
      <c r="O21" s="204">
        <v>2.407566638005159</v>
      </c>
      <c r="P21" s="204">
        <v>2.0446224958646328</v>
      </c>
      <c r="Q21" s="204">
        <v>1.956642187696467</v>
      </c>
      <c r="R21" s="204">
        <v>1.975280675452564</v>
      </c>
      <c r="S21" s="204">
        <v>2.1066939360934338</v>
      </c>
      <c r="T21" s="204">
        <v>2.516291916532587</v>
      </c>
      <c r="U21" s="204">
        <v>2.110934691253302</v>
      </c>
      <c r="V21" s="204">
        <v>1.690900423623416</v>
      </c>
      <c r="W21" s="204">
        <v>2.0733716753144549</v>
      </c>
      <c r="X21" s="204">
        <v>1.5457589329697281</v>
      </c>
      <c r="Y21" s="204">
        <v>1.5149778306983359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73.987553670859953</v>
      </c>
      <c r="C23" s="204">
        <f t="shared" si="4"/>
        <v>71.039504516287025</v>
      </c>
      <c r="D23" s="204">
        <f t="shared" si="4"/>
        <v>47.849483447586842</v>
      </c>
      <c r="E23" s="204">
        <f t="shared" si="4"/>
        <v>35.913782296960591</v>
      </c>
      <c r="F23" s="204">
        <f t="shared" si="4"/>
        <v>34.471024360821787</v>
      </c>
      <c r="G23" s="204">
        <f t="shared" si="4"/>
        <v>39.718309450590439</v>
      </c>
      <c r="H23" s="204">
        <f t="shared" si="4"/>
        <v>42.65265235939534</v>
      </c>
      <c r="I23" s="204">
        <f t="shared" si="4"/>
        <v>56.675253383387734</v>
      </c>
      <c r="J23" s="204">
        <f t="shared" si="4"/>
        <v>57.668022591012196</v>
      </c>
      <c r="K23" s="204">
        <f t="shared" si="4"/>
        <v>48.732284195896298</v>
      </c>
      <c r="L23" s="204">
        <f t="shared" si="4"/>
        <v>50.797060801483411</v>
      </c>
      <c r="M23" s="204">
        <f t="shared" si="4"/>
        <v>50.813718905620377</v>
      </c>
      <c r="N23" s="204">
        <f t="shared" si="4"/>
        <v>38.654380292599228</v>
      </c>
      <c r="O23" s="204">
        <f t="shared" si="4"/>
        <v>33.582670320138959</v>
      </c>
      <c r="P23" s="204">
        <f t="shared" si="4"/>
        <v>27.92150405094478</v>
      </c>
      <c r="Q23" s="204">
        <f t="shared" si="4"/>
        <v>35.987202054879241</v>
      </c>
      <c r="R23" s="204">
        <f t="shared" si="4"/>
        <v>43.859177708908291</v>
      </c>
      <c r="S23" s="204">
        <f t="shared" si="4"/>
        <v>51.202335834736893</v>
      </c>
      <c r="T23" s="204">
        <f t="shared" si="4"/>
        <v>58.724754142609029</v>
      </c>
      <c r="U23" s="204">
        <f t="shared" si="4"/>
        <v>55.321674326237918</v>
      </c>
      <c r="V23" s="204">
        <f t="shared" si="4"/>
        <v>31.183792836338579</v>
      </c>
      <c r="W23" s="204">
        <f t="shared" si="4"/>
        <v>30.73880748634835</v>
      </c>
      <c r="X23" s="204">
        <f t="shared" si="4"/>
        <v>33.080341840042685</v>
      </c>
      <c r="Y23" s="204">
        <f t="shared" si="4"/>
        <v>31.496114720822305</v>
      </c>
      <c r="DA23" s="71"/>
    </row>
    <row r="24" spans="1:105" ht="12" customHeight="1" x14ac:dyDescent="0.25">
      <c r="A24" s="18" t="s">
        <v>38</v>
      </c>
      <c r="B24" s="204">
        <v>73.086844368013743</v>
      </c>
      <c r="C24" s="204">
        <v>70.196818572656923</v>
      </c>
      <c r="D24" s="204">
        <v>47.124333619948402</v>
      </c>
      <c r="E24" s="204">
        <v>35.158125537403272</v>
      </c>
      <c r="F24" s="204">
        <v>33.725107480653477</v>
      </c>
      <c r="G24" s="204">
        <v>38.90799656061909</v>
      </c>
      <c r="H24" s="204">
        <v>41.726311263972477</v>
      </c>
      <c r="I24" s="204">
        <v>55.579449699054173</v>
      </c>
      <c r="J24" s="204">
        <v>56.510920034393813</v>
      </c>
      <c r="K24" s="204">
        <v>47.554256233877901</v>
      </c>
      <c r="L24" s="204">
        <v>49.521840068787611</v>
      </c>
      <c r="M24" s="204">
        <v>49.530180567497837</v>
      </c>
      <c r="N24" s="204">
        <v>37.507566638005159</v>
      </c>
      <c r="O24" s="204">
        <v>32.445399828030958</v>
      </c>
      <c r="P24" s="204">
        <v>26.834135855545998</v>
      </c>
      <c r="Q24" s="204">
        <v>34.683748925193463</v>
      </c>
      <c r="R24" s="204">
        <v>42.280051590713668</v>
      </c>
      <c r="S24" s="204">
        <v>49.47394668959587</v>
      </c>
      <c r="T24" s="204">
        <v>56.663284608770418</v>
      </c>
      <c r="U24" s="204">
        <v>53.131900257953561</v>
      </c>
      <c r="V24" s="204">
        <v>29.324333619948401</v>
      </c>
      <c r="W24" s="204">
        <v>28.570679277730001</v>
      </c>
      <c r="X24" s="204">
        <v>30.422613929492691</v>
      </c>
      <c r="Y24" s="204">
        <v>28.516680997420458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7.1401868524772986E-3</v>
      </c>
      <c r="Q25" s="204">
        <v>2.0399944719697971E-2</v>
      </c>
      <c r="R25" s="204">
        <v>6.1692669345372507E-2</v>
      </c>
      <c r="S25" s="204">
        <v>0.11377038032961009</v>
      </c>
      <c r="T25" s="204">
        <v>0.19316638097386221</v>
      </c>
      <c r="U25" s="204">
        <v>0.23842042482580361</v>
      </c>
      <c r="V25" s="204">
        <v>0.34951230208595607</v>
      </c>
      <c r="W25" s="204">
        <v>0.57452170387729029</v>
      </c>
      <c r="X25" s="204">
        <v>0.75105963968719314</v>
      </c>
      <c r="Y25" s="204">
        <v>0.87401615038506897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0.9007093028462132</v>
      </c>
      <c r="C29" s="204">
        <v>0.84268594363010441</v>
      </c>
      <c r="D29" s="204">
        <v>0.72514982763844182</v>
      </c>
      <c r="E29" s="204">
        <v>0.75565675955732203</v>
      </c>
      <c r="F29" s="204">
        <v>0.74591688016831259</v>
      </c>
      <c r="G29" s="204">
        <v>0.81031288997135198</v>
      </c>
      <c r="H29" s="204">
        <v>0.92634109542286014</v>
      </c>
      <c r="I29" s="204">
        <v>1.095803684333561</v>
      </c>
      <c r="J29" s="204">
        <v>1.1571025566183819</v>
      </c>
      <c r="K29" s="204">
        <v>1.1780279620183971</v>
      </c>
      <c r="L29" s="204">
        <v>1.2752207326958021</v>
      </c>
      <c r="M29" s="204">
        <v>1.2835383381225369</v>
      </c>
      <c r="N29" s="204">
        <v>1.1468136545940719</v>
      </c>
      <c r="O29" s="204">
        <v>1.1372704921080039</v>
      </c>
      <c r="P29" s="204">
        <v>1.0802280085463021</v>
      </c>
      <c r="Q29" s="204">
        <v>1.2830531849660809</v>
      </c>
      <c r="R29" s="204">
        <v>1.5174334488492529</v>
      </c>
      <c r="S29" s="204">
        <v>1.614618764811409</v>
      </c>
      <c r="T29" s="204">
        <v>1.868303152864746</v>
      </c>
      <c r="U29" s="204">
        <v>1.951353643458555</v>
      </c>
      <c r="V29" s="204">
        <v>1.509946914304223</v>
      </c>
      <c r="W29" s="204">
        <v>1.593606504741059</v>
      </c>
      <c r="X29" s="204">
        <v>1.9066682708628051</v>
      </c>
      <c r="Y29" s="204">
        <v>2.1054175730167781</v>
      </c>
      <c r="DA29" s="71" t="s">
        <v>2885</v>
      </c>
    </row>
    <row r="30" spans="1:105" ht="12" customHeight="1" x14ac:dyDescent="0.25">
      <c r="A30" s="14" t="s">
        <v>39</v>
      </c>
      <c r="B30" s="204">
        <v>0.5970765262252794</v>
      </c>
      <c r="C30" s="204">
        <v>0.7165090283748925</v>
      </c>
      <c r="D30" s="204">
        <v>0.74041272570937233</v>
      </c>
      <c r="E30" s="204">
        <v>15.23834909716251</v>
      </c>
      <c r="F30" s="204">
        <v>14.42631126397248</v>
      </c>
      <c r="G30" s="204">
        <v>13.375408426483229</v>
      </c>
      <c r="H30" s="204">
        <v>11.416852966466029</v>
      </c>
      <c r="I30" s="204">
        <v>11.321324161650899</v>
      </c>
      <c r="J30" s="204">
        <v>5.8994840928632843</v>
      </c>
      <c r="K30" s="204">
        <v>5.6368013757523636</v>
      </c>
      <c r="L30" s="204">
        <v>5.6128976784178848</v>
      </c>
      <c r="M30" s="204">
        <v>4.9680137575236456</v>
      </c>
      <c r="N30" s="204">
        <v>5.0157351676698188</v>
      </c>
      <c r="O30" s="204">
        <v>5.5173688736027513</v>
      </c>
      <c r="P30" s="204">
        <v>5.0396388650042976</v>
      </c>
      <c r="Q30" s="204">
        <v>4.1824591573516763</v>
      </c>
      <c r="R30" s="204">
        <v>5.0852966466036111</v>
      </c>
      <c r="S30" s="204">
        <v>4.6399828030954424</v>
      </c>
      <c r="T30" s="204">
        <v>4.1914015477214104</v>
      </c>
      <c r="U30" s="204">
        <v>3.9899398108340489</v>
      </c>
      <c r="V30" s="204">
        <v>4.2171109200343926</v>
      </c>
      <c r="W30" s="204">
        <v>4.4497850386930349</v>
      </c>
      <c r="X30" s="204">
        <v>4.695958727429062</v>
      </c>
      <c r="Y30" s="204">
        <v>4.695958727429062</v>
      </c>
      <c r="DA30" s="71" t="s">
        <v>2886</v>
      </c>
    </row>
    <row r="31" spans="1:105" ht="12" customHeight="1" x14ac:dyDescent="0.25">
      <c r="A31" s="21" t="s">
        <v>40</v>
      </c>
      <c r="B31" s="207">
        <v>28.632846087704209</v>
      </c>
      <c r="C31" s="207">
        <v>25.70937231298366</v>
      </c>
      <c r="D31" s="207">
        <v>26.225279449699048</v>
      </c>
      <c r="E31" s="207">
        <v>27.42906276870163</v>
      </c>
      <c r="F31" s="207">
        <v>28.46087704213241</v>
      </c>
      <c r="G31" s="207">
        <v>28.202923473774721</v>
      </c>
      <c r="H31" s="207">
        <v>28.288907996560621</v>
      </c>
      <c r="I31" s="207">
        <v>27.60103181427343</v>
      </c>
      <c r="J31" s="207">
        <v>23.731728288907991</v>
      </c>
      <c r="K31" s="207">
        <v>19.432502149613072</v>
      </c>
      <c r="L31" s="207">
        <v>19.432502149613072</v>
      </c>
      <c r="M31" s="207">
        <v>20.464316423043851</v>
      </c>
      <c r="N31" s="207">
        <v>20.292347377472051</v>
      </c>
      <c r="O31" s="207">
        <v>18.830610490111781</v>
      </c>
      <c r="P31" s="207">
        <v>17.798796216681001</v>
      </c>
      <c r="Q31" s="207">
        <v>17.632932072227</v>
      </c>
      <c r="R31" s="207">
        <v>18.515735167669821</v>
      </c>
      <c r="S31" s="207">
        <v>18.796388650042989</v>
      </c>
      <c r="T31" s="207">
        <v>18.293035253654342</v>
      </c>
      <c r="U31" s="207">
        <v>17.87239896818572</v>
      </c>
      <c r="V31" s="207">
        <v>18.25606190885641</v>
      </c>
      <c r="W31" s="207">
        <v>19.253310404127259</v>
      </c>
      <c r="X31" s="207">
        <v>18.681599312123819</v>
      </c>
      <c r="Y31" s="207">
        <v>17.98813413585555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65.384327304223689</v>
      </c>
      <c r="C33" s="203">
        <f>WWP_emi!C5</f>
        <v>56.80168047437256</v>
      </c>
      <c r="D33" s="203">
        <f>WWP_emi!D5</f>
        <v>52.779793235396973</v>
      </c>
      <c r="E33" s="203">
        <f>WWP_emi!E5</f>
        <v>52.765596333425677</v>
      </c>
      <c r="F33" s="203">
        <f>WWP_emi!F5</f>
        <v>55.778379808052492</v>
      </c>
      <c r="G33" s="203">
        <f>WWP_emi!G5</f>
        <v>44.034473224081111</v>
      </c>
      <c r="H33" s="203">
        <f>WWP_emi!H5</f>
        <v>51.379598845910579</v>
      </c>
      <c r="I33" s="203">
        <f>WWP_emi!I5</f>
        <v>41.793468108931577</v>
      </c>
      <c r="J33" s="203">
        <f>WWP_emi!J5</f>
        <v>46.565528039527187</v>
      </c>
      <c r="K33" s="203">
        <f>WWP_emi!K5</f>
        <v>36.462865679596803</v>
      </c>
      <c r="L33" s="203">
        <f>WWP_emi!L5</f>
        <v>43.401285719424557</v>
      </c>
      <c r="M33" s="203">
        <f>WWP_emi!M5</f>
        <v>29.948017601417131</v>
      </c>
      <c r="N33" s="203">
        <f>WWP_emi!N5</f>
        <v>16.387898908525539</v>
      </c>
      <c r="O33" s="203">
        <f>WWP_emi!O5</f>
        <v>12.135226286227869</v>
      </c>
      <c r="P33" s="203">
        <f>WWP_emi!P5</f>
        <v>14.257377486629659</v>
      </c>
      <c r="Q33" s="203">
        <f>WWP_emi!Q5</f>
        <v>14.021016836157839</v>
      </c>
      <c r="R33" s="203">
        <f>WWP_emi!R5</f>
        <v>13.306184426830439</v>
      </c>
      <c r="S33" s="203">
        <f>WWP_emi!S5</f>
        <v>13.36538451279657</v>
      </c>
      <c r="T33" s="203">
        <f>WWP_emi!T5</f>
        <v>15.251924688715301</v>
      </c>
      <c r="U33" s="203">
        <f>WWP_emi!U5</f>
        <v>13.820106105761941</v>
      </c>
      <c r="V33" s="203">
        <f>WWP_emi!V5</f>
        <v>11.808926442501891</v>
      </c>
      <c r="W33" s="203">
        <f>WWP_emi!W5</f>
        <v>15.070545489691259</v>
      </c>
      <c r="X33" s="203">
        <f>WWP_emi!X5</f>
        <v>16.08692470418864</v>
      </c>
      <c r="Y33" s="203">
        <f>WWP_emi!Y5</f>
        <v>12.682956531049641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106.36745132269924</v>
      </c>
      <c r="C35" s="284">
        <f t="shared" si="5"/>
        <v>106.36748698010865</v>
      </c>
      <c r="D35" s="284">
        <f t="shared" si="5"/>
        <v>89.562841222254747</v>
      </c>
      <c r="E35" s="284">
        <f t="shared" si="5"/>
        <v>90.497225950192302</v>
      </c>
      <c r="F35" s="284">
        <f t="shared" si="5"/>
        <v>88.322561403668928</v>
      </c>
      <c r="G35" s="284">
        <f t="shared" si="5"/>
        <v>87.442749796405622</v>
      </c>
      <c r="H35" s="284">
        <f t="shared" si="5"/>
        <v>90.520854854389512</v>
      </c>
      <c r="I35" s="284">
        <f t="shared" si="5"/>
        <v>100.03716956516307</v>
      </c>
      <c r="J35" s="284">
        <f t="shared" si="5"/>
        <v>110.30802661394635</v>
      </c>
      <c r="K35" s="284">
        <f t="shared" si="5"/>
        <v>127.63717105418196</v>
      </c>
      <c r="L35" s="284">
        <f t="shared" si="5"/>
        <v>137.04925522098043</v>
      </c>
      <c r="M35" s="284">
        <f t="shared" si="5"/>
        <v>128.53710781046536</v>
      </c>
      <c r="N35" s="284">
        <f t="shared" si="5"/>
        <v>105.28865160271755</v>
      </c>
      <c r="O35" s="284">
        <f t="shared" si="5"/>
        <v>98.31016449391231</v>
      </c>
      <c r="P35" s="284">
        <f t="shared" si="5"/>
        <v>83.464772440395336</v>
      </c>
      <c r="Q35" s="284">
        <f t="shared" si="5"/>
        <v>90.883548208813053</v>
      </c>
      <c r="R35" s="284">
        <f t="shared" si="5"/>
        <v>108.12692486277598</v>
      </c>
      <c r="S35" s="284">
        <f t="shared" si="5"/>
        <v>115.46347722366707</v>
      </c>
      <c r="T35" s="284">
        <f t="shared" si="5"/>
        <v>128.35353997195125</v>
      </c>
      <c r="U35" s="284">
        <f t="shared" si="5"/>
        <v>116.05280871573565</v>
      </c>
      <c r="V35" s="284">
        <f t="shared" si="5"/>
        <v>83.705216664372045</v>
      </c>
      <c r="W35" s="284">
        <f t="shared" si="5"/>
        <v>77.15034932460317</v>
      </c>
      <c r="X35" s="284">
        <f t="shared" si="5"/>
        <v>79.655908519919379</v>
      </c>
      <c r="Y35" s="284">
        <f t="shared" si="5"/>
        <v>75.3831181186614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124.16635121602806</v>
      </c>
      <c r="C36" s="344">
        <f t="shared" si="6"/>
        <v>118.81908485023359</v>
      </c>
      <c r="D36" s="344">
        <f t="shared" si="6"/>
        <v>124.76757653104981</v>
      </c>
      <c r="E36" s="344">
        <f t="shared" si="6"/>
        <v>137.51505167952956</v>
      </c>
      <c r="F36" s="344">
        <f t="shared" si="6"/>
        <v>149.60895259320569</v>
      </c>
      <c r="G36" s="344">
        <f t="shared" si="6"/>
        <v>145.53955666894092</v>
      </c>
      <c r="H36" s="344">
        <f t="shared" si="6"/>
        <v>135.15873100424494</v>
      </c>
      <c r="I36" s="344">
        <f t="shared" si="6"/>
        <v>138.86565895518802</v>
      </c>
      <c r="J36" s="344">
        <f t="shared" si="6"/>
        <v>151.50062581690798</v>
      </c>
      <c r="K36" s="344">
        <f t="shared" si="6"/>
        <v>169.74113620264799</v>
      </c>
      <c r="L36" s="344">
        <f t="shared" si="6"/>
        <v>172.65246391315131</v>
      </c>
      <c r="M36" s="344">
        <f t="shared" si="6"/>
        <v>177.03919286140336</v>
      </c>
      <c r="N36" s="344">
        <f t="shared" si="6"/>
        <v>192.15121550228395</v>
      </c>
      <c r="O36" s="344">
        <f t="shared" si="6"/>
        <v>200.40871792545511</v>
      </c>
      <c r="P36" s="344">
        <f t="shared" si="6"/>
        <v>192.49793257338931</v>
      </c>
      <c r="Q36" s="344">
        <f t="shared" si="6"/>
        <v>189.32826560729595</v>
      </c>
      <c r="R36" s="344">
        <f t="shared" si="6"/>
        <v>198.98309626481171</v>
      </c>
      <c r="S36" s="344">
        <f t="shared" si="6"/>
        <v>195.81649866469533</v>
      </c>
      <c r="T36" s="344">
        <f t="shared" si="6"/>
        <v>195.66354361426693</v>
      </c>
      <c r="U36" s="344">
        <f t="shared" si="6"/>
        <v>186.793122301268</v>
      </c>
      <c r="V36" s="344">
        <f t="shared" si="6"/>
        <v>191.12818539845696</v>
      </c>
      <c r="W36" s="344">
        <f t="shared" si="6"/>
        <v>167.87837833336221</v>
      </c>
      <c r="X36" s="344">
        <f t="shared" si="6"/>
        <v>155.9733499204018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52.699244451993231</v>
      </c>
      <c r="C37" s="344">
        <f>IF(WWP_ued!C$5=0,"",WWP_ued!C$5/C$5*1000)</f>
        <v>50.456769455683066</v>
      </c>
      <c r="D37" s="344">
        <f>IF(WWP_ued!D$5=0,"",WWP_ued!D$5/D$5*1000)</f>
        <v>54.04596165052719</v>
      </c>
      <c r="E37" s="344">
        <f>IF(WWP_ued!E$5=0,"",WWP_ued!E$5/E$5*1000)</f>
        <v>61.163556233912828</v>
      </c>
      <c r="F37" s="344">
        <f>IF(WWP_ued!F$5=0,"",WWP_ued!F$5/F$5*1000)</f>
        <v>66.706422365079263</v>
      </c>
      <c r="G37" s="344">
        <f>IF(WWP_ued!G$5=0,"",WWP_ued!G$5/G$5*1000)</f>
        <v>64.55042584679174</v>
      </c>
      <c r="H37" s="344">
        <f>IF(WWP_ued!H$5=0,"",WWP_ued!H$5/H$5*1000)</f>
        <v>59.657769720824888</v>
      </c>
      <c r="I37" s="344">
        <f>IF(WWP_ued!I$5=0,"",WWP_ued!I$5/I$5*1000)</f>
        <v>60.617316634070228</v>
      </c>
      <c r="J37" s="344">
        <f>IF(WWP_ued!J$5=0,"",WWP_ued!J$5/J$5*1000)</f>
        <v>65.468372766893069</v>
      </c>
      <c r="K37" s="344">
        <f>IF(WWP_ued!K$5=0,"",WWP_ued!K$5/K$5*1000)</f>
        <v>73.52126492372031</v>
      </c>
      <c r="L37" s="344">
        <f>IF(WWP_ued!L$5=0,"",WWP_ued!L$5/L$5*1000)</f>
        <v>74.65633249618952</v>
      </c>
      <c r="M37" s="344">
        <f>IF(WWP_ued!M$5=0,"",WWP_ued!M$5/M$5*1000)</f>
        <v>76.746548288499426</v>
      </c>
      <c r="N37" s="344">
        <f>IF(WWP_ued!N$5=0,"",WWP_ued!N$5/N$5*1000)</f>
        <v>84.600259347020412</v>
      </c>
      <c r="O37" s="344">
        <f>IF(WWP_ued!O$5=0,"",WWP_ued!O$5/O$5*1000)</f>
        <v>88.921357288707469</v>
      </c>
      <c r="P37" s="344">
        <f>IF(WWP_ued!P$5=0,"",WWP_ued!P$5/P$5*1000)</f>
        <v>85.960699167879028</v>
      </c>
      <c r="Q37" s="344">
        <f>IF(WWP_ued!Q$5=0,"",WWP_ued!Q$5/Q$5*1000)</f>
        <v>83.405530897327637</v>
      </c>
      <c r="R37" s="344">
        <f>IF(WWP_ued!R$5=0,"",WWP_ued!R$5/R$5*1000)</f>
        <v>87.175845791767216</v>
      </c>
      <c r="S37" s="344">
        <f>IF(WWP_ued!S$5=0,"",WWP_ued!S$5/S$5*1000)</f>
        <v>85.100586653878977</v>
      </c>
      <c r="T37" s="344">
        <f>IF(WWP_ued!T$5=0,"",WWP_ued!T$5/T$5*1000)</f>
        <v>84.455532830495386</v>
      </c>
      <c r="U37" s="344">
        <f>IF(WWP_ued!U$5=0,"",WWP_ued!U$5/U$5*1000)</f>
        <v>80.939530937585147</v>
      </c>
      <c r="V37" s="344">
        <f>IF(WWP_ued!V$5=0,"",WWP_ued!V$5/V$5*1000)</f>
        <v>85.556057066576727</v>
      </c>
      <c r="W37" s="344">
        <f>IF(WWP_ued!W$5=0,"",WWP_ued!W$5/W$5*1000)</f>
        <v>75.484063231273808</v>
      </c>
      <c r="X37" s="344">
        <f>IF(WWP_ued!X$5=0,"",WWP_ued!X$5/X$5*1000)</f>
        <v>70.073782145581532</v>
      </c>
      <c r="Y37" s="344">
        <f>IF(WWP_ued!Y$5=0,"",WWP_ued!Y$5/Y$5*1000)</f>
        <v>73.514527842955246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0.52619059000165569</v>
      </c>
      <c r="C38" s="345">
        <f t="shared" si="7"/>
        <v>0.48710270529964883</v>
      </c>
      <c r="D38" s="345">
        <f t="shared" si="7"/>
        <v>0.57012466787832194</v>
      </c>
      <c r="E38" s="345">
        <f t="shared" si="7"/>
        <v>0.54762360639081031</v>
      </c>
      <c r="F38" s="345">
        <f t="shared" si="7"/>
        <v>0.58050380179497696</v>
      </c>
      <c r="G38" s="345">
        <f t="shared" si="7"/>
        <v>0.4586751999659327</v>
      </c>
      <c r="H38" s="345">
        <f t="shared" si="7"/>
        <v>0.51656163773027675</v>
      </c>
      <c r="I38" s="345">
        <f t="shared" si="7"/>
        <v>0.37955723555315696</v>
      </c>
      <c r="J38" s="345">
        <f t="shared" si="7"/>
        <v>0.44925417969457232</v>
      </c>
      <c r="K38" s="345">
        <f t="shared" si="7"/>
        <v>0.42064811080541736</v>
      </c>
      <c r="L38" s="345">
        <f t="shared" si="7"/>
        <v>0.47602691174090284</v>
      </c>
      <c r="M38" s="345">
        <f t="shared" si="7"/>
        <v>0.344480137417989</v>
      </c>
      <c r="N38" s="345">
        <f t="shared" si="7"/>
        <v>0.23502556328121785</v>
      </c>
      <c r="O38" s="345">
        <f t="shared" si="7"/>
        <v>0.19471506279274187</v>
      </c>
      <c r="P38" s="345">
        <f t="shared" si="7"/>
        <v>0.25546641525500002</v>
      </c>
      <c r="Q38" s="345">
        <f t="shared" si="7"/>
        <v>0.22338268582729617</v>
      </c>
      <c r="R38" s="345">
        <f t="shared" si="7"/>
        <v>0.18437045276859604</v>
      </c>
      <c r="S38" s="345">
        <f t="shared" si="7"/>
        <v>0.16829442013954407</v>
      </c>
      <c r="T38" s="345">
        <f t="shared" si="7"/>
        <v>0.17591061435382546</v>
      </c>
      <c r="U38" s="345">
        <f t="shared" si="7"/>
        <v>0.16830593621708295</v>
      </c>
      <c r="V38" s="345">
        <f t="shared" si="7"/>
        <v>0.20415523309708725</v>
      </c>
      <c r="W38" s="345">
        <f t="shared" si="7"/>
        <v>0.25208263296569877</v>
      </c>
      <c r="X38" s="345">
        <f t="shared" si="7"/>
        <v>0.25939941590496923</v>
      </c>
      <c r="Y38" s="345">
        <f t="shared" si="7"/>
        <v>0.21625532465932129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124.2597806700001</v>
      </c>
      <c r="C5" s="223">
        <v>116.61130159281321</v>
      </c>
      <c r="D5" s="223">
        <v>92.575880696082123</v>
      </c>
      <c r="E5" s="223">
        <v>96.353765100056037</v>
      </c>
      <c r="F5" s="223">
        <v>96.086157636832112</v>
      </c>
      <c r="G5" s="223">
        <v>96.003606097194051</v>
      </c>
      <c r="H5" s="223">
        <v>99.464604208062582</v>
      </c>
      <c r="I5" s="223">
        <v>110.1111089293894</v>
      </c>
      <c r="J5" s="223">
        <v>103.6507397019323</v>
      </c>
      <c r="K5" s="223">
        <v>86.682585141726022</v>
      </c>
      <c r="L5" s="223">
        <v>91.174016949376792</v>
      </c>
      <c r="M5" s="223">
        <v>86.936848742249765</v>
      </c>
      <c r="N5" s="223">
        <v>69.72815501314949</v>
      </c>
      <c r="O5" s="223">
        <v>62.32299706132553</v>
      </c>
      <c r="P5" s="223">
        <v>55.809204792725161</v>
      </c>
      <c r="Q5" s="223">
        <v>62.76680211015956</v>
      </c>
      <c r="R5" s="223">
        <v>72.170915822022067</v>
      </c>
      <c r="S5" s="223">
        <v>79.416682393358286</v>
      </c>
      <c r="T5" s="223">
        <v>86.7026969619791</v>
      </c>
      <c r="U5" s="223">
        <v>82.113004546296025</v>
      </c>
      <c r="V5" s="223">
        <v>57.842878986531211</v>
      </c>
      <c r="W5" s="223">
        <v>59.784148207234622</v>
      </c>
      <c r="X5" s="223">
        <v>62.016040583846461</v>
      </c>
      <c r="Y5" s="223">
        <v>58.648065896318577</v>
      </c>
      <c r="DA5" s="89" t="s">
        <v>2871</v>
      </c>
    </row>
    <row r="6" spans="1:105" ht="12" customHeight="1" x14ac:dyDescent="0.25">
      <c r="A6" s="55" t="s">
        <v>91</v>
      </c>
      <c r="B6" s="259">
        <v>1.209314921478468</v>
      </c>
      <c r="C6" s="259">
        <v>1.0915242402146279</v>
      </c>
      <c r="D6" s="259">
        <v>1.106584840099448</v>
      </c>
      <c r="E6" s="259">
        <v>1.158211355404736</v>
      </c>
      <c r="F6" s="259">
        <v>1.2013862460934981</v>
      </c>
      <c r="G6" s="259">
        <v>1.1860234823725979</v>
      </c>
      <c r="H6" s="259">
        <v>1.1935821988588371</v>
      </c>
      <c r="I6" s="259">
        <v>1.170013189459288</v>
      </c>
      <c r="J6" s="259">
        <v>1.0098726159605631</v>
      </c>
      <c r="K6" s="259">
        <v>0.82980554596438028</v>
      </c>
      <c r="L6" s="259">
        <v>0.83160285603294615</v>
      </c>
      <c r="M6" s="259">
        <v>0.87086320889071311</v>
      </c>
      <c r="N6" s="259">
        <v>0.85763696596359129</v>
      </c>
      <c r="O6" s="259">
        <v>0.79649423657809348</v>
      </c>
      <c r="P6" s="259">
        <v>0.75394374607609871</v>
      </c>
      <c r="Q6" s="259">
        <v>0.74940163558965667</v>
      </c>
      <c r="R6" s="259">
        <v>0.78852050552137876</v>
      </c>
      <c r="S6" s="259">
        <v>0.80124041137250979</v>
      </c>
      <c r="T6" s="259">
        <v>0.78366830470005466</v>
      </c>
      <c r="U6" s="259">
        <v>0.76603330431919303</v>
      </c>
      <c r="V6" s="259">
        <v>0.7768662106112415</v>
      </c>
      <c r="W6" s="259">
        <v>0.8210280199825204</v>
      </c>
      <c r="X6" s="259">
        <v>0.80073833056253807</v>
      </c>
      <c r="Y6" s="259">
        <v>0.77268074244476137</v>
      </c>
      <c r="DA6" s="67" t="s">
        <v>2888</v>
      </c>
    </row>
    <row r="7" spans="1:105" ht="12" customHeight="1" x14ac:dyDescent="0.25">
      <c r="A7" s="173" t="s">
        <v>92</v>
      </c>
      <c r="B7" s="224">
        <v>1.314472740737465</v>
      </c>
      <c r="C7" s="224">
        <v>1.186439391537639</v>
      </c>
      <c r="D7" s="224">
        <v>1.2028096088037481</v>
      </c>
      <c r="E7" s="224">
        <v>1.2589253863094949</v>
      </c>
      <c r="F7" s="224">
        <v>1.30585461531902</v>
      </c>
      <c r="G7" s="224">
        <v>1.289155959100649</v>
      </c>
      <c r="H7" s="224">
        <v>1.297371955281345</v>
      </c>
      <c r="I7" s="224">
        <v>1.2717534668035739</v>
      </c>
      <c r="J7" s="224">
        <v>1.0976876260440911</v>
      </c>
      <c r="K7" s="224">
        <v>0.90196254996128289</v>
      </c>
      <c r="L7" s="224">
        <v>0.90391614786189833</v>
      </c>
      <c r="M7" s="224">
        <v>0.94659044444642726</v>
      </c>
      <c r="N7" s="224">
        <v>0.93221409343868655</v>
      </c>
      <c r="O7" s="224">
        <v>0.86575460497618884</v>
      </c>
      <c r="P7" s="224">
        <v>0.81950407182184637</v>
      </c>
      <c r="Q7" s="224">
        <v>0.81456699520614861</v>
      </c>
      <c r="R7" s="224">
        <v>0.85708750600149852</v>
      </c>
      <c r="S7" s="224">
        <v>0.87091349062229328</v>
      </c>
      <c r="T7" s="224">
        <v>0.85181337467397267</v>
      </c>
      <c r="U7" s="224">
        <v>0.83264489599912295</v>
      </c>
      <c r="V7" s="224">
        <v>0.84441979414265367</v>
      </c>
      <c r="W7" s="224">
        <v>0.8924217608505659</v>
      </c>
      <c r="X7" s="224">
        <v>0.87036775061145433</v>
      </c>
      <c r="Y7" s="224">
        <v>0.83987037222256655</v>
      </c>
      <c r="DA7" s="177" t="s">
        <v>2889</v>
      </c>
    </row>
    <row r="8" spans="1:105" ht="12" customHeight="1" x14ac:dyDescent="0.25">
      <c r="A8" s="173" t="s">
        <v>93</v>
      </c>
      <c r="B8" s="224">
        <v>3.259892397028914</v>
      </c>
      <c r="C8" s="224">
        <v>2.942369691013345</v>
      </c>
      <c r="D8" s="224">
        <v>2.9829678298332971</v>
      </c>
      <c r="E8" s="224">
        <v>3.1221349580475488</v>
      </c>
      <c r="F8" s="224">
        <v>3.2385194459911681</v>
      </c>
      <c r="G8" s="224">
        <v>3.1971067785696099</v>
      </c>
      <c r="H8" s="224">
        <v>3.217482449097735</v>
      </c>
      <c r="I8" s="224">
        <v>3.1539485976728638</v>
      </c>
      <c r="J8" s="224">
        <v>2.7222653125893439</v>
      </c>
      <c r="K8" s="224">
        <v>2.236867123903981</v>
      </c>
      <c r="L8" s="224">
        <v>2.2417120466975069</v>
      </c>
      <c r="M8" s="224">
        <v>2.3475443022271398</v>
      </c>
      <c r="N8" s="224">
        <v>2.3118909517279431</v>
      </c>
      <c r="O8" s="224">
        <v>2.1470714203409478</v>
      </c>
      <c r="P8" s="224">
        <v>2.0323700981181791</v>
      </c>
      <c r="Q8" s="224">
        <v>2.020126148111248</v>
      </c>
      <c r="R8" s="224">
        <v>2.1255770148837159</v>
      </c>
      <c r="S8" s="224">
        <v>2.159865456743288</v>
      </c>
      <c r="T8" s="224">
        <v>2.1124971691914518</v>
      </c>
      <c r="U8" s="224">
        <v>2.0649593420778252</v>
      </c>
      <c r="V8" s="224">
        <v>2.094161089473781</v>
      </c>
      <c r="W8" s="224">
        <v>2.2132059669094031</v>
      </c>
      <c r="X8" s="224">
        <v>2.1585120215164069</v>
      </c>
      <c r="Y8" s="224">
        <v>2.0828785231119662</v>
      </c>
      <c r="DA8" s="177" t="s">
        <v>2890</v>
      </c>
    </row>
    <row r="9" spans="1:105" ht="12" customHeight="1" x14ac:dyDescent="0.25">
      <c r="A9" s="173" t="s">
        <v>94</v>
      </c>
      <c r="B9" s="224">
        <v>9.989992829604736</v>
      </c>
      <c r="C9" s="224">
        <v>9.016939375686059</v>
      </c>
      <c r="D9" s="224">
        <v>9.1413530269084866</v>
      </c>
      <c r="E9" s="224">
        <v>9.5678329359521666</v>
      </c>
      <c r="F9" s="224">
        <v>9.9244950764245505</v>
      </c>
      <c r="G9" s="224">
        <v>9.7975852891649335</v>
      </c>
      <c r="H9" s="224">
        <v>9.8600268601382197</v>
      </c>
      <c r="I9" s="224">
        <v>9.6653263477071647</v>
      </c>
      <c r="J9" s="224">
        <v>8.3424259579350881</v>
      </c>
      <c r="K9" s="224">
        <v>6.8549153797057487</v>
      </c>
      <c r="L9" s="224">
        <v>6.8697627237504264</v>
      </c>
      <c r="M9" s="224">
        <v>7.1940873777928456</v>
      </c>
      <c r="N9" s="224">
        <v>7.0848271101340181</v>
      </c>
      <c r="O9" s="224">
        <v>6.5797349978190329</v>
      </c>
      <c r="P9" s="224">
        <v>6.2282309458460334</v>
      </c>
      <c r="Q9" s="224">
        <v>6.1907091635667291</v>
      </c>
      <c r="R9" s="224">
        <v>6.5138650456113902</v>
      </c>
      <c r="S9" s="224">
        <v>6.6189425287294306</v>
      </c>
      <c r="T9" s="224">
        <v>6.4737816475221912</v>
      </c>
      <c r="U9" s="224">
        <v>6.328101209593334</v>
      </c>
      <c r="V9" s="224">
        <v>6.4175904354841684</v>
      </c>
      <c r="W9" s="224">
        <v>6.7824053824642982</v>
      </c>
      <c r="X9" s="224">
        <v>6.6147949046470513</v>
      </c>
      <c r="Y9" s="224">
        <v>6.3830148288915076</v>
      </c>
      <c r="DA9" s="177" t="s">
        <v>2891</v>
      </c>
    </row>
    <row r="10" spans="1:105" ht="12" customHeight="1" x14ac:dyDescent="0.25">
      <c r="A10" s="56" t="s">
        <v>95</v>
      </c>
      <c r="B10" s="260">
        <v>2.708234672897579</v>
      </c>
      <c r="C10" s="260">
        <v>2.5010687647432648</v>
      </c>
      <c r="D10" s="260">
        <v>2.305943335368529</v>
      </c>
      <c r="E10" s="260">
        <v>2.4012643813285708</v>
      </c>
      <c r="F10" s="260">
        <v>2.4463271771987212</v>
      </c>
      <c r="G10" s="260">
        <v>2.4803626784840671</v>
      </c>
      <c r="H10" s="260">
        <v>2.569695510221595</v>
      </c>
      <c r="I10" s="260">
        <v>2.6678271082997389</v>
      </c>
      <c r="J10" s="260">
        <v>2.5027963903389341</v>
      </c>
      <c r="K10" s="260">
        <v>2.2077082824953691</v>
      </c>
      <c r="L10" s="260">
        <v>2.318052389147494</v>
      </c>
      <c r="M10" s="260">
        <v>2.306194491868216</v>
      </c>
      <c r="N10" s="260">
        <v>2.1417266669964881</v>
      </c>
      <c r="O10" s="260">
        <v>2.029842170201424</v>
      </c>
      <c r="P10" s="260">
        <v>1.911929530650218</v>
      </c>
      <c r="Q10" s="260">
        <v>2.057668393420685</v>
      </c>
      <c r="R10" s="260">
        <v>2.2916131261856121</v>
      </c>
      <c r="S10" s="260">
        <v>2.388500645953203</v>
      </c>
      <c r="T10" s="260">
        <v>2.5680003196427612</v>
      </c>
      <c r="U10" s="260">
        <v>2.6011969104999721</v>
      </c>
      <c r="V10" s="260">
        <v>2.2585151204989811</v>
      </c>
      <c r="W10" s="260">
        <v>2.366845041744571</v>
      </c>
      <c r="X10" s="260">
        <v>2.57555981488564</v>
      </c>
      <c r="Y10" s="260">
        <v>2.6934734288132178</v>
      </c>
      <c r="DA10" s="68" t="s">
        <v>2892</v>
      </c>
    </row>
    <row r="11" spans="1:105" ht="12" customHeight="1" x14ac:dyDescent="0.25">
      <c r="A11" s="37" t="s">
        <v>159</v>
      </c>
      <c r="B11" s="226">
        <v>0.31186026355032198</v>
      </c>
      <c r="C11" s="226">
        <v>0.40396493286112573</v>
      </c>
      <c r="D11" s="226">
        <v>0.2317807464295972</v>
      </c>
      <c r="E11" s="226">
        <v>0.25437375394471862</v>
      </c>
      <c r="F11" s="226">
        <v>0.26409707044826919</v>
      </c>
      <c r="G11" s="226">
        <v>0.15020764926343561</v>
      </c>
      <c r="H11" s="226">
        <v>0.1898584645569493</v>
      </c>
      <c r="I11" s="226">
        <v>0.2110283794036904</v>
      </c>
      <c r="J11" s="226">
        <v>0.25636134703120178</v>
      </c>
      <c r="K11" s="226">
        <v>0.19888073541759321</v>
      </c>
      <c r="L11" s="226">
        <v>0.22044816893514879</v>
      </c>
      <c r="M11" s="226">
        <v>0.1072159460437838</v>
      </c>
      <c r="N11" s="226">
        <v>2.0064618527328219E-2</v>
      </c>
      <c r="O11" s="226">
        <v>1.5986979390917609E-2</v>
      </c>
      <c r="P11" s="226">
        <v>3.1662132597193061E-2</v>
      </c>
      <c r="Q11" s="226">
        <v>3.3897894625029387E-2</v>
      </c>
      <c r="R11" s="226">
        <v>3.2115764719968673E-2</v>
      </c>
      <c r="S11" s="226">
        <v>3.113115966195279E-2</v>
      </c>
      <c r="T11" s="226">
        <v>4.3583962587118018E-2</v>
      </c>
      <c r="U11" s="226">
        <v>3.119673611974929E-2</v>
      </c>
      <c r="V11" s="226">
        <v>1.49945550007412E-2</v>
      </c>
      <c r="W11" s="226">
        <v>3.1010639120692931E-2</v>
      </c>
      <c r="X11" s="226">
        <v>4.3759831455584403E-2</v>
      </c>
      <c r="Y11" s="226">
        <v>2.6963596874400728E-2</v>
      </c>
      <c r="DA11" s="69" t="s">
        <v>2893</v>
      </c>
    </row>
    <row r="12" spans="1:105" ht="12" customHeight="1" x14ac:dyDescent="0.25">
      <c r="A12" s="37" t="s">
        <v>35</v>
      </c>
      <c r="B12" s="226">
        <v>0.1796657271707843</v>
      </c>
      <c r="C12" s="226">
        <v>0.20115443389316129</v>
      </c>
      <c r="D12" s="226">
        <v>0.1200414785038674</v>
      </c>
      <c r="E12" s="226">
        <v>0.1246549079285208</v>
      </c>
      <c r="F12" s="226">
        <v>0.11318445876354399</v>
      </c>
      <c r="G12" s="226">
        <v>0.1076421457136886</v>
      </c>
      <c r="H12" s="226">
        <v>0.12605298031834769</v>
      </c>
      <c r="I12" s="226">
        <v>0.18903507506267311</v>
      </c>
      <c r="J12" s="226">
        <v>0.1693093663047974</v>
      </c>
      <c r="K12" s="226">
        <v>0.14252236291855319</v>
      </c>
      <c r="L12" s="226">
        <v>0.17470515529545061</v>
      </c>
      <c r="M12" s="226">
        <v>0.1227877643040282</v>
      </c>
      <c r="N12" s="226">
        <v>5.5401421192985349E-2</v>
      </c>
      <c r="O12" s="226">
        <v>3.7740108165052938E-2</v>
      </c>
      <c r="P12" s="226">
        <v>3.1848992835099087E-2</v>
      </c>
      <c r="Q12" s="226">
        <v>3.5790709974436383E-2</v>
      </c>
      <c r="R12" s="226">
        <v>3.7978458853694309E-2</v>
      </c>
      <c r="S12" s="226">
        <v>4.5337867533852293E-2</v>
      </c>
      <c r="T12" s="226">
        <v>6.5122777044083521E-2</v>
      </c>
      <c r="U12" s="226">
        <v>4.9940732423242887E-2</v>
      </c>
      <c r="V12" s="226">
        <v>2.5906136888794239E-2</v>
      </c>
      <c r="W12" s="226">
        <v>3.4869559707954093E-2</v>
      </c>
      <c r="X12" s="226">
        <v>3.116684756276681E-2</v>
      </c>
      <c r="Y12" s="226">
        <v>2.68082510487869E-2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0.90070930285733253</v>
      </c>
      <c r="C14" s="226">
        <v>0.84268594364010319</v>
      </c>
      <c r="D14" s="226">
        <v>0.72514982762716462</v>
      </c>
      <c r="E14" s="226">
        <v>0.75565675954460887</v>
      </c>
      <c r="F14" s="226">
        <v>0.74591688015745372</v>
      </c>
      <c r="G14" s="226">
        <v>0.81031288995806783</v>
      </c>
      <c r="H14" s="226">
        <v>0.92634109540459342</v>
      </c>
      <c r="I14" s="226">
        <v>1.095803684358708</v>
      </c>
      <c r="J14" s="226">
        <v>1.157102556643884</v>
      </c>
      <c r="K14" s="226">
        <v>1.178027962046539</v>
      </c>
      <c r="L14" s="226">
        <v>1.275220732730894</v>
      </c>
      <c r="M14" s="226">
        <v>1.283538338151474</v>
      </c>
      <c r="N14" s="226">
        <v>1.1468136545657051</v>
      </c>
      <c r="O14" s="226">
        <v>1.1372704920657699</v>
      </c>
      <c r="P14" s="226">
        <v>1.0802280084928051</v>
      </c>
      <c r="Q14" s="226">
        <v>1.283053184917885</v>
      </c>
      <c r="R14" s="226">
        <v>1.517433448904578</v>
      </c>
      <c r="S14" s="226">
        <v>1.614618764855136</v>
      </c>
      <c r="T14" s="226">
        <v>1.8683031529126759</v>
      </c>
      <c r="U14" s="226">
        <v>1.9513536435448979</v>
      </c>
      <c r="V14" s="226">
        <v>1.5099469142617701</v>
      </c>
      <c r="W14" s="226">
        <v>1.593606504696057</v>
      </c>
      <c r="X14" s="226">
        <v>1.9066682707818301</v>
      </c>
      <c r="Y14" s="226">
        <v>2.1054175729606341</v>
      </c>
      <c r="DA14" s="69" t="s">
        <v>2896</v>
      </c>
    </row>
    <row r="15" spans="1:105" ht="12" customHeight="1" x14ac:dyDescent="0.25">
      <c r="A15" s="37" t="s">
        <v>40</v>
      </c>
      <c r="B15" s="226">
        <v>1.31599937931914</v>
      </c>
      <c r="C15" s="226">
        <v>1.053263454348875</v>
      </c>
      <c r="D15" s="226">
        <v>1.2289712828079</v>
      </c>
      <c r="E15" s="226">
        <v>1.266578959910722</v>
      </c>
      <c r="F15" s="226">
        <v>1.3231287678294541</v>
      </c>
      <c r="G15" s="226">
        <v>1.4121999935488749</v>
      </c>
      <c r="H15" s="226">
        <v>1.327442969941705</v>
      </c>
      <c r="I15" s="226">
        <v>1.171959969474667</v>
      </c>
      <c r="J15" s="226">
        <v>0.92002312035905087</v>
      </c>
      <c r="K15" s="226">
        <v>0.68827722211268383</v>
      </c>
      <c r="L15" s="226">
        <v>0.64767833218600024</v>
      </c>
      <c r="M15" s="226">
        <v>0.7926524433689297</v>
      </c>
      <c r="N15" s="226">
        <v>0.91944697271046916</v>
      </c>
      <c r="O15" s="226">
        <v>0.83884459057968386</v>
      </c>
      <c r="P15" s="226">
        <v>0.76819039672512113</v>
      </c>
      <c r="Q15" s="226">
        <v>0.70492660390333439</v>
      </c>
      <c r="R15" s="226">
        <v>0.70408545370737086</v>
      </c>
      <c r="S15" s="226">
        <v>0.69741285390226182</v>
      </c>
      <c r="T15" s="226">
        <v>0.59099042709888316</v>
      </c>
      <c r="U15" s="226">
        <v>0.56870579841208169</v>
      </c>
      <c r="V15" s="226">
        <v>0.70766751434767561</v>
      </c>
      <c r="W15" s="226">
        <v>0.70735833821986671</v>
      </c>
      <c r="X15" s="226">
        <v>0.59396486508545809</v>
      </c>
      <c r="Y15" s="226">
        <v>0.53428400792939712</v>
      </c>
      <c r="DA15" s="69" t="s">
        <v>2897</v>
      </c>
    </row>
    <row r="16" spans="1:105" ht="12" customHeight="1" x14ac:dyDescent="0.25">
      <c r="A16" s="57" t="s">
        <v>2898</v>
      </c>
      <c r="B16" s="261">
        <v>81.069620764237655</v>
      </c>
      <c r="C16" s="261">
        <v>77.028146219554898</v>
      </c>
      <c r="D16" s="261">
        <v>56.002126653829883</v>
      </c>
      <c r="E16" s="261">
        <v>58.190821005547683</v>
      </c>
      <c r="F16" s="261">
        <v>57.033389091199609</v>
      </c>
      <c r="G16" s="261">
        <v>57.407617084400037</v>
      </c>
      <c r="H16" s="261">
        <v>60.077690986882693</v>
      </c>
      <c r="I16" s="261">
        <v>69.943554996922032</v>
      </c>
      <c r="J16" s="261">
        <v>67.465067826387823</v>
      </c>
      <c r="K16" s="261">
        <v>56.66428372731432</v>
      </c>
      <c r="L16" s="261">
        <v>60.304852087119137</v>
      </c>
      <c r="M16" s="261">
        <v>56.150182817970837</v>
      </c>
      <c r="N16" s="261">
        <v>41.92148181645905</v>
      </c>
      <c r="O16" s="261">
        <v>36.895167918580221</v>
      </c>
      <c r="P16" s="261">
        <v>31.964485170575429</v>
      </c>
      <c r="Q16" s="261">
        <v>38.112708495802543</v>
      </c>
      <c r="R16" s="261">
        <v>45.551862612699892</v>
      </c>
      <c r="S16" s="261">
        <v>51.698284722446289</v>
      </c>
      <c r="T16" s="261">
        <v>58.253178769636513</v>
      </c>
      <c r="U16" s="261">
        <v>54.580160918323443</v>
      </c>
      <c r="V16" s="261">
        <v>33.081259194701033</v>
      </c>
      <c r="W16" s="261">
        <v>33.633641895338229</v>
      </c>
      <c r="X16" s="261">
        <v>35.780278870002789</v>
      </c>
      <c r="Y16" s="261">
        <v>33.370364376628878</v>
      </c>
      <c r="DA16" s="70" t="s">
        <v>2899</v>
      </c>
    </row>
    <row r="17" spans="1:105" ht="12" customHeight="1" x14ac:dyDescent="0.25">
      <c r="A17" s="46" t="s">
        <v>28</v>
      </c>
      <c r="B17" s="229">
        <v>1.590162105531973</v>
      </c>
      <c r="C17" s="229">
        <v>0</v>
      </c>
      <c r="D17" s="229">
        <v>0</v>
      </c>
      <c r="E17" s="229">
        <v>0.42106412711679608</v>
      </c>
      <c r="F17" s="229">
        <v>0.43081259175446501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0.69009276540169651</v>
      </c>
      <c r="C19" s="229">
        <v>0.67728914643908189</v>
      </c>
      <c r="D19" s="229">
        <v>0.73995837844035195</v>
      </c>
      <c r="E19" s="229">
        <v>0.73092751206336348</v>
      </c>
      <c r="F19" s="229">
        <v>0.74784992493391544</v>
      </c>
      <c r="G19" s="229">
        <v>0.68759133606238776</v>
      </c>
      <c r="H19" s="229">
        <v>0.71439494949928695</v>
      </c>
      <c r="I19" s="229">
        <v>0</v>
      </c>
      <c r="J19" s="229">
        <v>2.0141349982822518</v>
      </c>
      <c r="K19" s="229">
        <v>1.3071982679611249</v>
      </c>
      <c r="L19" s="229">
        <v>2.0527099158329118</v>
      </c>
      <c r="M19" s="229">
        <v>1.2049726247125909</v>
      </c>
      <c r="N19" s="229">
        <v>0</v>
      </c>
      <c r="O19" s="229">
        <v>0</v>
      </c>
      <c r="P19" s="229">
        <v>0</v>
      </c>
      <c r="Q19" s="229">
        <v>4.0849597567836127E-2</v>
      </c>
      <c r="R19" s="229">
        <v>3.123999441354466E-2</v>
      </c>
      <c r="S19" s="229">
        <v>3.0073579995994471E-2</v>
      </c>
      <c r="T19" s="229">
        <v>1.272247788890876E-2</v>
      </c>
      <c r="U19" s="229">
        <v>2.2275359252682789E-2</v>
      </c>
      <c r="V19" s="229">
        <v>4.3866045372242528E-2</v>
      </c>
      <c r="W19" s="229">
        <v>5.9128582290648442E-2</v>
      </c>
      <c r="X19" s="229">
        <v>8.8808132407480936E-2</v>
      </c>
      <c r="Y19" s="229">
        <v>9.4035284273507852E-2</v>
      </c>
      <c r="DA19" s="73" t="s">
        <v>2902</v>
      </c>
    </row>
    <row r="20" spans="1:105" ht="12" customHeight="1" x14ac:dyDescent="0.25">
      <c r="A20" s="46" t="s">
        <v>159</v>
      </c>
      <c r="B20" s="229">
        <v>3.647590415119069</v>
      </c>
      <c r="C20" s="229">
        <v>4.7805062948474184</v>
      </c>
      <c r="D20" s="229">
        <v>4.6519506167387643</v>
      </c>
      <c r="E20" s="229">
        <v>5.2586186443631737</v>
      </c>
      <c r="F20" s="229">
        <v>6.0679289900952176</v>
      </c>
      <c r="G20" s="229">
        <v>3.0972866007607189</v>
      </c>
      <c r="H20" s="229">
        <v>3.8553703855085519</v>
      </c>
      <c r="I20" s="229">
        <v>3.3726665460882481</v>
      </c>
      <c r="J20" s="229">
        <v>3.582679081767786</v>
      </c>
      <c r="K20" s="229">
        <v>2.9152125986035222</v>
      </c>
      <c r="L20" s="229">
        <v>3.0385112444519868</v>
      </c>
      <c r="M20" s="229">
        <v>1.618955810368041</v>
      </c>
      <c r="N20" s="229">
        <v>0.45419824147799398</v>
      </c>
      <c r="O20" s="229">
        <v>0.41126898029768888</v>
      </c>
      <c r="P20" s="229">
        <v>0.99718882131202702</v>
      </c>
      <c r="Q20" s="229">
        <v>0.8043070411317923</v>
      </c>
      <c r="R20" s="229">
        <v>0.6241488536550458</v>
      </c>
      <c r="S20" s="229">
        <v>0.49845078134475002</v>
      </c>
      <c r="T20" s="229">
        <v>0.60335379657966604</v>
      </c>
      <c r="U20" s="229">
        <v>0.477681552653272</v>
      </c>
      <c r="V20" s="229">
        <v>0.52317544362765733</v>
      </c>
      <c r="W20" s="229">
        <v>1.226423284163334</v>
      </c>
      <c r="X20" s="229">
        <v>1.6805893420784901</v>
      </c>
      <c r="Y20" s="229">
        <v>1.1891660462109279</v>
      </c>
      <c r="DA20" s="73" t="s">
        <v>2903</v>
      </c>
    </row>
    <row r="21" spans="1:105" ht="12" customHeight="1" x14ac:dyDescent="0.25">
      <c r="A21" s="46" t="s">
        <v>32</v>
      </c>
      <c r="B21" s="229">
        <v>4.8785529642378664</v>
      </c>
      <c r="C21" s="229">
        <v>3.5910423909256388</v>
      </c>
      <c r="D21" s="229">
        <v>3.9233197792560559</v>
      </c>
      <c r="E21" s="229">
        <v>2.5836439925939851</v>
      </c>
      <c r="F21" s="229">
        <v>2.6434604444741101</v>
      </c>
      <c r="G21" s="229">
        <v>3.0380365981695339</v>
      </c>
      <c r="H21" s="229">
        <v>3.787780390403563</v>
      </c>
      <c r="I21" s="229">
        <v>1.6627059164847671</v>
      </c>
      <c r="J21" s="229">
        <v>1.7689688515683251</v>
      </c>
      <c r="K21" s="229">
        <v>1.148018388093579</v>
      </c>
      <c r="L21" s="229">
        <v>1.802848322237933</v>
      </c>
      <c r="M21" s="229">
        <v>1.058240944946369</v>
      </c>
      <c r="N21" s="229">
        <v>0.87670566783549253</v>
      </c>
      <c r="O21" s="229">
        <v>0.39530897302856638</v>
      </c>
      <c r="P21" s="229">
        <v>0.47917116770799018</v>
      </c>
      <c r="Q21" s="229">
        <v>0.44746483670992498</v>
      </c>
      <c r="R21" s="229">
        <v>0.34275099561852451</v>
      </c>
      <c r="S21" s="229">
        <v>0.33408074266542731</v>
      </c>
      <c r="T21" s="229">
        <v>0.35054237464417282</v>
      </c>
      <c r="U21" s="229">
        <v>0.40004143253534341</v>
      </c>
      <c r="V21" s="229">
        <v>0.51099891904604411</v>
      </c>
      <c r="W21" s="229">
        <v>0.42324810976583122</v>
      </c>
      <c r="X21" s="229">
        <v>0.32725001834449752</v>
      </c>
      <c r="Y21" s="229">
        <v>0.18127076309382839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1.7419383814790461E-2</v>
      </c>
      <c r="R22" s="229">
        <v>0</v>
      </c>
      <c r="S22" s="229">
        <v>5.1303664658514443E-2</v>
      </c>
      <c r="T22" s="229">
        <v>9.0994406774280792E-2</v>
      </c>
      <c r="U22" s="229">
        <v>7.4529509743799682E-2</v>
      </c>
      <c r="V22" s="229">
        <v>7.1586508827721801E-2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2.101412270011128</v>
      </c>
      <c r="C23" s="229">
        <v>2.3804542405499109</v>
      </c>
      <c r="D23" s="229">
        <v>2.4092899801318062</v>
      </c>
      <c r="E23" s="229">
        <v>2.5769664235357892</v>
      </c>
      <c r="F23" s="229">
        <v>2.600540995755094</v>
      </c>
      <c r="G23" s="229">
        <v>2.2195845366797728</v>
      </c>
      <c r="H23" s="229">
        <v>2.5597011355723742</v>
      </c>
      <c r="I23" s="229">
        <v>3.0211684111052288</v>
      </c>
      <c r="J23" s="229">
        <v>2.3661177163877598</v>
      </c>
      <c r="K23" s="229">
        <v>2.089106253003906</v>
      </c>
      <c r="L23" s="229">
        <v>2.4080199050558688</v>
      </c>
      <c r="M23" s="229">
        <v>1.854089543554732</v>
      </c>
      <c r="N23" s="229">
        <v>1.2541094687129499</v>
      </c>
      <c r="O23" s="229">
        <v>0.97087357291419663</v>
      </c>
      <c r="P23" s="229">
        <v>1.003073925223319</v>
      </c>
      <c r="Q23" s="229">
        <v>0.84921852398141662</v>
      </c>
      <c r="R23" s="229">
        <v>0.7380864744715242</v>
      </c>
      <c r="S23" s="229">
        <v>0.72591884600985923</v>
      </c>
      <c r="T23" s="229">
        <v>0.90152598435306874</v>
      </c>
      <c r="U23" s="229">
        <v>0.76468789917654967</v>
      </c>
      <c r="V23" s="229">
        <v>0.90389175662790755</v>
      </c>
      <c r="W23" s="229">
        <v>1.3790376834195011</v>
      </c>
      <c r="X23" s="229">
        <v>1.1969578057752459</v>
      </c>
      <c r="Y23" s="229">
        <v>1.182314883804775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67.609480558059261</v>
      </c>
      <c r="C25" s="229">
        <v>64.936042615628139</v>
      </c>
      <c r="D25" s="229">
        <v>43.592684090916883</v>
      </c>
      <c r="E25" s="229">
        <v>32.523262230991648</v>
      </c>
      <c r="F25" s="229">
        <v>31.19763916861109</v>
      </c>
      <c r="G25" s="229">
        <v>35.992105827027864</v>
      </c>
      <c r="H25" s="229">
        <v>38.599206938029539</v>
      </c>
      <c r="I25" s="229">
        <v>51.414146503734223</v>
      </c>
      <c r="J25" s="229">
        <v>52.275809448330932</v>
      </c>
      <c r="K25" s="229">
        <v>43.990386916787841</v>
      </c>
      <c r="L25" s="229">
        <v>45.810513673858658</v>
      </c>
      <c r="M25" s="229">
        <v>45.818229108899963</v>
      </c>
      <c r="N25" s="229">
        <v>34.696628639062908</v>
      </c>
      <c r="O25" s="229">
        <v>30.01383693460237</v>
      </c>
      <c r="P25" s="229">
        <v>24.823099179716241</v>
      </c>
      <c r="Q25" s="229">
        <v>32.084436932144563</v>
      </c>
      <c r="R25" s="229">
        <v>39.111448177923819</v>
      </c>
      <c r="S25" s="229">
        <v>45.766209579140103</v>
      </c>
      <c r="T25" s="229">
        <v>52.416755330253856</v>
      </c>
      <c r="U25" s="229">
        <v>49.15002431048844</v>
      </c>
      <c r="V25" s="229">
        <v>27.12667349291543</v>
      </c>
      <c r="W25" s="229">
        <v>26.42950043753406</v>
      </c>
      <c r="X25" s="229">
        <v>28.14264513456159</v>
      </c>
      <c r="Y25" s="229">
        <v>26.379548962449121</v>
      </c>
      <c r="DA25" s="73" t="s">
        <v>2908</v>
      </c>
    </row>
    <row r="26" spans="1:105" ht="12" customHeight="1" x14ac:dyDescent="0.25">
      <c r="A26" s="46" t="s">
        <v>39</v>
      </c>
      <c r="B26" s="229">
        <v>0.55232968587666298</v>
      </c>
      <c r="C26" s="229">
        <v>0.66281153116471325</v>
      </c>
      <c r="D26" s="229">
        <v>0.68492380834601807</v>
      </c>
      <c r="E26" s="229">
        <v>14.096338074882921</v>
      </c>
      <c r="F26" s="229">
        <v>13.34515697557571</v>
      </c>
      <c r="G26" s="229">
        <v>12.373012185699769</v>
      </c>
      <c r="H26" s="229">
        <v>10.56123718786937</v>
      </c>
      <c r="I26" s="229">
        <v>10.47286761950957</v>
      </c>
      <c r="J26" s="229">
        <v>5.457357730050779</v>
      </c>
      <c r="K26" s="229">
        <v>5.2143613028643454</v>
      </c>
      <c r="L26" s="229">
        <v>5.192249025681793</v>
      </c>
      <c r="M26" s="229">
        <v>4.5956947854891421</v>
      </c>
      <c r="N26" s="229">
        <v>4.6398397993697023</v>
      </c>
      <c r="O26" s="229">
        <v>5.1038794577373983</v>
      </c>
      <c r="P26" s="229">
        <v>4.6619520766158429</v>
      </c>
      <c r="Q26" s="229">
        <v>3.8690121804522271</v>
      </c>
      <c r="R26" s="229">
        <v>4.7041881166174271</v>
      </c>
      <c r="S26" s="229">
        <v>4.2922475286316519</v>
      </c>
      <c r="T26" s="229">
        <v>3.877284399142563</v>
      </c>
      <c r="U26" s="229">
        <v>3.690920854473358</v>
      </c>
      <c r="V26" s="229">
        <v>3.9010670282840159</v>
      </c>
      <c r="W26" s="229">
        <v>4.1163037981648598</v>
      </c>
      <c r="X26" s="229">
        <v>4.3440284368354831</v>
      </c>
      <c r="Y26" s="229">
        <v>4.344028436796723</v>
      </c>
      <c r="DA26" s="73" t="s">
        <v>2909</v>
      </c>
    </row>
    <row r="27" spans="1:105" ht="12" customHeight="1" x14ac:dyDescent="0.25">
      <c r="A27" s="57" t="s">
        <v>2910</v>
      </c>
      <c r="B27" s="261">
        <v>6.1517324266513382</v>
      </c>
      <c r="C27" s="261">
        <v>5.5525363523961522</v>
      </c>
      <c r="D27" s="261">
        <v>5.6291489692015437</v>
      </c>
      <c r="E27" s="261">
        <v>5.8917708079284408</v>
      </c>
      <c r="F27" s="261">
        <v>6.1113995996930131</v>
      </c>
      <c r="G27" s="261">
        <v>6.0332498885910404</v>
      </c>
      <c r="H27" s="261">
        <v>6.071700750716694</v>
      </c>
      <c r="I27" s="261">
        <v>5.9518062246407304</v>
      </c>
      <c r="J27" s="261">
        <v>5.1371780898863451</v>
      </c>
      <c r="K27" s="261">
        <v>4.2211847338188049</v>
      </c>
      <c r="L27" s="261">
        <v>4.2303275719936853</v>
      </c>
      <c r="M27" s="261">
        <v>4.4300432800092793</v>
      </c>
      <c r="N27" s="261">
        <v>4.3627619572930536</v>
      </c>
      <c r="O27" s="261">
        <v>4.0517315512885652</v>
      </c>
      <c r="P27" s="261">
        <v>3.835279056126244</v>
      </c>
      <c r="Q27" s="261">
        <v>3.8121735375647758</v>
      </c>
      <c r="R27" s="261">
        <v>4.0111695280870148</v>
      </c>
      <c r="S27" s="261">
        <v>4.0758751361123338</v>
      </c>
      <c r="T27" s="261">
        <v>3.986486593474194</v>
      </c>
      <c r="U27" s="261">
        <v>3.8967781132758961</v>
      </c>
      <c r="V27" s="261">
        <v>3.951884636587621</v>
      </c>
      <c r="W27" s="261">
        <v>4.1765338407806487</v>
      </c>
      <c r="X27" s="261">
        <v>4.0733210728616083</v>
      </c>
      <c r="Y27" s="261">
        <v>3.9305933420016128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13.690867620250156</v>
      </c>
      <c r="C28" s="261">
        <f t="shared" si="0"/>
        <v>12.900553505951535</v>
      </c>
      <c r="D28" s="261">
        <f t="shared" si="0"/>
        <v>9.7526263840892167</v>
      </c>
      <c r="E28" s="261">
        <f t="shared" si="0"/>
        <v>10.102766059574165</v>
      </c>
      <c r="F28" s="261">
        <f t="shared" si="0"/>
        <v>9.9910349408476584</v>
      </c>
      <c r="G28" s="261">
        <f t="shared" si="0"/>
        <v>9.8405652383041424</v>
      </c>
      <c r="H28" s="261">
        <f t="shared" si="0"/>
        <v>10.374701467196054</v>
      </c>
      <c r="I28" s="261">
        <f t="shared" si="0"/>
        <v>11.579356365163896</v>
      </c>
      <c r="J28" s="261">
        <f t="shared" si="0"/>
        <v>11.310245366225226</v>
      </c>
      <c r="K28" s="261">
        <f t="shared" si="0"/>
        <v>9.4271532236254583</v>
      </c>
      <c r="L28" s="261">
        <f t="shared" si="0"/>
        <v>10.127855113848083</v>
      </c>
      <c r="M28" s="261">
        <f t="shared" si="0"/>
        <v>9.1874436298814057</v>
      </c>
      <c r="N28" s="261">
        <f t="shared" si="0"/>
        <v>6.6649317628640175</v>
      </c>
      <c r="O28" s="261">
        <f t="shared" si="0"/>
        <v>5.752522915761201</v>
      </c>
      <c r="P28" s="261">
        <f t="shared" si="0"/>
        <v>5.2299859012553727</v>
      </c>
      <c r="Q28" s="261">
        <f t="shared" si="0"/>
        <v>5.9942465514426795</v>
      </c>
      <c r="R28" s="261">
        <f t="shared" si="0"/>
        <v>6.8586253708164175</v>
      </c>
      <c r="S28" s="261">
        <f t="shared" si="0"/>
        <v>7.5792866244914379</v>
      </c>
      <c r="T28" s="261">
        <f t="shared" si="0"/>
        <v>8.5201983954447851</v>
      </c>
      <c r="U28" s="261">
        <f t="shared" si="0"/>
        <v>7.9610115051768737</v>
      </c>
      <c r="V28" s="261">
        <f t="shared" si="0"/>
        <v>5.2924781950332944</v>
      </c>
      <c r="W28" s="261">
        <f t="shared" si="0"/>
        <v>5.5946779091999312</v>
      </c>
      <c r="X28" s="261">
        <f t="shared" si="0"/>
        <v>5.920714553095614</v>
      </c>
      <c r="Y28" s="261">
        <f t="shared" si="0"/>
        <v>5.4663261123850129</v>
      </c>
      <c r="DA28" s="70"/>
    </row>
    <row r="29" spans="1:105" ht="12" customHeight="1" x14ac:dyDescent="0.25">
      <c r="A29" s="60" t="s">
        <v>2913</v>
      </c>
      <c r="B29" s="329">
        <v>6.5972450905185687</v>
      </c>
      <c r="C29" s="329">
        <v>6.1855632847407858</v>
      </c>
      <c r="D29" s="329">
        <v>4.7345053730315811</v>
      </c>
      <c r="E29" s="329">
        <v>4.8848822556647544</v>
      </c>
      <c r="F29" s="329">
        <v>4.8481484793118987</v>
      </c>
      <c r="G29" s="329">
        <v>4.6740402594465316</v>
      </c>
      <c r="H29" s="329">
        <v>4.9885747737075858</v>
      </c>
      <c r="I29" s="329">
        <v>5.404196758560893</v>
      </c>
      <c r="J29" s="329">
        <v>5.4055060647336166</v>
      </c>
      <c r="K29" s="329">
        <v>4.4757265596113882</v>
      </c>
      <c r="L29" s="329">
        <v>4.8807073481363874</v>
      </c>
      <c r="M29" s="329">
        <v>4.2598155544112526</v>
      </c>
      <c r="N29" s="329">
        <v>2.8957885969865411</v>
      </c>
      <c r="O29" s="329">
        <v>2.417169008353834</v>
      </c>
      <c r="P29" s="329">
        <v>2.3125901384129128</v>
      </c>
      <c r="Q29" s="329">
        <v>2.580728966875399</v>
      </c>
      <c r="R29" s="329">
        <v>2.8254185200874309</v>
      </c>
      <c r="S29" s="329">
        <v>3.0425986525287838</v>
      </c>
      <c r="T29" s="329">
        <v>3.4601074987715852</v>
      </c>
      <c r="U29" s="329">
        <v>3.2061565493025759</v>
      </c>
      <c r="V29" s="329">
        <v>2.274640997281796</v>
      </c>
      <c r="W29" s="329">
        <v>2.5128887894435952</v>
      </c>
      <c r="X29" s="329">
        <v>2.673837822629856</v>
      </c>
      <c r="Y29" s="329">
        <v>2.4268869051602588</v>
      </c>
      <c r="DA29" s="72" t="s">
        <v>2914</v>
      </c>
    </row>
    <row r="30" spans="1:105" ht="12" customHeight="1" x14ac:dyDescent="0.25">
      <c r="A30" s="59" t="s">
        <v>28</v>
      </c>
      <c r="B30" s="230">
        <v>0.81273962980394354</v>
      </c>
      <c r="C30" s="230">
        <v>0</v>
      </c>
      <c r="D30" s="230">
        <v>0</v>
      </c>
      <c r="E30" s="230">
        <v>0.1777555485661001</v>
      </c>
      <c r="F30" s="230">
        <v>0.1672173146978054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0.35270978772024147</v>
      </c>
      <c r="C31" s="295">
        <v>0.36655068841499822</v>
      </c>
      <c r="D31" s="295">
        <v>0.29880432552346331</v>
      </c>
      <c r="E31" s="295">
        <v>0.30856682510224509</v>
      </c>
      <c r="F31" s="295">
        <v>0.29027344752187961</v>
      </c>
      <c r="G31" s="295">
        <v>0.35541386969784139</v>
      </c>
      <c r="H31" s="295">
        <v>0.32643876875887612</v>
      </c>
      <c r="I31" s="295">
        <v>0</v>
      </c>
      <c r="J31" s="295">
        <v>1.1187351106628449</v>
      </c>
      <c r="K31" s="295">
        <v>0.78431988165778532</v>
      </c>
      <c r="L31" s="295">
        <v>1.0770350565730209</v>
      </c>
      <c r="M31" s="295">
        <v>0.89482730779269215</v>
      </c>
      <c r="N31" s="295">
        <v>0</v>
      </c>
      <c r="O31" s="295">
        <v>0</v>
      </c>
      <c r="P31" s="295">
        <v>0</v>
      </c>
      <c r="Q31" s="295">
        <v>4.9220175063727473E-2</v>
      </c>
      <c r="R31" s="295">
        <v>5.0837876295451979E-2</v>
      </c>
      <c r="S31" s="295">
        <v>5.7601796920723758E-2</v>
      </c>
      <c r="T31" s="295">
        <v>2.356409688938273E-2</v>
      </c>
      <c r="U31" s="295">
        <v>4.29019517821232E-2</v>
      </c>
      <c r="V31" s="295">
        <v>5.0344561216980943E-2</v>
      </c>
      <c r="W31" s="295">
        <v>4.8118964774598733E-2</v>
      </c>
      <c r="X31" s="295">
        <v>7.2096842778570439E-2</v>
      </c>
      <c r="Y31" s="295">
        <v>8.6222654855299286E-2</v>
      </c>
      <c r="DA31" s="122" t="s">
        <v>2916</v>
      </c>
    </row>
    <row r="32" spans="1:105" ht="12" customHeight="1" x14ac:dyDescent="0.25">
      <c r="A32" s="59" t="s">
        <v>159</v>
      </c>
      <c r="B32" s="295">
        <v>1.8643013019534429</v>
      </c>
      <c r="C32" s="295">
        <v>2.5872227283744929</v>
      </c>
      <c r="D32" s="295">
        <v>1.8785150717975629</v>
      </c>
      <c r="E32" s="295">
        <v>2.219967415009481</v>
      </c>
      <c r="F32" s="295">
        <v>2.3552301184339099</v>
      </c>
      <c r="G32" s="295">
        <v>1.6009780208163631</v>
      </c>
      <c r="H32" s="295">
        <v>1.761689892456471</v>
      </c>
      <c r="I32" s="295">
        <v>2.2623299381035071</v>
      </c>
      <c r="J32" s="295">
        <v>1.9899703259360531</v>
      </c>
      <c r="K32" s="295">
        <v>1.7491296128400291</v>
      </c>
      <c r="L32" s="295">
        <v>1.5942745269675449</v>
      </c>
      <c r="M32" s="295">
        <v>1.202256250072494</v>
      </c>
      <c r="N32" s="295">
        <v>0.50880281689198426</v>
      </c>
      <c r="O32" s="295">
        <v>0.55928761971671093</v>
      </c>
      <c r="P32" s="295">
        <v>0.93008691260301368</v>
      </c>
      <c r="Q32" s="295">
        <v>0.96911929924778795</v>
      </c>
      <c r="R32" s="295">
        <v>1.015698075743128</v>
      </c>
      <c r="S32" s="295">
        <v>0.95471376157479471</v>
      </c>
      <c r="T32" s="295">
        <v>1.117509296956589</v>
      </c>
      <c r="U32" s="295">
        <v>0.92000630412603679</v>
      </c>
      <c r="V32" s="295">
        <v>0.60044250457098447</v>
      </c>
      <c r="W32" s="295">
        <v>0.99806585111946133</v>
      </c>
      <c r="X32" s="295">
        <v>1.3643478619190901</v>
      </c>
      <c r="Y32" s="295">
        <v>1.090367880101915</v>
      </c>
      <c r="DA32" s="122" t="s">
        <v>2917</v>
      </c>
    </row>
    <row r="33" spans="1:105" ht="12" customHeight="1" x14ac:dyDescent="0.25">
      <c r="A33" s="59" t="s">
        <v>32</v>
      </c>
      <c r="B33" s="295">
        <v>2.4934522815880871</v>
      </c>
      <c r="C33" s="295">
        <v>1.9434816982404239</v>
      </c>
      <c r="D33" s="295">
        <v>1.5842849471133711</v>
      </c>
      <c r="E33" s="295">
        <v>1.090705727765934</v>
      </c>
      <c r="F33" s="295">
        <v>1.026043262186628</v>
      </c>
      <c r="G33" s="295">
        <v>1.570351874737888</v>
      </c>
      <c r="H33" s="295">
        <v>1.730805022962425</v>
      </c>
      <c r="I33" s="295">
        <v>1.115316122042411</v>
      </c>
      <c r="J33" s="295">
        <v>0.98255954323131589</v>
      </c>
      <c r="K33" s="295">
        <v>0.6888118415999116</v>
      </c>
      <c r="L33" s="295">
        <v>0.94593533638493932</v>
      </c>
      <c r="M33" s="295">
        <v>0.7858625800633583</v>
      </c>
      <c r="N33" s="295">
        <v>0.98210488866782386</v>
      </c>
      <c r="O33" s="295">
        <v>0.53758349199536426</v>
      </c>
      <c r="P33" s="295">
        <v>0.44692722426984782</v>
      </c>
      <c r="Q33" s="295">
        <v>0.53915580346049918</v>
      </c>
      <c r="R33" s="295">
        <v>0.55777003301392247</v>
      </c>
      <c r="S33" s="295">
        <v>0.63988561044949044</v>
      </c>
      <c r="T33" s="295">
        <v>0.64926145300285421</v>
      </c>
      <c r="U33" s="295">
        <v>0.7704727925955116</v>
      </c>
      <c r="V33" s="295">
        <v>0.58646764583897304</v>
      </c>
      <c r="W33" s="295">
        <v>0.34444020295677841</v>
      </c>
      <c r="X33" s="295">
        <v>0.2656704119574535</v>
      </c>
      <c r="Y33" s="295">
        <v>0.16621044496591331</v>
      </c>
      <c r="DA33" s="122" t="s">
        <v>2918</v>
      </c>
    </row>
    <row r="34" spans="1:105" ht="12" customHeight="1" x14ac:dyDescent="0.25">
      <c r="A34" s="59" t="s">
        <v>35</v>
      </c>
      <c r="B34" s="295">
        <v>1.0740420894528531</v>
      </c>
      <c r="C34" s="295">
        <v>1.28830816971087</v>
      </c>
      <c r="D34" s="295">
        <v>0.97290102859718386</v>
      </c>
      <c r="E34" s="295">
        <v>1.0878867392209941</v>
      </c>
      <c r="F34" s="295">
        <v>1.0093843364716759</v>
      </c>
      <c r="G34" s="295">
        <v>1.1472964941944399</v>
      </c>
      <c r="H34" s="295">
        <v>1.1696410895298139</v>
      </c>
      <c r="I34" s="295">
        <v>2.026550698414975</v>
      </c>
      <c r="J34" s="295">
        <v>1.3142410849034021</v>
      </c>
      <c r="K34" s="295">
        <v>1.2534652235136621</v>
      </c>
      <c r="L34" s="295">
        <v>1.2634624282108819</v>
      </c>
      <c r="M34" s="295">
        <v>1.376869416482708</v>
      </c>
      <c r="N34" s="295">
        <v>1.4048808914267319</v>
      </c>
      <c r="O34" s="295">
        <v>1.320297896641758</v>
      </c>
      <c r="P34" s="295">
        <v>0.93557600154005183</v>
      </c>
      <c r="Q34" s="295">
        <v>1.023233689103384</v>
      </c>
      <c r="R34" s="295">
        <v>1.2011125350349281</v>
      </c>
      <c r="S34" s="295">
        <v>1.3903974835837749</v>
      </c>
      <c r="T34" s="295">
        <v>1.6697726519227589</v>
      </c>
      <c r="U34" s="295">
        <v>1.4727755007989041</v>
      </c>
      <c r="V34" s="295">
        <v>1.037386285654857</v>
      </c>
      <c r="W34" s="295">
        <v>1.1222637705927569</v>
      </c>
      <c r="X34" s="295">
        <v>0.97172270597474264</v>
      </c>
      <c r="Y34" s="295">
        <v>1.0840859252371311</v>
      </c>
      <c r="DA34" s="122" t="s">
        <v>2919</v>
      </c>
    </row>
    <row r="35" spans="1:105" ht="12" customHeight="1" x14ac:dyDescent="0.25">
      <c r="A35" s="60" t="s">
        <v>2920</v>
      </c>
      <c r="B35" s="329">
        <v>6.5678334334366024</v>
      </c>
      <c r="C35" s="329">
        <v>6.2404144645956938</v>
      </c>
      <c r="D35" s="329">
        <v>4.5369971675361356</v>
      </c>
      <c r="E35" s="329">
        <v>4.7143136493856126</v>
      </c>
      <c r="F35" s="329">
        <v>4.6205446154081518</v>
      </c>
      <c r="G35" s="329">
        <v>4.6508625952173519</v>
      </c>
      <c r="H35" s="329">
        <v>4.867177911375931</v>
      </c>
      <c r="I35" s="329">
        <v>5.6664582198815729</v>
      </c>
      <c r="J35" s="329">
        <v>5.4656642510739744</v>
      </c>
      <c r="K35" s="329">
        <v>4.5906416440295574</v>
      </c>
      <c r="L35" s="329">
        <v>4.8855813065669356</v>
      </c>
      <c r="M35" s="329">
        <v>4.5489918976915824</v>
      </c>
      <c r="N35" s="329">
        <v>3.396257528502002</v>
      </c>
      <c r="O35" s="329">
        <v>2.9890520654168919</v>
      </c>
      <c r="P35" s="329">
        <v>2.589594134113721</v>
      </c>
      <c r="Q35" s="329">
        <v>3.0876907864848211</v>
      </c>
      <c r="R35" s="329">
        <v>3.6903718483283869</v>
      </c>
      <c r="S35" s="329">
        <v>4.1883225757137366</v>
      </c>
      <c r="T35" s="329">
        <v>4.719365546803612</v>
      </c>
      <c r="U35" s="329">
        <v>4.4217969974746483</v>
      </c>
      <c r="V35" s="329">
        <v>2.680069280094437</v>
      </c>
      <c r="W35" s="329">
        <v>2.7248204154161102</v>
      </c>
      <c r="X35" s="329">
        <v>2.898729630221176</v>
      </c>
      <c r="Y35" s="329">
        <v>2.7034910583357279</v>
      </c>
      <c r="DA35" s="72" t="s">
        <v>2921</v>
      </c>
    </row>
    <row r="36" spans="1:105" ht="12" customHeight="1" x14ac:dyDescent="0.25">
      <c r="A36" s="64" t="s">
        <v>28</v>
      </c>
      <c r="B36" s="229">
        <v>0.1288265535578276</v>
      </c>
      <c r="C36" s="229">
        <v>0</v>
      </c>
      <c r="D36" s="229">
        <v>0</v>
      </c>
      <c r="E36" s="229">
        <v>3.4112396550378732E-2</v>
      </c>
      <c r="F36" s="229">
        <v>3.4902165780435368E-2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5.5907679030088323E-2</v>
      </c>
      <c r="C38" s="229">
        <v>5.4870397297437909E-2</v>
      </c>
      <c r="D38" s="229">
        <v>5.9947528204251123E-2</v>
      </c>
      <c r="E38" s="229">
        <v>5.92158950034967E-2</v>
      </c>
      <c r="F38" s="229">
        <v>6.0586859712322118E-2</v>
      </c>
      <c r="G38" s="229">
        <v>5.5705026407672997E-2</v>
      </c>
      <c r="H38" s="229">
        <v>5.7876513911971711E-2</v>
      </c>
      <c r="I38" s="229">
        <v>0</v>
      </c>
      <c r="J38" s="229">
        <v>0.16317460297049341</v>
      </c>
      <c r="K38" s="229">
        <v>0.105902314671155</v>
      </c>
      <c r="L38" s="229">
        <v>0.16629973949873841</v>
      </c>
      <c r="M38" s="229">
        <v>9.7620531789317927E-2</v>
      </c>
      <c r="N38" s="229">
        <v>0</v>
      </c>
      <c r="O38" s="229">
        <v>0</v>
      </c>
      <c r="P38" s="229">
        <v>0</v>
      </c>
      <c r="Q38" s="229">
        <v>3.30941911556119E-3</v>
      </c>
      <c r="R38" s="229">
        <v>2.5308997110809498E-3</v>
      </c>
      <c r="S38" s="229">
        <v>2.436402962032287E-3</v>
      </c>
      <c r="T38" s="229">
        <v>1.030708110476241E-3</v>
      </c>
      <c r="U38" s="229">
        <v>1.804632214415382E-3</v>
      </c>
      <c r="V38" s="229">
        <v>3.5537958198461638E-3</v>
      </c>
      <c r="W38" s="229">
        <v>4.7902861266564626E-3</v>
      </c>
      <c r="X38" s="229">
        <v>7.1947668644358554E-3</v>
      </c>
      <c r="Y38" s="229">
        <v>7.6182431612743682E-3</v>
      </c>
      <c r="DA38" s="73" t="s">
        <v>2924</v>
      </c>
    </row>
    <row r="39" spans="1:105" ht="12" customHeight="1" x14ac:dyDescent="0.25">
      <c r="A39" s="64" t="s">
        <v>159</v>
      </c>
      <c r="B39" s="229">
        <v>0.29550855245236318</v>
      </c>
      <c r="C39" s="229">
        <v>0.38729142650564202</v>
      </c>
      <c r="D39" s="229">
        <v>0.3768765229600145</v>
      </c>
      <c r="E39" s="229">
        <v>0.42602556938785108</v>
      </c>
      <c r="F39" s="229">
        <v>0.49159162849380239</v>
      </c>
      <c r="G39" s="229">
        <v>0.25092583754117131</v>
      </c>
      <c r="H39" s="229">
        <v>0.3123417906426732</v>
      </c>
      <c r="I39" s="229">
        <v>0.27323566944577449</v>
      </c>
      <c r="J39" s="229">
        <v>0.29024977831015619</v>
      </c>
      <c r="K39" s="229">
        <v>0.2361751614253263</v>
      </c>
      <c r="L39" s="229">
        <v>0.24616416792205131</v>
      </c>
      <c r="M39" s="229">
        <v>0.13115926777940759</v>
      </c>
      <c r="N39" s="229">
        <v>3.6796747877513428E-2</v>
      </c>
      <c r="O39" s="229">
        <v>3.3318845375999349E-2</v>
      </c>
      <c r="P39" s="229">
        <v>8.0786983068650328E-2</v>
      </c>
      <c r="Q39" s="229">
        <v>6.516071773489969E-2</v>
      </c>
      <c r="R39" s="229">
        <v>5.0565250828027458E-2</v>
      </c>
      <c r="S39" s="229">
        <v>4.038185544446013E-2</v>
      </c>
      <c r="T39" s="229">
        <v>4.8880544894751972E-2</v>
      </c>
      <c r="U39" s="229">
        <v>3.8699241990731527E-2</v>
      </c>
      <c r="V39" s="229">
        <v>4.2384917282437061E-2</v>
      </c>
      <c r="W39" s="229">
        <v>9.9358351171988601E-2</v>
      </c>
      <c r="X39" s="229">
        <v>0.1361524917068499</v>
      </c>
      <c r="Y39" s="229">
        <v>9.6339966100557992E-2</v>
      </c>
      <c r="DA39" s="73" t="s">
        <v>2925</v>
      </c>
    </row>
    <row r="40" spans="1:105" ht="12" customHeight="1" x14ac:dyDescent="0.25">
      <c r="A40" s="64" t="s">
        <v>32</v>
      </c>
      <c r="B40" s="229">
        <v>0.39523465094889421</v>
      </c>
      <c r="C40" s="229">
        <v>0.29092732954307549</v>
      </c>
      <c r="D40" s="229">
        <v>0.31784669242745461</v>
      </c>
      <c r="E40" s="229">
        <v>0.20931322034926719</v>
      </c>
      <c r="F40" s="229">
        <v>0.2141592340449566</v>
      </c>
      <c r="G40" s="229">
        <v>0.24612571458165619</v>
      </c>
      <c r="H40" s="229">
        <v>0.30686600544185982</v>
      </c>
      <c r="I40" s="229">
        <v>0.13470367081177731</v>
      </c>
      <c r="J40" s="229">
        <v>0.1433125338013618</v>
      </c>
      <c r="K40" s="229">
        <v>9.3006399690068992E-2</v>
      </c>
      <c r="L40" s="229">
        <v>0.14605726996853949</v>
      </c>
      <c r="M40" s="229">
        <v>8.5733104377815478E-2</v>
      </c>
      <c r="N40" s="229">
        <v>7.1026072926115999E-2</v>
      </c>
      <c r="O40" s="229">
        <v>3.2025849697076988E-2</v>
      </c>
      <c r="P40" s="229">
        <v>3.8819922752120317E-2</v>
      </c>
      <c r="Q40" s="229">
        <v>3.6251242908578202E-2</v>
      </c>
      <c r="R40" s="229">
        <v>2.7767879350436932E-2</v>
      </c>
      <c r="S40" s="229">
        <v>2.7065461148835769E-2</v>
      </c>
      <c r="T40" s="229">
        <v>2.8399095818144929E-2</v>
      </c>
      <c r="U40" s="229">
        <v>3.240924862602209E-2</v>
      </c>
      <c r="V40" s="229">
        <v>4.1398439431717157E-2</v>
      </c>
      <c r="W40" s="229">
        <v>3.4289331314907773E-2</v>
      </c>
      <c r="X40" s="229">
        <v>2.6512071862606599E-2</v>
      </c>
      <c r="Y40" s="229">
        <v>1.468560192004011E-2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1.41122667566633E-3</v>
      </c>
      <c r="R41" s="229">
        <v>0</v>
      </c>
      <c r="S41" s="229">
        <v>4.1563525378010913E-3</v>
      </c>
      <c r="T41" s="229">
        <v>7.3718872918607167E-3</v>
      </c>
      <c r="U41" s="229">
        <v>6.0379881052669126E-3</v>
      </c>
      <c r="V41" s="229">
        <v>5.799561680805615E-3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0.17024534757045959</v>
      </c>
      <c r="C42" s="229">
        <v>0.19285185745862621</v>
      </c>
      <c r="D42" s="229">
        <v>0.19518797711378791</v>
      </c>
      <c r="E42" s="229">
        <v>0.20877223889528901</v>
      </c>
      <c r="F42" s="229">
        <v>0.21068212649734391</v>
      </c>
      <c r="G42" s="229">
        <v>0.17981904184230571</v>
      </c>
      <c r="H42" s="229">
        <v>0.20737349625340851</v>
      </c>
      <c r="I42" s="229">
        <v>0.24475914296188031</v>
      </c>
      <c r="J42" s="229">
        <v>0.19169038782519501</v>
      </c>
      <c r="K42" s="229">
        <v>0.1692483789258484</v>
      </c>
      <c r="L42" s="229">
        <v>0.19508508232449351</v>
      </c>
      <c r="M42" s="229">
        <v>0.1502085636758744</v>
      </c>
      <c r="N42" s="229">
        <v>0.10160133993664661</v>
      </c>
      <c r="O42" s="229">
        <v>7.8655060326109208E-2</v>
      </c>
      <c r="P42" s="229">
        <v>8.1263763172756645E-2</v>
      </c>
      <c r="Q42" s="229">
        <v>6.8799209389656488E-2</v>
      </c>
      <c r="R42" s="229">
        <v>5.9795876409722518E-2</v>
      </c>
      <c r="S42" s="229">
        <v>5.8810119275757862E-2</v>
      </c>
      <c r="T42" s="229">
        <v>7.3036884166083282E-2</v>
      </c>
      <c r="U42" s="229">
        <v>6.1950983648509338E-2</v>
      </c>
      <c r="V42" s="229">
        <v>7.3228546568054734E-2</v>
      </c>
      <c r="W42" s="229">
        <v>0.11172236551434581</v>
      </c>
      <c r="X42" s="229">
        <v>9.6971213397503586E-2</v>
      </c>
      <c r="Y42" s="229">
        <v>9.5784921028373743E-2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5.4773638095318056</v>
      </c>
      <c r="C44" s="229">
        <v>5.2607759565852596</v>
      </c>
      <c r="D44" s="229">
        <v>3.531649529460533</v>
      </c>
      <c r="E44" s="229">
        <v>2.6348633067660989</v>
      </c>
      <c r="F44" s="229">
        <v>2.5274683123506541</v>
      </c>
      <c r="G44" s="229">
        <v>2.9158907339408819</v>
      </c>
      <c r="H44" s="229">
        <v>3.127104326403376</v>
      </c>
      <c r="I44" s="229">
        <v>4.1653031946560457</v>
      </c>
      <c r="J44" s="229">
        <v>4.2351105854212463</v>
      </c>
      <c r="K44" s="229">
        <v>3.5638693164991788</v>
      </c>
      <c r="L44" s="229">
        <v>3.7113263941996788</v>
      </c>
      <c r="M44" s="229">
        <v>3.7119514580860038</v>
      </c>
      <c r="N44" s="229">
        <v>2.8109379994003501</v>
      </c>
      <c r="O44" s="229">
        <v>2.4315628940471639</v>
      </c>
      <c r="P44" s="229">
        <v>2.0110366765891232</v>
      </c>
      <c r="Q44" s="229">
        <v>2.599311993684378</v>
      </c>
      <c r="R44" s="229">
        <v>3.168603412123125</v>
      </c>
      <c r="S44" s="229">
        <v>3.7077371099303371</v>
      </c>
      <c r="T44" s="229">
        <v>4.2465292779829218</v>
      </c>
      <c r="U44" s="229">
        <v>3.9818759465943989</v>
      </c>
      <c r="V44" s="229">
        <v>2.1976601274947858</v>
      </c>
      <c r="W44" s="229">
        <v>2.1411788406840202</v>
      </c>
      <c r="X44" s="229">
        <v>2.2799687956805221</v>
      </c>
      <c r="Y44" s="229">
        <v>2.137132035419365</v>
      </c>
      <c r="DA44" s="73" t="s">
        <v>2930</v>
      </c>
    </row>
    <row r="45" spans="1:105" ht="12" customHeight="1" x14ac:dyDescent="0.25">
      <c r="A45" s="64" t="s">
        <v>39</v>
      </c>
      <c r="B45" s="229">
        <v>4.4746840345163359E-2</v>
      </c>
      <c r="C45" s="229">
        <v>5.3697497205651902E-2</v>
      </c>
      <c r="D45" s="229">
        <v>5.5488917370094752E-2</v>
      </c>
      <c r="E45" s="229">
        <v>1.142011022433232</v>
      </c>
      <c r="F45" s="229">
        <v>1.081154288528638</v>
      </c>
      <c r="G45" s="229">
        <v>1.002396240903664</v>
      </c>
      <c r="H45" s="229">
        <v>0.85561577872264138</v>
      </c>
      <c r="I45" s="229">
        <v>0.84845654200609433</v>
      </c>
      <c r="J45" s="229">
        <v>0.44212636274552147</v>
      </c>
      <c r="K45" s="229">
        <v>0.42244007281797891</v>
      </c>
      <c r="L45" s="229">
        <v>0.42064865265343487</v>
      </c>
      <c r="M45" s="229">
        <v>0.37231897198316288</v>
      </c>
      <c r="N45" s="229">
        <v>0.37589536836137533</v>
      </c>
      <c r="O45" s="229">
        <v>0.41348941597054217</v>
      </c>
      <c r="P45" s="229">
        <v>0.37768678853107068</v>
      </c>
      <c r="Q45" s="229">
        <v>0.31344697697608048</v>
      </c>
      <c r="R45" s="229">
        <v>0.38110852990599448</v>
      </c>
      <c r="S45" s="229">
        <v>0.34773527441451202</v>
      </c>
      <c r="T45" s="229">
        <v>0.31411714853937289</v>
      </c>
      <c r="U45" s="229">
        <v>0.29901895629530473</v>
      </c>
      <c r="V45" s="229">
        <v>0.31604389181679032</v>
      </c>
      <c r="W45" s="229">
        <v>0.33348124060419082</v>
      </c>
      <c r="X45" s="229">
        <v>0.35193029070925769</v>
      </c>
      <c r="Y45" s="229">
        <v>0.35193029070611748</v>
      </c>
      <c r="DA45" s="73" t="s">
        <v>2931</v>
      </c>
    </row>
    <row r="46" spans="1:105" ht="12" customHeight="1" x14ac:dyDescent="0.25">
      <c r="A46" s="60" t="s">
        <v>2932</v>
      </c>
      <c r="B46" s="329">
        <v>0.52578909629498627</v>
      </c>
      <c r="C46" s="329">
        <v>0.47457575661505569</v>
      </c>
      <c r="D46" s="329">
        <v>0.48112384352149928</v>
      </c>
      <c r="E46" s="329">
        <v>0.50357015452379805</v>
      </c>
      <c r="F46" s="329">
        <v>0.52234184612760781</v>
      </c>
      <c r="G46" s="329">
        <v>0.51566238364025985</v>
      </c>
      <c r="H46" s="329">
        <v>0.51894878211253792</v>
      </c>
      <c r="I46" s="329">
        <v>0.50870138672142973</v>
      </c>
      <c r="J46" s="329">
        <v>0.43907505041763611</v>
      </c>
      <c r="K46" s="329">
        <v>0.36078501998451312</v>
      </c>
      <c r="L46" s="329">
        <v>0.36156645914475921</v>
      </c>
      <c r="M46" s="329">
        <v>0.37863617777857089</v>
      </c>
      <c r="N46" s="329">
        <v>0.37288563737547459</v>
      </c>
      <c r="O46" s="329">
        <v>0.34630184199047542</v>
      </c>
      <c r="P46" s="329">
        <v>0.32780162872873858</v>
      </c>
      <c r="Q46" s="329">
        <v>0.32582679808245929</v>
      </c>
      <c r="R46" s="329">
        <v>0.34283500240059939</v>
      </c>
      <c r="S46" s="329">
        <v>0.34836539624891733</v>
      </c>
      <c r="T46" s="329">
        <v>0.34072534986958902</v>
      </c>
      <c r="U46" s="329">
        <v>0.33305795839964919</v>
      </c>
      <c r="V46" s="329">
        <v>0.33776791765706149</v>
      </c>
      <c r="W46" s="329">
        <v>0.35696870434022632</v>
      </c>
      <c r="X46" s="329">
        <v>0.34814710024458179</v>
      </c>
      <c r="Y46" s="329">
        <v>0.33594814888902658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4.8656522971138054</v>
      </c>
      <c r="C48" s="316">
        <v>4.3917240517157277</v>
      </c>
      <c r="D48" s="316">
        <v>4.4523200479479597</v>
      </c>
      <c r="E48" s="316">
        <v>4.6600382099632318</v>
      </c>
      <c r="F48" s="316">
        <v>4.8337514440648874</v>
      </c>
      <c r="G48" s="316">
        <v>4.7719396982069684</v>
      </c>
      <c r="H48" s="316">
        <v>4.8023520296694286</v>
      </c>
      <c r="I48" s="316">
        <v>4.7075226327201154</v>
      </c>
      <c r="J48" s="316">
        <v>4.0632005165648071</v>
      </c>
      <c r="K48" s="316">
        <v>3.3387045749366862</v>
      </c>
      <c r="L48" s="316">
        <v>3.3459360129256051</v>
      </c>
      <c r="M48" s="316">
        <v>3.503899189162897</v>
      </c>
      <c r="N48" s="316">
        <v>3.450683688272643</v>
      </c>
      <c r="O48" s="316">
        <v>3.204677245779862</v>
      </c>
      <c r="P48" s="316">
        <v>3.0334762722557489</v>
      </c>
      <c r="Q48" s="316">
        <v>3.0152011894550821</v>
      </c>
      <c r="R48" s="316">
        <v>3.172595112215149</v>
      </c>
      <c r="S48" s="316">
        <v>3.223773376887483</v>
      </c>
      <c r="T48" s="316">
        <v>3.1530723876931792</v>
      </c>
      <c r="U48" s="316">
        <v>3.0821183470303559</v>
      </c>
      <c r="V48" s="316">
        <v>3.1257043099984498</v>
      </c>
      <c r="W48" s="316">
        <v>3.3033883899644572</v>
      </c>
      <c r="X48" s="316">
        <v>3.2217532656633621</v>
      </c>
      <c r="Y48" s="316">
        <v>3.1088641698190549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1.0000000000000004</v>
      </c>
      <c r="D52" s="232">
        <f t="shared" si="1"/>
        <v>0.99999999999999978</v>
      </c>
      <c r="E52" s="232">
        <f t="shared" si="1"/>
        <v>0.99999999999999989</v>
      </c>
      <c r="F52" s="232">
        <f t="shared" si="1"/>
        <v>1.0000000000000002</v>
      </c>
      <c r="G52" s="232">
        <f t="shared" si="1"/>
        <v>0.99999999999999989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0.99999999999999933</v>
      </c>
      <c r="K52" s="232">
        <f t="shared" si="1"/>
        <v>1</v>
      </c>
      <c r="L52" s="232">
        <f t="shared" si="1"/>
        <v>0.99999999999999989</v>
      </c>
      <c r="M52" s="232">
        <f t="shared" si="1"/>
        <v>0.99999999999999989</v>
      </c>
      <c r="N52" s="232">
        <f t="shared" si="1"/>
        <v>1</v>
      </c>
      <c r="O52" s="232">
        <f t="shared" si="1"/>
        <v>1.0000000000000002</v>
      </c>
      <c r="P52" s="232">
        <f t="shared" si="1"/>
        <v>1.0000000000000002</v>
      </c>
      <c r="Q52" s="232">
        <f t="shared" si="1"/>
        <v>0.99999999999999967</v>
      </c>
      <c r="R52" s="232">
        <f t="shared" si="1"/>
        <v>1.0000000000000002</v>
      </c>
      <c r="S52" s="232">
        <f t="shared" si="1"/>
        <v>0.99999999999999978</v>
      </c>
      <c r="T52" s="232">
        <f t="shared" si="1"/>
        <v>1</v>
      </c>
      <c r="U52" s="232">
        <f t="shared" si="1"/>
        <v>0.99999999999999989</v>
      </c>
      <c r="V52" s="232">
        <f t="shared" si="1"/>
        <v>1.0000000000000002</v>
      </c>
      <c r="W52" s="232">
        <f t="shared" si="1"/>
        <v>1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9.7321507808715412E-3</v>
      </c>
      <c r="C53" s="299">
        <f t="shared" si="2"/>
        <v>9.3603640925477745E-3</v>
      </c>
      <c r="D53" s="299">
        <f t="shared" si="2"/>
        <v>1.1953273701303059E-2</v>
      </c>
      <c r="E53" s="299">
        <f t="shared" si="2"/>
        <v>1.2020405784890937E-2</v>
      </c>
      <c r="F53" s="299">
        <f t="shared" si="2"/>
        <v>1.2503218732444955E-2</v>
      </c>
      <c r="G53" s="299">
        <f t="shared" si="2"/>
        <v>1.2353947217064615E-2</v>
      </c>
      <c r="H53" s="299">
        <f t="shared" si="2"/>
        <v>1.2000069857635702E-2</v>
      </c>
      <c r="I53" s="299">
        <f t="shared" si="2"/>
        <v>1.0625750669803704E-2</v>
      </c>
      <c r="J53" s="299">
        <f t="shared" si="2"/>
        <v>9.7430333721172345E-3</v>
      </c>
      <c r="K53" s="299">
        <f t="shared" si="2"/>
        <v>9.5729210729888613E-3</v>
      </c>
      <c r="L53" s="299">
        <f t="shared" si="2"/>
        <v>9.1210509732688756E-3</v>
      </c>
      <c r="M53" s="299">
        <f t="shared" si="2"/>
        <v>1.0017193186661815E-2</v>
      </c>
      <c r="N53" s="299">
        <f t="shared" si="2"/>
        <v>1.229972262713471E-2</v>
      </c>
      <c r="O53" s="299">
        <f t="shared" si="2"/>
        <v>1.2780101633981867E-2</v>
      </c>
      <c r="P53" s="299">
        <f t="shared" si="2"/>
        <v>1.3509308166569266E-2</v>
      </c>
      <c r="Q53" s="299">
        <f t="shared" si="2"/>
        <v>1.193945860543303E-2</v>
      </c>
      <c r="R53" s="299">
        <f t="shared" si="2"/>
        <v>1.0925737834142482E-2</v>
      </c>
      <c r="S53" s="299">
        <f t="shared" si="2"/>
        <v>1.0089069289042959E-2</v>
      </c>
      <c r="T53" s="299">
        <f t="shared" si="2"/>
        <v>9.0385689506718488E-3</v>
      </c>
      <c r="U53" s="299">
        <f t="shared" si="2"/>
        <v>9.329013212362687E-3</v>
      </c>
      <c r="V53" s="299">
        <f t="shared" si="2"/>
        <v>1.3430628354306773E-2</v>
      </c>
      <c r="W53" s="299">
        <f t="shared" si="2"/>
        <v>1.3733205951793854E-2</v>
      </c>
      <c r="X53" s="299">
        <f t="shared" si="2"/>
        <v>1.2911793836304817E-2</v>
      </c>
      <c r="Y53" s="299">
        <f t="shared" si="2"/>
        <v>1.3174871679668871E-2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1.0578424761816892E-2</v>
      </c>
      <c r="C54" s="233">
        <f t="shared" si="3"/>
        <v>1.0174308796247582E-2</v>
      </c>
      <c r="D54" s="233">
        <f t="shared" si="3"/>
        <v>1.2992688805764197E-2</v>
      </c>
      <c r="E54" s="233">
        <f t="shared" si="3"/>
        <v>1.3065658461837966E-2</v>
      </c>
      <c r="F54" s="233">
        <f t="shared" si="3"/>
        <v>1.3590455143961911E-2</v>
      </c>
      <c r="G54" s="233">
        <f t="shared" si="3"/>
        <v>1.3428203496809354E-2</v>
      </c>
      <c r="H54" s="233">
        <f t="shared" si="3"/>
        <v>1.3043554193082289E-2</v>
      </c>
      <c r="I54" s="233">
        <f t="shared" si="3"/>
        <v>1.1549728988917068E-2</v>
      </c>
      <c r="J54" s="233">
        <f t="shared" si="3"/>
        <v>1.0590253665344827E-2</v>
      </c>
      <c r="K54" s="233">
        <f t="shared" si="3"/>
        <v>1.0405348992379198E-2</v>
      </c>
      <c r="L54" s="233">
        <f t="shared" si="3"/>
        <v>9.9141858405096504E-3</v>
      </c>
      <c r="M54" s="233">
        <f t="shared" si="3"/>
        <v>1.0888253463762841E-2</v>
      </c>
      <c r="N54" s="233">
        <f t="shared" si="3"/>
        <v>1.3369263725146428E-2</v>
      </c>
      <c r="O54" s="233">
        <f t="shared" si="3"/>
        <v>1.3891414819545511E-2</v>
      </c>
      <c r="P54" s="233">
        <f t="shared" si="3"/>
        <v>1.4684030615836159E-2</v>
      </c>
      <c r="Q54" s="233">
        <f t="shared" si="3"/>
        <v>1.2977672397209816E-2</v>
      </c>
      <c r="R54" s="233">
        <f t="shared" si="3"/>
        <v>1.1875801993633131E-2</v>
      </c>
      <c r="S54" s="233">
        <f t="shared" si="3"/>
        <v>1.0966379662003218E-2</v>
      </c>
      <c r="T54" s="233">
        <f t="shared" si="3"/>
        <v>9.8245314681215772E-3</v>
      </c>
      <c r="U54" s="233">
        <f t="shared" si="3"/>
        <v>1.0140231752568139E-2</v>
      </c>
      <c r="V54" s="233">
        <f t="shared" si="3"/>
        <v>1.459850908076823E-2</v>
      </c>
      <c r="W54" s="233">
        <f t="shared" si="3"/>
        <v>1.4927397773688976E-2</v>
      </c>
      <c r="X54" s="233">
        <f t="shared" si="3"/>
        <v>1.4034558517722624E-2</v>
      </c>
      <c r="Y54" s="233">
        <f t="shared" si="3"/>
        <v>1.4320512695292248E-2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2.6234493409305899E-2</v>
      </c>
      <c r="C55" s="233">
        <f t="shared" si="4"/>
        <v>2.5232285814694003E-2</v>
      </c>
      <c r="D55" s="233">
        <f t="shared" si="4"/>
        <v>3.2221868238295232E-2</v>
      </c>
      <c r="E55" s="233">
        <f t="shared" si="4"/>
        <v>3.240283298535817E-2</v>
      </c>
      <c r="F55" s="233">
        <f t="shared" si="4"/>
        <v>3.3704328757025524E-2</v>
      </c>
      <c r="G55" s="233">
        <f t="shared" si="4"/>
        <v>3.3301944672087205E-2</v>
      </c>
      <c r="H55" s="233">
        <f t="shared" si="4"/>
        <v>3.234801439884407E-2</v>
      </c>
      <c r="I55" s="233">
        <f t="shared" si="4"/>
        <v>2.8643327892514336E-2</v>
      </c>
      <c r="J55" s="233">
        <f t="shared" si="4"/>
        <v>2.6263829090055153E-2</v>
      </c>
      <c r="K55" s="233">
        <f t="shared" si="4"/>
        <v>2.5805265501100405E-2</v>
      </c>
      <c r="L55" s="233">
        <f t="shared" si="4"/>
        <v>2.4587180884463926E-2</v>
      </c>
      <c r="M55" s="233">
        <f t="shared" si="4"/>
        <v>2.7002868590131849E-2</v>
      </c>
      <c r="N55" s="233">
        <f t="shared" si="4"/>
        <v>3.3155774038363152E-2</v>
      </c>
      <c r="O55" s="233">
        <f t="shared" si="4"/>
        <v>3.4450708752472858E-2</v>
      </c>
      <c r="P55" s="233">
        <f t="shared" si="4"/>
        <v>3.6416395927273679E-2</v>
      </c>
      <c r="Q55" s="233">
        <f t="shared" si="4"/>
        <v>3.2184627545080335E-2</v>
      </c>
      <c r="R55" s="233">
        <f t="shared" si="4"/>
        <v>2.9451988944210156E-2</v>
      </c>
      <c r="S55" s="233">
        <f t="shared" si="4"/>
        <v>2.7196621561767987E-2</v>
      </c>
      <c r="T55" s="233">
        <f t="shared" si="4"/>
        <v>2.4364838040941503E-2</v>
      </c>
      <c r="U55" s="233">
        <f t="shared" si="4"/>
        <v>2.5147774746368989E-2</v>
      </c>
      <c r="V55" s="233">
        <f t="shared" si="4"/>
        <v>3.6204302520305209E-2</v>
      </c>
      <c r="W55" s="233">
        <f t="shared" si="4"/>
        <v>3.7019946478748657E-2</v>
      </c>
      <c r="X55" s="233">
        <f t="shared" si="4"/>
        <v>3.4805705123952112E-2</v>
      </c>
      <c r="Y55" s="233">
        <f t="shared" si="4"/>
        <v>3.5514871484324799E-2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8.0396028189808399E-2</v>
      </c>
      <c r="C56" s="233">
        <f t="shared" si="5"/>
        <v>7.7324746851481635E-2</v>
      </c>
      <c r="D56" s="233">
        <f t="shared" si="5"/>
        <v>9.8744434923807911E-2</v>
      </c>
      <c r="E56" s="233">
        <f t="shared" si="5"/>
        <v>9.9299004309968603E-2</v>
      </c>
      <c r="F56" s="233">
        <f t="shared" si="5"/>
        <v>0.10328745909411051</v>
      </c>
      <c r="G56" s="233">
        <f t="shared" si="5"/>
        <v>0.1020543465757511</v>
      </c>
      <c r="H56" s="233">
        <f t="shared" si="5"/>
        <v>9.9131011867425373E-2</v>
      </c>
      <c r="I56" s="233">
        <f t="shared" si="5"/>
        <v>8.7777940315769756E-2</v>
      </c>
      <c r="J56" s="233">
        <f t="shared" si="5"/>
        <v>8.0485927856620648E-2</v>
      </c>
      <c r="K56" s="233">
        <f t="shared" si="5"/>
        <v>7.9080652342081892E-2</v>
      </c>
      <c r="L56" s="233">
        <f t="shared" si="5"/>
        <v>7.5347812387873345E-2</v>
      </c>
      <c r="M56" s="233">
        <f t="shared" si="5"/>
        <v>8.2750726324597582E-2</v>
      </c>
      <c r="N56" s="233">
        <f t="shared" si="5"/>
        <v>0.10160640431111286</v>
      </c>
      <c r="O56" s="233">
        <f t="shared" si="5"/>
        <v>0.10557475262854585</v>
      </c>
      <c r="P56" s="233">
        <f t="shared" si="5"/>
        <v>0.11159863268035483</v>
      </c>
      <c r="Q56" s="233">
        <f t="shared" si="5"/>
        <v>9.8630310218794606E-2</v>
      </c>
      <c r="R56" s="233">
        <f t="shared" si="5"/>
        <v>9.0256095151611815E-2</v>
      </c>
      <c r="S56" s="233">
        <f t="shared" si="5"/>
        <v>8.3344485431224469E-2</v>
      </c>
      <c r="T56" s="233">
        <f t="shared" si="5"/>
        <v>7.4666439157723974E-2</v>
      </c>
      <c r="U56" s="233">
        <f t="shared" si="5"/>
        <v>7.7065761319517853E-2</v>
      </c>
      <c r="V56" s="233">
        <f t="shared" si="5"/>
        <v>0.11094866901383856</v>
      </c>
      <c r="W56" s="233">
        <f t="shared" si="5"/>
        <v>0.11344822308003617</v>
      </c>
      <c r="X56" s="233">
        <f t="shared" si="5"/>
        <v>0.10666264473469192</v>
      </c>
      <c r="Y56" s="233">
        <f t="shared" si="5"/>
        <v>0.10883589648422112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2.1794941680203891E-2</v>
      </c>
      <c r="C57" s="300">
        <f t="shared" si="6"/>
        <v>2.1447910541952192E-2</v>
      </c>
      <c r="D57" s="300">
        <f t="shared" si="6"/>
        <v>2.4908683752507019E-2</v>
      </c>
      <c r="E57" s="300">
        <f t="shared" si="6"/>
        <v>2.4921334198357903E-2</v>
      </c>
      <c r="F57" s="300">
        <f t="shared" si="6"/>
        <v>2.5459725285767756E-2</v>
      </c>
      <c r="G57" s="300">
        <f t="shared" si="6"/>
        <v>2.583614073801507E-2</v>
      </c>
      <c r="H57" s="300">
        <f t="shared" si="6"/>
        <v>2.5835276083200822E-2</v>
      </c>
      <c r="I57" s="300">
        <f t="shared" si="6"/>
        <v>2.4228500959067881E-2</v>
      </c>
      <c r="J57" s="300">
        <f t="shared" si="6"/>
        <v>2.4146440223545031E-2</v>
      </c>
      <c r="K57" s="300">
        <f t="shared" si="6"/>
        <v>2.5468879116673393E-2</v>
      </c>
      <c r="L57" s="300">
        <f t="shared" si="6"/>
        <v>2.5424484592299613E-2</v>
      </c>
      <c r="M57" s="300">
        <f t="shared" si="6"/>
        <v>2.652723816463164E-2</v>
      </c>
      <c r="N57" s="300">
        <f t="shared" si="6"/>
        <v>3.0715378409088789E-2</v>
      </c>
      <c r="O57" s="300">
        <f t="shared" si="6"/>
        <v>3.2569713683763782E-2</v>
      </c>
      <c r="P57" s="300">
        <f t="shared" si="6"/>
        <v>3.4258318815885397E-2</v>
      </c>
      <c r="Q57" s="300">
        <f t="shared" si="6"/>
        <v>3.278275018391652E-2</v>
      </c>
      <c r="R57" s="300">
        <f t="shared" si="6"/>
        <v>3.175258482013546E-2</v>
      </c>
      <c r="S57" s="300">
        <f t="shared" si="6"/>
        <v>3.0075553069854204E-2</v>
      </c>
      <c r="T57" s="300">
        <f t="shared" si="6"/>
        <v>2.9618459513074683E-2</v>
      </c>
      <c r="U57" s="300">
        <f t="shared" si="6"/>
        <v>3.1678257602099975E-2</v>
      </c>
      <c r="V57" s="300">
        <f t="shared" si="6"/>
        <v>3.904568998069545E-2</v>
      </c>
      <c r="W57" s="300">
        <f t="shared" si="6"/>
        <v>3.9589843005543621E-2</v>
      </c>
      <c r="X57" s="300">
        <f t="shared" si="6"/>
        <v>4.1530542592499935E-2</v>
      </c>
      <c r="Y57" s="300">
        <f t="shared" si="6"/>
        <v>4.5926040145550497E-2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0.65242043988099685</v>
      </c>
      <c r="C58" s="301">
        <f t="shared" si="7"/>
        <v>0.6605547246914717</v>
      </c>
      <c r="D58" s="301">
        <f t="shared" si="7"/>
        <v>0.60493215114722565</v>
      </c>
      <c r="E58" s="301">
        <f t="shared" si="7"/>
        <v>0.60392887548422158</v>
      </c>
      <c r="F58" s="301">
        <f t="shared" si="7"/>
        <v>0.59356509297378079</v>
      </c>
      <c r="G58" s="301">
        <f t="shared" si="7"/>
        <v>0.59797354930897662</v>
      </c>
      <c r="H58" s="301">
        <f t="shared" si="7"/>
        <v>0.60401075805027737</v>
      </c>
      <c r="I58" s="301">
        <f t="shared" si="7"/>
        <v>0.63520888743182591</v>
      </c>
      <c r="J58" s="301">
        <f t="shared" si="7"/>
        <v>0.65088843572555921</v>
      </c>
      <c r="K58" s="301">
        <f t="shared" si="7"/>
        <v>0.65369859049159895</v>
      </c>
      <c r="L58" s="301">
        <f t="shared" si="7"/>
        <v>0.66142585469940007</v>
      </c>
      <c r="M58" s="301">
        <f t="shared" si="7"/>
        <v>0.64587322441885153</v>
      </c>
      <c r="N58" s="301">
        <f t="shared" si="7"/>
        <v>0.60121312271281813</v>
      </c>
      <c r="O58" s="301">
        <f t="shared" si="7"/>
        <v>0.59199925642657325</v>
      </c>
      <c r="P58" s="301">
        <f t="shared" si="7"/>
        <v>0.5727457556381822</v>
      </c>
      <c r="Q58" s="301">
        <f t="shared" si="7"/>
        <v>0.60721125203913395</v>
      </c>
      <c r="R58" s="301">
        <f t="shared" si="7"/>
        <v>0.63116647605018061</v>
      </c>
      <c r="S58" s="301">
        <f t="shared" si="7"/>
        <v>0.65097512467695173</v>
      </c>
      <c r="T58" s="301">
        <f t="shared" si="7"/>
        <v>0.67187274226523452</v>
      </c>
      <c r="U58" s="301">
        <f t="shared" si="7"/>
        <v>0.6646956985668534</v>
      </c>
      <c r="V58" s="301">
        <f t="shared" si="7"/>
        <v>0.57191584814448893</v>
      </c>
      <c r="W58" s="301">
        <f t="shared" si="7"/>
        <v>0.56258461321136866</v>
      </c>
      <c r="X58" s="301">
        <f t="shared" si="7"/>
        <v>0.57695200359699528</v>
      </c>
      <c r="Y58" s="301">
        <f t="shared" si="7"/>
        <v>0.56899343340022379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4.9507027885303069E-2</v>
      </c>
      <c r="C59" s="301">
        <f t="shared" si="8"/>
        <v>4.7615765166438694E-2</v>
      </c>
      <c r="D59" s="301">
        <f t="shared" si="8"/>
        <v>6.0805783610976473E-2</v>
      </c>
      <c r="E59" s="301">
        <f t="shared" si="8"/>
        <v>6.1147281601401732E-2</v>
      </c>
      <c r="F59" s="301">
        <f t="shared" si="8"/>
        <v>6.3603330073741735E-2</v>
      </c>
      <c r="G59" s="301">
        <f t="shared" si="8"/>
        <v>6.2843992365067811E-2</v>
      </c>
      <c r="H59" s="301">
        <f t="shared" si="8"/>
        <v>6.1043833623625109E-2</v>
      </c>
      <c r="I59" s="301">
        <f t="shared" si="8"/>
        <v>5.4052731668131924E-2</v>
      </c>
      <c r="J59" s="301">
        <f t="shared" si="8"/>
        <v>4.9562387153813781E-2</v>
      </c>
      <c r="K59" s="301">
        <f t="shared" si="8"/>
        <v>4.8697033284334654E-2</v>
      </c>
      <c r="L59" s="301">
        <f t="shared" si="8"/>
        <v>4.6398389733585177E-2</v>
      </c>
      <c r="M59" s="301">
        <f t="shared" si="8"/>
        <v>5.0957026210410095E-2</v>
      </c>
      <c r="N59" s="301">
        <f t="shared" si="8"/>
        <v>6.2568154233685294E-2</v>
      </c>
      <c r="O59" s="301">
        <f t="shared" si="8"/>
        <v>6.5011821355473023E-2</v>
      </c>
      <c r="P59" s="301">
        <f t="shared" si="8"/>
        <v>6.8721263282113282E-2</v>
      </c>
      <c r="Q59" s="301">
        <f t="shared" si="8"/>
        <v>6.0735506818941951E-2</v>
      </c>
      <c r="R59" s="301">
        <f t="shared" si="8"/>
        <v>5.5578753330203075E-2</v>
      </c>
      <c r="S59" s="301">
        <f t="shared" si="8"/>
        <v>5.1322656818175071E-2</v>
      </c>
      <c r="T59" s="301">
        <f t="shared" si="8"/>
        <v>4.5978807270808997E-2</v>
      </c>
      <c r="U59" s="301">
        <f t="shared" si="8"/>
        <v>4.7456284602018901E-2</v>
      </c>
      <c r="V59" s="301">
        <f t="shared" si="8"/>
        <v>6.8321022497995348E-2</v>
      </c>
      <c r="W59" s="301">
        <f t="shared" si="8"/>
        <v>6.9860221580864412E-2</v>
      </c>
      <c r="X59" s="301">
        <f t="shared" si="8"/>
        <v>6.5681733862941918E-2</v>
      </c>
      <c r="Y59" s="301">
        <f t="shared" si="8"/>
        <v>6.7019999413967746E-2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0.11017939631335215</v>
      </c>
      <c r="C60" s="301">
        <f t="shared" si="9"/>
        <v>0.11062867260497675</v>
      </c>
      <c r="D60" s="301">
        <f t="shared" si="9"/>
        <v>0.10534737893670348</v>
      </c>
      <c r="E60" s="301">
        <f t="shared" si="9"/>
        <v>0.10485076581162359</v>
      </c>
      <c r="F60" s="301">
        <f t="shared" si="9"/>
        <v>0.10397996117827753</v>
      </c>
      <c r="G60" s="301">
        <f t="shared" si="9"/>
        <v>0.10250203756243859</v>
      </c>
      <c r="H60" s="301">
        <f t="shared" si="9"/>
        <v>0.10430546172479599</v>
      </c>
      <c r="I60" s="301">
        <f t="shared" si="9"/>
        <v>0.10516065524859397</v>
      </c>
      <c r="J60" s="301">
        <f t="shared" si="9"/>
        <v>0.10911880994530304</v>
      </c>
      <c r="K60" s="301">
        <f t="shared" si="9"/>
        <v>0.10875486936865188</v>
      </c>
      <c r="L60" s="301">
        <f t="shared" si="9"/>
        <v>0.11108269058136865</v>
      </c>
      <c r="M60" s="301">
        <f t="shared" si="9"/>
        <v>0.10567951061948799</v>
      </c>
      <c r="N60" s="301">
        <f t="shared" si="9"/>
        <v>9.5584513337648613E-2</v>
      </c>
      <c r="O60" s="301">
        <f t="shared" si="9"/>
        <v>9.2301769603614317E-2</v>
      </c>
      <c r="P60" s="301">
        <f t="shared" si="9"/>
        <v>9.3711887146206235E-2</v>
      </c>
      <c r="Q60" s="301">
        <f t="shared" si="9"/>
        <v>9.5500270045977678E-2</v>
      </c>
      <c r="R60" s="301">
        <f t="shared" si="9"/>
        <v>9.5033093216250863E-2</v>
      </c>
      <c r="S60" s="301">
        <f t="shared" si="9"/>
        <v>9.5436958534108982E-2</v>
      </c>
      <c r="T60" s="301">
        <f t="shared" si="9"/>
        <v>9.8269127651024121E-2</v>
      </c>
      <c r="U60" s="301">
        <f t="shared" si="9"/>
        <v>9.6951896342903715E-2</v>
      </c>
      <c r="V60" s="301">
        <f t="shared" si="9"/>
        <v>9.1497489194230022E-2</v>
      </c>
      <c r="W60" s="301">
        <f t="shared" si="9"/>
        <v>9.3581293318868525E-2</v>
      </c>
      <c r="X60" s="301">
        <f t="shared" si="9"/>
        <v>9.5470695925689325E-2</v>
      </c>
      <c r="Y60" s="301">
        <f t="shared" si="9"/>
        <v>9.320556490385716E-2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5.3092360657218951E-2</v>
      </c>
      <c r="C61" s="302">
        <f t="shared" si="10"/>
        <v>5.3044286447806906E-2</v>
      </c>
      <c r="D61" s="302">
        <f t="shared" si="10"/>
        <v>5.1141888550588196E-2</v>
      </c>
      <c r="E61" s="302">
        <f t="shared" si="10"/>
        <v>5.0697367669983388E-2</v>
      </c>
      <c r="F61" s="302">
        <f t="shared" si="10"/>
        <v>5.0456263405140971E-2</v>
      </c>
      <c r="G61" s="302">
        <f t="shared" si="10"/>
        <v>4.8686090548666822E-2</v>
      </c>
      <c r="H61" s="302">
        <f t="shared" si="10"/>
        <v>5.0154271596681357E-2</v>
      </c>
      <c r="I61" s="302">
        <f t="shared" si="10"/>
        <v>4.9079487175326016E-2</v>
      </c>
      <c r="J61" s="302">
        <f t="shared" si="10"/>
        <v>5.215115763069509E-2</v>
      </c>
      <c r="K61" s="302">
        <f t="shared" si="10"/>
        <v>5.1633514993739235E-2</v>
      </c>
      <c r="L61" s="302">
        <f t="shared" si="10"/>
        <v>5.3531779244149542E-2</v>
      </c>
      <c r="M61" s="302">
        <f t="shared" si="10"/>
        <v>4.8998964375172455E-2</v>
      </c>
      <c r="N61" s="302">
        <f t="shared" si="10"/>
        <v>4.152968906807368E-2</v>
      </c>
      <c r="O61" s="302">
        <f t="shared" si="10"/>
        <v>3.8784543785263588E-2</v>
      </c>
      <c r="P61" s="302">
        <f t="shared" si="10"/>
        <v>4.1437432176320198E-2</v>
      </c>
      <c r="Q61" s="302">
        <f t="shared" si="10"/>
        <v>4.1116145479995342E-2</v>
      </c>
      <c r="R61" s="302">
        <f t="shared" si="10"/>
        <v>3.9148990807530933E-2</v>
      </c>
      <c r="S61" s="302">
        <f t="shared" si="10"/>
        <v>3.8311832738850853E-2</v>
      </c>
      <c r="T61" s="302">
        <f t="shared" si="10"/>
        <v>3.9907726287786792E-2</v>
      </c>
      <c r="U61" s="302">
        <f t="shared" si="10"/>
        <v>3.9045661122957896E-2</v>
      </c>
      <c r="V61" s="302">
        <f t="shared" si="10"/>
        <v>3.9324477569856943E-2</v>
      </c>
      <c r="W61" s="302">
        <f t="shared" si="10"/>
        <v>4.2032693695542266E-2</v>
      </c>
      <c r="X61" s="302">
        <f t="shared" si="10"/>
        <v>4.3115261752558906E-2</v>
      </c>
      <c r="Y61" s="302">
        <f t="shared" si="10"/>
        <v>4.1380510474985636E-2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5.2855665751406461E-2</v>
      </c>
      <c r="C62" s="302">
        <f t="shared" si="11"/>
        <v>5.3514662638670801E-2</v>
      </c>
      <c r="D62" s="302">
        <f t="shared" si="11"/>
        <v>4.90084148638096E-2</v>
      </c>
      <c r="E62" s="302">
        <f t="shared" si="11"/>
        <v>4.8927134756905008E-2</v>
      </c>
      <c r="F62" s="302">
        <f t="shared" si="11"/>
        <v>4.8087515715551803E-2</v>
      </c>
      <c r="G62" s="302">
        <f t="shared" si="11"/>
        <v>4.8444665615048031E-2</v>
      </c>
      <c r="H62" s="302">
        <f t="shared" si="11"/>
        <v>4.893376845088173E-2</v>
      </c>
      <c r="I62" s="302">
        <f t="shared" si="11"/>
        <v>5.1461276477701122E-2</v>
      </c>
      <c r="J62" s="302">
        <f t="shared" si="11"/>
        <v>5.2731550848470032E-2</v>
      </c>
      <c r="K62" s="302">
        <f t="shared" si="11"/>
        <v>5.2959214777960978E-2</v>
      </c>
      <c r="L62" s="302">
        <f t="shared" si="11"/>
        <v>5.3585237001015237E-2</v>
      </c>
      <c r="M62" s="302">
        <f t="shared" si="11"/>
        <v>5.2325244858810405E-2</v>
      </c>
      <c r="N62" s="302">
        <f t="shared" si="11"/>
        <v>4.8707118779516369E-2</v>
      </c>
      <c r="O62" s="302">
        <f t="shared" si="11"/>
        <v>4.7960659890532525E-2</v>
      </c>
      <c r="P62" s="302">
        <f t="shared" si="11"/>
        <v>4.6400842723551577E-2</v>
      </c>
      <c r="Q62" s="302">
        <f t="shared" si="11"/>
        <v>4.9193055607098413E-2</v>
      </c>
      <c r="R62" s="302">
        <f t="shared" si="11"/>
        <v>5.1133781611266672E-2</v>
      </c>
      <c r="S62" s="302">
        <f t="shared" si="11"/>
        <v>5.2738573930456847E-2</v>
      </c>
      <c r="T62" s="302">
        <f t="shared" si="11"/>
        <v>5.4431588775988707E-2</v>
      </c>
      <c r="U62" s="302">
        <f t="shared" si="11"/>
        <v>5.3850142518918558E-2</v>
      </c>
      <c r="V62" s="302">
        <f t="shared" si="11"/>
        <v>4.633360799206579E-2</v>
      </c>
      <c r="W62" s="302">
        <f t="shared" si="11"/>
        <v>4.557764051385068E-2</v>
      </c>
      <c r="X62" s="302">
        <f t="shared" si="11"/>
        <v>4.6741610766041365E-2</v>
      </c>
      <c r="Y62" s="302">
        <f t="shared" si="11"/>
        <v>4.6096849350754629E-2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4.2313699047267592E-3</v>
      </c>
      <c r="C63" s="302">
        <f t="shared" si="12"/>
        <v>4.0697235184990336E-3</v>
      </c>
      <c r="D63" s="302">
        <f t="shared" si="12"/>
        <v>5.1970755223056794E-3</v>
      </c>
      <c r="E63" s="302">
        <f t="shared" si="12"/>
        <v>5.2262633847351874E-3</v>
      </c>
      <c r="F63" s="302">
        <f t="shared" si="12"/>
        <v>5.436182057584762E-3</v>
      </c>
      <c r="G63" s="302">
        <f t="shared" si="12"/>
        <v>5.3712813987237444E-3</v>
      </c>
      <c r="H63" s="302">
        <f t="shared" si="12"/>
        <v>5.2174216772329146E-3</v>
      </c>
      <c r="I63" s="302">
        <f t="shared" si="12"/>
        <v>4.6198915955668295E-3</v>
      </c>
      <c r="J63" s="302">
        <f t="shared" si="12"/>
        <v>4.2361014661379277E-3</v>
      </c>
      <c r="K63" s="302">
        <f t="shared" si="12"/>
        <v>4.1621395969516787E-3</v>
      </c>
      <c r="L63" s="302">
        <f t="shared" si="12"/>
        <v>3.9656743362038588E-3</v>
      </c>
      <c r="M63" s="302">
        <f t="shared" si="12"/>
        <v>4.3553013855051363E-3</v>
      </c>
      <c r="N63" s="302">
        <f t="shared" si="12"/>
        <v>5.3477054900585713E-3</v>
      </c>
      <c r="O63" s="302">
        <f t="shared" si="12"/>
        <v>5.5565659278182028E-3</v>
      </c>
      <c r="P63" s="302">
        <f t="shared" si="12"/>
        <v>5.8736122463344644E-3</v>
      </c>
      <c r="Q63" s="302">
        <f t="shared" si="12"/>
        <v>5.1910689588839246E-3</v>
      </c>
      <c r="R63" s="302">
        <f t="shared" si="12"/>
        <v>4.7503207974532516E-3</v>
      </c>
      <c r="S63" s="302">
        <f t="shared" si="12"/>
        <v>4.3865518648012868E-3</v>
      </c>
      <c r="T63" s="302">
        <f t="shared" si="12"/>
        <v>3.9298125872486303E-3</v>
      </c>
      <c r="U63" s="302">
        <f t="shared" si="12"/>
        <v>4.0560927010272561E-3</v>
      </c>
      <c r="V63" s="302">
        <f t="shared" si="12"/>
        <v>5.8394036323072924E-3</v>
      </c>
      <c r="W63" s="302">
        <f t="shared" si="12"/>
        <v>5.9709591094755897E-3</v>
      </c>
      <c r="X63" s="302">
        <f t="shared" si="12"/>
        <v>5.6138234070890504E-3</v>
      </c>
      <c r="Y63" s="302">
        <f t="shared" si="12"/>
        <v>5.7282050781168985E-3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3.9157097098341448E-2</v>
      </c>
      <c r="C65" s="235">
        <f t="shared" si="14"/>
        <v>3.7661221440190074E-2</v>
      </c>
      <c r="D65" s="235">
        <f t="shared" si="14"/>
        <v>4.8093736883416817E-2</v>
      </c>
      <c r="E65" s="235">
        <f t="shared" si="14"/>
        <v>4.8363841362339476E-2</v>
      </c>
      <c r="F65" s="235">
        <f t="shared" si="14"/>
        <v>5.0306428760889442E-2</v>
      </c>
      <c r="G65" s="235">
        <f t="shared" si="14"/>
        <v>4.9705838063789566E-2</v>
      </c>
      <c r="H65" s="235">
        <f t="shared" si="14"/>
        <v>4.8282020201113419E-2</v>
      </c>
      <c r="I65" s="235">
        <f t="shared" si="14"/>
        <v>4.2752476825375481E-2</v>
      </c>
      <c r="J65" s="235">
        <f t="shared" si="14"/>
        <v>3.9200882967640405E-2</v>
      </c>
      <c r="K65" s="235">
        <f t="shared" si="14"/>
        <v>3.8516439830190853E-2</v>
      </c>
      <c r="L65" s="235">
        <f t="shared" si="14"/>
        <v>3.6698350307230551E-2</v>
      </c>
      <c r="M65" s="235">
        <f t="shared" si="14"/>
        <v>4.030395902146456E-2</v>
      </c>
      <c r="N65" s="235">
        <f t="shared" si="14"/>
        <v>4.9487666605002034E-2</v>
      </c>
      <c r="O65" s="235">
        <f t="shared" si="14"/>
        <v>5.1420461096029685E-2</v>
      </c>
      <c r="P65" s="235">
        <f t="shared" si="14"/>
        <v>5.4354407727579171E-2</v>
      </c>
      <c r="Q65" s="235">
        <f t="shared" si="14"/>
        <v>4.8038152145511895E-2</v>
      </c>
      <c r="R65" s="235">
        <f t="shared" si="14"/>
        <v>4.3959468659632427E-2</v>
      </c>
      <c r="S65" s="235">
        <f t="shared" si="14"/>
        <v>4.0593150956871132E-2</v>
      </c>
      <c r="T65" s="235">
        <f t="shared" si="14"/>
        <v>3.636648568239885E-2</v>
      </c>
      <c r="U65" s="235">
        <f t="shared" si="14"/>
        <v>3.7535081855306254E-2</v>
      </c>
      <c r="V65" s="235">
        <f t="shared" si="14"/>
        <v>5.4037841213371726E-2</v>
      </c>
      <c r="W65" s="235">
        <f t="shared" si="14"/>
        <v>5.5255255599087158E-2</v>
      </c>
      <c r="X65" s="235">
        <f t="shared" si="14"/>
        <v>5.1950321809202109E-2</v>
      </c>
      <c r="Y65" s="235">
        <f t="shared" si="14"/>
        <v>5.3008809792893831E-2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124.16635121602809</v>
      </c>
      <c r="C69" s="322">
        <f t="shared" si="15"/>
        <v>118.81908485023364</v>
      </c>
      <c r="D69" s="322">
        <f t="shared" si="15"/>
        <v>124.7675765310498</v>
      </c>
      <c r="E69" s="322">
        <f t="shared" si="15"/>
        <v>137.51505167952959</v>
      </c>
      <c r="F69" s="322">
        <f t="shared" si="15"/>
        <v>149.60895259320577</v>
      </c>
      <c r="G69" s="322">
        <f t="shared" si="15"/>
        <v>145.53955666894092</v>
      </c>
      <c r="H69" s="322">
        <f t="shared" si="15"/>
        <v>135.15873100424497</v>
      </c>
      <c r="I69" s="322">
        <f t="shared" si="15"/>
        <v>138.865658955188</v>
      </c>
      <c r="J69" s="322">
        <f t="shared" si="15"/>
        <v>151.50062581690801</v>
      </c>
      <c r="K69" s="322">
        <f t="shared" si="15"/>
        <v>169.74113620264799</v>
      </c>
      <c r="L69" s="322">
        <f t="shared" si="15"/>
        <v>172.65246391315134</v>
      </c>
      <c r="M69" s="322">
        <f t="shared" si="15"/>
        <v>177.03919286140334</v>
      </c>
      <c r="N69" s="322">
        <f t="shared" si="15"/>
        <v>192.15121550228389</v>
      </c>
      <c r="O69" s="322">
        <f t="shared" si="15"/>
        <v>200.40871792545511</v>
      </c>
      <c r="P69" s="322">
        <f t="shared" si="15"/>
        <v>192.49793257338939</v>
      </c>
      <c r="Q69" s="322">
        <f t="shared" si="15"/>
        <v>189.328265607296</v>
      </c>
      <c r="R69" s="322">
        <f t="shared" si="15"/>
        <v>198.98309626481171</v>
      </c>
      <c r="S69" s="322">
        <f t="shared" si="15"/>
        <v>195.8164986646953</v>
      </c>
      <c r="T69" s="322">
        <f t="shared" si="15"/>
        <v>195.6635436142669</v>
      </c>
      <c r="U69" s="322">
        <f t="shared" si="15"/>
        <v>186.79312230126797</v>
      </c>
      <c r="V69" s="322">
        <f t="shared" si="15"/>
        <v>191.12818539845699</v>
      </c>
      <c r="W69" s="322">
        <f t="shared" si="15"/>
        <v>167.87837833336224</v>
      </c>
      <c r="X69" s="322">
        <f t="shared" si="15"/>
        <v>155.9733499204018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1.2084056519450375</v>
      </c>
      <c r="C70" s="334">
        <f>IF(C$6=0,0,C$6/WWP!C$5*1000)</f>
        <v>1.1121898953415139</v>
      </c>
      <c r="D70" s="334">
        <f>IF(D$6=0,0,D$6/WWP!D$5*1000)</f>
        <v>1.4913809913239147</v>
      </c>
      <c r="E70" s="334">
        <f>IF(E$6=0,0,E$6/WWP!E$5*1000)</f>
        <v>1.6529867227181934</v>
      </c>
      <c r="F70" s="334">
        <f>IF(F$6=0,0,F$6/WWP!F$5*1000)</f>
        <v>1.8705934586048389</v>
      </c>
      <c r="G70" s="334">
        <f>IF(G$6=0,0,G$6/WWP!G$5*1000)</f>
        <v>1.7979880010830807</v>
      </c>
      <c r="H70" s="334">
        <f>IF(H$6=0,0,H$6/WWP!H$5*1000)</f>
        <v>1.621914213920332</v>
      </c>
      <c r="I70" s="334">
        <f>IF(I$6=0,0,I$6/WWP!I$5*1000)</f>
        <v>1.4755518686558216</v>
      </c>
      <c r="J70" s="334">
        <f>IF(J$6=0,0,J$6/WWP!J$5*1000)</f>
        <v>1.4760756532307819</v>
      </c>
      <c r="K70" s="334">
        <f>IF(K$6=0,0,K$6/WWP!K$5*1000)</f>
        <v>1.6249184997074011</v>
      </c>
      <c r="L70" s="334">
        <f>IF(L$6=0,0,L$6/WWP!L$5*1000)</f>
        <v>1.5747719240123184</v>
      </c>
      <c r="M70" s="334">
        <f>IF(M$6=0,0,M$6/WWP!M$5*1000)</f>
        <v>1.7734357965033565</v>
      </c>
      <c r="N70" s="334">
        <f>IF(N$6=0,0,N$6/WWP!N$5*1000)</f>
        <v>2.3634066531448785</v>
      </c>
      <c r="O70" s="334">
        <f>IF(O$6=0,0,O$6/WWP!O$5*1000)</f>
        <v>2.5612437834233197</v>
      </c>
      <c r="P70" s="334">
        <f>IF(P$6=0,0,P$6/WWP!P$5*1000)</f>
        <v>2.6005138925613895</v>
      </c>
      <c r="Q70" s="334">
        <f>IF(Q$6=0,0,Q$6/WWP!Q$5*1000)</f>
        <v>2.2604769900567412</v>
      </c>
      <c r="R70" s="334">
        <f>IF(R$6=0,0,R$6/WWP!R$5*1000)</f>
        <v>2.1740371432152688</v>
      </c>
      <c r="S70" s="334">
        <f>IF(S$6=0,0,S$6/WWP!S$5*1000)</f>
        <v>1.9756062229658997</v>
      </c>
      <c r="T70" s="334">
        <f>IF(T$6=0,0,T$6/WWP!T$5*1000)</f>
        <v>1.76851843009034</v>
      </c>
      <c r="U70" s="334">
        <f>IF(U$6=0,0,U$6/WWP!U$5*1000)</f>
        <v>1.7425955059270084</v>
      </c>
      <c r="V70" s="334">
        <f>IF(V$6=0,0,V$6/WWP!V$5*1000)</f>
        <v>2.5669716261197175</v>
      </c>
      <c r="W70" s="334">
        <f>IF(W$6=0,0,W$6/WWP!W$5*1000)</f>
        <v>2.3055083445052302</v>
      </c>
      <c r="X70" s="334">
        <f>IF(X$6=0,0,X$6/WWP!X$5*1000)</f>
        <v>2.0138957381300582</v>
      </c>
      <c r="Y70" s="334">
        <f>IF(Y$6=0,0,Y$6/WWP!Y$5*1000)</f>
        <v>2.1396736241923726</v>
      </c>
      <c r="DA70" s="67"/>
    </row>
    <row r="71" spans="1:105" ht="12" customHeight="1" x14ac:dyDescent="0.25">
      <c r="A71" s="173" t="s">
        <v>92</v>
      </c>
      <c r="B71" s="335">
        <f>IF(B$7=0,0,B$7/WWP!B$5*1000)</f>
        <v>1.313484404288084</v>
      </c>
      <c r="C71" s="335">
        <f>IF(C$7=0,0,C$7/WWP!C$5*1000)</f>
        <v>1.2089020601538194</v>
      </c>
      <c r="D71" s="335">
        <f>IF(D$7=0,0,D$7/WWP!D$5*1000)</f>
        <v>1.6210662949172989</v>
      </c>
      <c r="E71" s="335">
        <f>IF(E$7=0,0,E$7/WWP!E$5*1000)</f>
        <v>1.7967246986067311</v>
      </c>
      <c r="F71" s="335">
        <f>IF(F$7=0,0,F$7/WWP!F$5*1000)</f>
        <v>2.0332537593530864</v>
      </c>
      <c r="G71" s="335">
        <f>IF(G$7=0,0,G$7/WWP!G$5*1000)</f>
        <v>1.9543347837859557</v>
      </c>
      <c r="H71" s="335">
        <f>IF(H$7=0,0,H$7/WWP!H$5*1000)</f>
        <v>1.7629502325221005</v>
      </c>
      <c r="I71" s="335">
        <f>IF(I$7=0,0,I$7/WWP!I$5*1000)</f>
        <v>1.603860726799806</v>
      </c>
      <c r="J71" s="335">
        <f>IF(J$7=0,0,J$7/WWP!J$5*1000)</f>
        <v>1.6044300578595465</v>
      </c>
      <c r="K71" s="335">
        <f>IF(K$7=0,0,K$7/WWP!K$5*1000)</f>
        <v>1.7662157605515227</v>
      </c>
      <c r="L71" s="335">
        <f>IF(L$7=0,0,L$7/WWP!L$5*1000)</f>
        <v>1.7117086130568684</v>
      </c>
      <c r="M71" s="335">
        <f>IF(M$7=0,0,M$7/WWP!M$5*1000)</f>
        <v>1.9276476048949527</v>
      </c>
      <c r="N71" s="335">
        <f>IF(N$7=0,0,N$7/WWP!N$5*1000)</f>
        <v>2.5689202751574776</v>
      </c>
      <c r="O71" s="335">
        <f>IF(O$7=0,0,O$7/WWP!O$5*1000)</f>
        <v>2.783960634155783</v>
      </c>
      <c r="P71" s="335">
        <f>IF(P$7=0,0,P$7/WWP!P$5*1000)</f>
        <v>2.8266455353928142</v>
      </c>
      <c r="Q71" s="335">
        <f>IF(Q$7=0,0,Q$7/WWP!Q$5*1000)</f>
        <v>2.457040206583414</v>
      </c>
      <c r="R71" s="335">
        <f>IF(R$7=0,0,R$7/WWP!R$5*1000)</f>
        <v>2.363083851320944</v>
      </c>
      <c r="S71" s="335">
        <f>IF(S$7=0,0,S$7/WWP!S$5*1000)</f>
        <v>2.1473980684411953</v>
      </c>
      <c r="T71" s="335">
        <f>IF(T$7=0,0,T$7/WWP!T$5*1000)</f>
        <v>1.9223026414025439</v>
      </c>
      <c r="U71" s="335">
        <f>IF(U$7=0,0,U$7/WWP!U$5*1000)</f>
        <v>1.8941255499206615</v>
      </c>
      <c r="V71" s="335">
        <f>IF(V$7=0,0,V$7/WWP!V$5*1000)</f>
        <v>2.7901865501301271</v>
      </c>
      <c r="W71" s="335">
        <f>IF(W$7=0,0,W$7/WWP!W$5*1000)</f>
        <v>2.5059873309839467</v>
      </c>
      <c r="X71" s="335">
        <f>IF(X$7=0,0,X$7/WWP!X$5*1000)</f>
        <v>2.1890171066631066</v>
      </c>
      <c r="Y71" s="335">
        <f>IF(Y$7=0,0,Y$7/WWP!Y$5*1000)</f>
        <v>2.3257322002091003</v>
      </c>
      <c r="DA71" s="177"/>
    </row>
    <row r="72" spans="1:105" ht="12" customHeight="1" x14ac:dyDescent="0.25">
      <c r="A72" s="173" t="s">
        <v>93</v>
      </c>
      <c r="B72" s="335">
        <f>IF(B$8=0,0,B$8/WWP!B$5*1000)</f>
        <v>3.2574413226344494</v>
      </c>
      <c r="C72" s="335">
        <f>IF(C$8=0,0,C$8/WWP!C$5*1000)</f>
        <v>2.9980771091814726</v>
      </c>
      <c r="D72" s="335">
        <f>IF(D$8=0,0,D$8/WWP!D$5*1000)</f>
        <v>4.0202444113949038</v>
      </c>
      <c r="E72" s="335">
        <f>IF(E$8=0,0,E$8/WWP!E$5*1000)</f>
        <v>4.4558772525446946</v>
      </c>
      <c r="F72" s="335">
        <f>IF(F$8=0,0,F$8/WWP!F$5*1000)</f>
        <v>5.0424693231956512</v>
      </c>
      <c r="G72" s="335">
        <f>IF(G$8=0,0,G$8/WWP!G$5*1000)</f>
        <v>4.8467502637891702</v>
      </c>
      <c r="H72" s="335">
        <f>IF(H$8=0,0,H$8/WWP!H$5*1000)</f>
        <v>4.3721165766548076</v>
      </c>
      <c r="I72" s="335">
        <f>IF(I$8=0,0,I$8/WWP!I$5*1000)</f>
        <v>3.9775746024635192</v>
      </c>
      <c r="J72" s="335">
        <f>IF(J$8=0,0,J$8/WWP!J$5*1000)</f>
        <v>3.978986543491672</v>
      </c>
      <c r="K72" s="335">
        <f>IF(K$8=0,0,K$8/WWP!K$5*1000)</f>
        <v>4.3802150861677758</v>
      </c>
      <c r="L72" s="335">
        <f>IF(L$8=0,0,L$8/WWP!L$5*1000)</f>
        <v>4.2450373603810316</v>
      </c>
      <c r="M72" s="335">
        <f>IF(M$8=0,0,M$8/WWP!M$5*1000)</f>
        <v>4.780566060139483</v>
      </c>
      <c r="N72" s="335">
        <f>IF(N$8=0,0,N$8/WWP!N$5*1000)</f>
        <v>6.3709222823905458</v>
      </c>
      <c r="O72" s="335">
        <f>IF(O$8=0,0,O$8/WWP!O$5*1000)</f>
        <v>6.9042223727063403</v>
      </c>
      <c r="P72" s="335">
        <f>IF(P$8=0,0,P$8/WWP!P$5*1000)</f>
        <v>7.0100809277741796</v>
      </c>
      <c r="Q72" s="335">
        <f>IF(Q$8=0,0,Q$8/WWP!Q$5*1000)</f>
        <v>6.0934597123268661</v>
      </c>
      <c r="R72" s="335">
        <f>IF(R$8=0,0,R$8/WWP!R$5*1000)</f>
        <v>5.8604479512759395</v>
      </c>
      <c r="S72" s="335">
        <f>IF(S$8=0,0,S$8/WWP!S$5*1000)</f>
        <v>5.3255472097341663</v>
      </c>
      <c r="T72" s="335">
        <f>IF(T$8=0,0,T$8/WWP!T$5*1000)</f>
        <v>4.7673105506783076</v>
      </c>
      <c r="U72" s="335">
        <f>IF(U$8=0,0,U$8/WWP!U$5*1000)</f>
        <v>4.6974313638032408</v>
      </c>
      <c r="V72" s="335">
        <f>IF(V$8=0,0,V$8/WWP!V$5*1000)</f>
        <v>6.9196626443227158</v>
      </c>
      <c r="W72" s="335">
        <f>IF(W$8=0,0,W$8/WWP!W$5*1000)</f>
        <v>6.2148485808401865</v>
      </c>
      <c r="X72" s="335">
        <f>IF(X$8=0,0,X$8/WWP!X$5*1000)</f>
        <v>5.4287624245245052</v>
      </c>
      <c r="Y72" s="335">
        <f>IF(Y$8=0,0,Y$8/WWP!Y$5*1000)</f>
        <v>5.7678158565185713</v>
      </c>
      <c r="DA72" s="177"/>
    </row>
    <row r="73" spans="1:105" ht="12" customHeight="1" x14ac:dyDescent="0.25">
      <c r="A73" s="173" t="s">
        <v>94</v>
      </c>
      <c r="B73" s="335">
        <f>IF(B$9=0,0,B$9/WWP!B$5*1000)</f>
        <v>9.9824814725894413</v>
      </c>
      <c r="C73" s="335">
        <f>IF(C$9=0,0,C$9/WWP!C$5*1000)</f>
        <v>9.1876556571690298</v>
      </c>
      <c r="D73" s="335">
        <f>IF(D$9=0,0,D$9/WWP!D$5*1000)</f>
        <v>12.320103841371473</v>
      </c>
      <c r="E73" s="335">
        <f>IF(E$9=0,0,E$9/WWP!E$5*1000)</f>
        <v>13.655107709411164</v>
      </c>
      <c r="F73" s="335">
        <f>IF(F$9=0,0,F$9/WWP!F$5*1000)</f>
        <v>15.452728571083453</v>
      </c>
      <c r="G73" s="335">
        <f>IF(G$9=0,0,G$9/WWP!G$5*1000)</f>
        <v>14.852944356773266</v>
      </c>
      <c r="H73" s="335">
        <f>IF(H$9=0,0,H$9/WWP!H$5*1000)</f>
        <v>13.39842176716796</v>
      </c>
      <c r="I73" s="335">
        <f>IF(I$9=0,0,I$9/WWP!I$5*1000)</f>
        <v>12.189341523678531</v>
      </c>
      <c r="J73" s="335">
        <f>IF(J$9=0,0,J$9/WWP!J$5*1000)</f>
        <v>12.193668439732546</v>
      </c>
      <c r="K73" s="335">
        <f>IF(K$9=0,0,K$9/WWP!K$5*1000)</f>
        <v>13.423239780191571</v>
      </c>
      <c r="L73" s="335">
        <f>IF(L$9=0,0,L$9/WWP!L$5*1000)</f>
        <v>13.008985459232198</v>
      </c>
      <c r="M73" s="335">
        <f>IF(M$9=0,0,M$9/WWP!M$5*1000)</f>
        <v>14.650121797201637</v>
      </c>
      <c r="N73" s="335">
        <f>IF(N$9=0,0,N$9/WWP!N$5*1000)</f>
        <v>19.52379409119683</v>
      </c>
      <c r="O73" s="335">
        <f>IF(O$9=0,0,O$9/WWP!O$5*1000)</f>
        <v>21.158100819583947</v>
      </c>
      <c r="P73" s="335">
        <f>IF(P$9=0,0,P$9/WWP!P$5*1000)</f>
        <v>21.482506068985391</v>
      </c>
      <c r="Q73" s="335">
        <f>IF(Q$9=0,0,Q$9/WWP!Q$5*1000)</f>
        <v>18.673505570033946</v>
      </c>
      <c r="R73" s="335">
        <f>IF(R$9=0,0,R$9/WWP!R$5*1000)</f>
        <v>17.959437270039178</v>
      </c>
      <c r="S73" s="335">
        <f>IF(S$9=0,0,S$9/WWP!S$5*1000)</f>
        <v>16.320225320153089</v>
      </c>
      <c r="T73" s="335">
        <f>IF(T$9=0,0,T$9/WWP!T$5*1000)</f>
        <v>14.609500074659332</v>
      </c>
      <c r="U73" s="335">
        <f>IF(U$9=0,0,U$9/WWP!U$5*1000)</f>
        <v>14.395354179397026</v>
      </c>
      <c r="V73" s="335">
        <f>IF(V$9=0,0,V$9/WWP!V$5*1000)</f>
        <v>21.20541778098897</v>
      </c>
      <c r="W73" s="335">
        <f>IF(W$9=0,0,W$9/WWP!W$5*1000)</f>
        <v>19.045503715477988</v>
      </c>
      <c r="X73" s="335">
        <f>IF(X$9=0,0,X$9/WWP!X$5*1000)</f>
        <v>16.636530010639607</v>
      </c>
      <c r="Y73" s="335">
        <f>IF(Y$9=0,0,Y$9/WWP!Y$5*1000)</f>
        <v>17.675564721589165</v>
      </c>
      <c r="DA73" s="177"/>
    </row>
    <row r="74" spans="1:105" ht="12" customHeight="1" x14ac:dyDescent="0.25">
      <c r="A74" s="56" t="s">
        <v>95</v>
      </c>
      <c r="B74" s="336">
        <f>IF(B$10=0,0,B$10/WWP!B$5*1000)</f>
        <v>2.7061983833970453</v>
      </c>
      <c r="C74" s="336">
        <f>IF(C$10=0,0,C$10/WWP!C$5*1000)</f>
        <v>2.5484211025444372</v>
      </c>
      <c r="D74" s="336">
        <f>IF(D$10=0,0,D$10/WWP!D$5*1000)</f>
        <v>3.1077961063786366</v>
      </c>
      <c r="E74" s="336">
        <f>IF(E$10=0,0,E$10/WWP!E$5*1000)</f>
        <v>3.427058560210015</v>
      </c>
      <c r="F74" s="336">
        <f>IF(F$10=0,0,F$10/WWP!F$5*1000)</f>
        <v>3.8090028333144694</v>
      </c>
      <c r="G74" s="336">
        <f>IF(G$10=0,0,G$10/WWP!G$5*1000)</f>
        <v>3.7601804690470773</v>
      </c>
      <c r="H74" s="336">
        <f>IF(H$10=0,0,H$10/WWP!H$5*1000)</f>
        <v>3.491863130549743</v>
      </c>
      <c r="I74" s="336">
        <f>IF(I$10=0,0,I$10/WWP!I$5*1000)</f>
        <v>3.3645067511773656</v>
      </c>
      <c r="J74" s="336">
        <f>IF(J$10=0,0,J$10/WWP!J$5*1000)</f>
        <v>3.6582008051176356</v>
      </c>
      <c r="K74" s="336">
        <f>IF(K$10=0,0,K$10/WWP!K$5*1000)</f>
        <v>4.3231164790720342</v>
      </c>
      <c r="L74" s="336">
        <f>IF(L$10=0,0,L$10/WWP!L$5*1000)</f>
        <v>4.3895999085824808</v>
      </c>
      <c r="M74" s="336">
        <f>IF(M$10=0,0,M$10/WWP!M$5*1000)</f>
        <v>4.6963608335086002</v>
      </c>
      <c r="N74" s="336">
        <f>IF(N$10=0,0,N$10/WWP!N$5*1000)</f>
        <v>5.901997295919017</v>
      </c>
      <c r="O74" s="336">
        <f>IF(O$10=0,0,O$10/WWP!O$5*1000)</f>
        <v>6.5272545625622502</v>
      </c>
      <c r="P74" s="336">
        <f>IF(P$10=0,0,P$10/WWP!P$5*1000)</f>
        <v>6.5946555454979841</v>
      </c>
      <c r="Q74" s="336">
        <f>IF(Q$10=0,0,Q$10/WWP!Q$5*1000)</f>
        <v>6.2067012341581789</v>
      </c>
      <c r="R74" s="336">
        <f>IF(R$10=0,0,R$10/WWP!R$5*1000)</f>
        <v>6.318227641921613</v>
      </c>
      <c r="S74" s="336">
        <f>IF(S$10=0,0,S$10/WWP!S$5*1000)</f>
        <v>5.8892894975430803</v>
      </c>
      <c r="T74" s="336">
        <f>IF(T$10=0,0,T$10/WWP!T$5*1000)</f>
        <v>5.7952527447238875</v>
      </c>
      <c r="U74" s="336">
        <f>IF(U$10=0,0,U$10/WWP!U$5*1000)</f>
        <v>5.9172806465601342</v>
      </c>
      <c r="V74" s="336">
        <f>IF(V$10=0,0,V$10/WWP!V$5*1000)</f>
        <v>7.4627318736410331</v>
      </c>
      <c r="W74" s="336">
        <f>IF(W$10=0,0,W$10/WWP!W$5*1000)</f>
        <v>6.6462786422430664</v>
      </c>
      <c r="X74" s="336">
        <f>IF(X$10=0,0,X$10/WWP!X$5*1000)</f>
        <v>6.4776578521641435</v>
      </c>
      <c r="Y74" s="336">
        <f>IF(Y$10=0,0,Y$10/WWP!Y$5*1000)</f>
        <v>7.458648490267815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81.008665478779378</v>
      </c>
      <c r="C75" s="349">
        <f>IF(C$16=0,0,C$16/WWP!C$5*1000)</f>
        <v>78.486507881338667</v>
      </c>
      <c r="D75" s="349">
        <f>IF(D$16=0,0,D$16/WWP!D$5*1000)</f>
        <v>75.475918464354081</v>
      </c>
      <c r="E75" s="349">
        <f>IF(E$16=0,0,E$16/WWP!E$5*1000)</f>
        <v>83.049310522972931</v>
      </c>
      <c r="F75" s="349">
        <f>IF(F$16=0,0,F$16/WWP!F$5*1000)</f>
        <v>88.802651855696126</v>
      </c>
      <c r="G75" s="349">
        <f>IF(G$16=0,0,G$16/WWP!G$5*1000)</f>
        <v>87.02880526618155</v>
      </c>
      <c r="H75" s="349">
        <f>IF(H$16=0,0,H$16/WWP!H$5*1000)</f>
        <v>81.637327570987537</v>
      </c>
      <c r="I75" s="349">
        <f>IF(I$16=0,0,I$16/WWP!I$5*1000)</f>
        <v>88.208700727412335</v>
      </c>
      <c r="J75" s="349">
        <f>IF(J$16=0,0,J$16/WWP!J$5*1000)</f>
        <v>98.610005349410599</v>
      </c>
      <c r="K75" s="349">
        <f>IF(K$16=0,0,K$16/WWP!K$5*1000)</f>
        <v>110.95954148411349</v>
      </c>
      <c r="L75" s="349">
        <f>IF(L$16=0,0,L$16/WWP!L$5*1000)</f>
        <v>114.19680350971345</v>
      </c>
      <c r="M75" s="349">
        <f>IF(M$16=0,0,M$16/WWP!M$5*1000)</f>
        <v>114.34487434190551</v>
      </c>
      <c r="N75" s="349">
        <f>IF(N$16=0,0,N$16/WWP!N$5*1000)</f>
        <v>115.52383230519176</v>
      </c>
      <c r="O75" s="349">
        <f>IF(O$16=0,0,O$16/WWP!O$5*1000)</f>
        <v>118.64181199327226</v>
      </c>
      <c r="P75" s="349">
        <f>IF(P$16=0,0,P$16/WWP!P$5*1000)</f>
        <v>110.25237385053374</v>
      </c>
      <c r="Q75" s="349">
        <f>IF(Q$16=0,0,Q$16/WWP!Q$5*1000)</f>
        <v>114.96225320580393</v>
      </c>
      <c r="R75" s="349">
        <f>IF(R$16=0,0,R$16/WWP!R$5*1000)</f>
        <v>125.59145966301504</v>
      </c>
      <c r="S75" s="349">
        <f>IF(S$16=0,0,S$16/WWP!S$5*1000)</f>
        <v>127.47166963205423</v>
      </c>
      <c r="T75" s="349">
        <f>IF(T$16=0,0,T$16/WWP!T$5*1000)</f>
        <v>131.46100160945082</v>
      </c>
      <c r="U75" s="349">
        <f>IF(U$16=0,0,U$16/WWP!U$5*1000)</f>
        <v>124.16058491552501</v>
      </c>
      <c r="V75" s="349">
        <f>IF(V$16=0,0,V$16/WWP!V$5*1000)</f>
        <v>109.30923825647562</v>
      </c>
      <c r="W75" s="349">
        <f>IF(W$16=0,0,W$16/WWP!W$5*1000)</f>
        <v>94.445792541226396</v>
      </c>
      <c r="X75" s="349">
        <f>IF(X$16=0,0,X$16/WWP!X$5*1000)</f>
        <v>89.989136744311068</v>
      </c>
      <c r="Y75" s="349">
        <f>IF(Y$16=0,0,Y$16/WWP!Y$5*1000)</f>
        <v>92.407749493596356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6.1471070120682363</v>
      </c>
      <c r="C76" s="349">
        <f>IF(C$27=0,0,C$27/WWP!C$5*1000)</f>
        <v>5.6576616415198764</v>
      </c>
      <c r="D76" s="349">
        <f>IF(D$27=0,0,D$27/WWP!D$5*1000)</f>
        <v>7.5865902602129625</v>
      </c>
      <c r="E76" s="349">
        <f>IF(E$27=0,0,E$27/WWP!E$5*1000)</f>
        <v>8.4086715894795088</v>
      </c>
      <c r="F76" s="349">
        <f>IF(F$27=0,0,F$27/WWP!F$5*1000)</f>
        <v>9.515627593772443</v>
      </c>
      <c r="G76" s="349">
        <f>IF(G$27=0,0,G$27/WWP!G$5*1000)</f>
        <v>9.1462867881182781</v>
      </c>
      <c r="H76" s="349">
        <f>IF(H$27=0,0,H$27/WWP!H$5*1000)</f>
        <v>8.250607088203429</v>
      </c>
      <c r="I76" s="349">
        <f>IF(I$27=0,0,I$27/WWP!I$5*1000)</f>
        <v>7.5060682014230977</v>
      </c>
      <c r="J76" s="349">
        <f>IF(J$27=0,0,J$27/WWP!J$5*1000)</f>
        <v>7.5087326707826758</v>
      </c>
      <c r="K76" s="349">
        <f>IF(K$27=0,0,K$27/WWP!K$5*1000)</f>
        <v>8.26588975938113</v>
      </c>
      <c r="L76" s="349">
        <f>IF(L$27=0,0,L$27/WWP!L$5*1000)</f>
        <v>8.010796309106146</v>
      </c>
      <c r="M76" s="349">
        <f>IF(M$27=0,0,M$27/WWP!M$5*1000)</f>
        <v>9.0213907909083773</v>
      </c>
      <c r="N76" s="349">
        <f>IF(N$27=0,0,N$27/WWP!N$5*1000)</f>
        <v>12.022546887736997</v>
      </c>
      <c r="O76" s="349">
        <f>IF(O$27=0,0,O$27/WWP!O$5*1000)</f>
        <v>13.028935767849068</v>
      </c>
      <c r="P76" s="349">
        <f>IF(P$27=0,0,P$27/WWP!P$5*1000)</f>
        <v>13.228701105638381</v>
      </c>
      <c r="Q76" s="349">
        <f>IF(Q$27=0,0,Q$27/WWP!Q$5*1000)</f>
        <v>11.498948166810379</v>
      </c>
      <c r="R76" s="349">
        <f>IF(R$27=0,0,R$27/WWP!R$5*1000)</f>
        <v>11.059232424182021</v>
      </c>
      <c r="S76" s="349">
        <f>IF(S$27=0,0,S$27/WWP!S$5*1000)</f>
        <v>10.049822960304798</v>
      </c>
      <c r="T76" s="349">
        <f>IF(T$27=0,0,T$27/WWP!T$5*1000)</f>
        <v>8.9963763617639092</v>
      </c>
      <c r="U76" s="349">
        <f>IF(U$27=0,0,U$27/WWP!U$5*1000)</f>
        <v>8.864507573628698</v>
      </c>
      <c r="V76" s="349">
        <f>IF(V$27=0,0,V$27/WWP!V$5*1000)</f>
        <v>13.058073054609004</v>
      </c>
      <c r="W76" s="349">
        <f>IF(W$27=0,0,W$27/WWP!W$5*1000)</f>
        <v>11.728020709004873</v>
      </c>
      <c r="X76" s="349">
        <f>IF(X$27=0,0,X$27/WWP!X$5*1000)</f>
        <v>10.244600059183343</v>
      </c>
      <c r="Y76" s="349">
        <f>IF(Y$27=0,0,Y$27/WWP!Y$5*1000)</f>
        <v>10.884426696978592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13.68057361941363</v>
      </c>
      <c r="C77" s="349">
        <f>IF(C$28=0,0,C$28/WWP!C$5*1000)</f>
        <v>13.144797637119446</v>
      </c>
      <c r="D77" s="349">
        <f>IF(D$28=0,0,D$28/WWP!D$5*1000)</f>
        <v>13.143937163830659</v>
      </c>
      <c r="E77" s="349">
        <f>IF(E$28=0,0,E$28/WWP!E$5*1000)</f>
        <v>14.418558479223671</v>
      </c>
      <c r="F77" s="349">
        <f>IF(F$28=0,0,F$28/WWP!F$5*1000)</f>
        <v>15.556333082564295</v>
      </c>
      <c r="G77" s="349">
        <f>IF(G$28=0,0,G$28/WWP!G$5*1000)</f>
        <v>14.91810110450044</v>
      </c>
      <c r="H77" s="349">
        <f>IF(H$28=0,0,H$28/WWP!H$5*1000)</f>
        <v>14.097793843535268</v>
      </c>
      <c r="I77" s="349">
        <f>IF(I$28=0,0,I$28/WWP!I$5*1000)</f>
        <v>14.603203687255352</v>
      </c>
      <c r="J77" s="349">
        <f>IF(J$28=0,0,J$28/WWP!J$5*1000)</f>
        <v>16.531567995109668</v>
      </c>
      <c r="K77" s="349">
        <f>IF(K$28=0,0,K$28/WWP!K$5*1000)</f>
        <v>18.460175094205525</v>
      </c>
      <c r="L77" s="349">
        <f>IF(L$28=0,0,L$28/WWP!L$5*1000)</f>
        <v>19.178700226975508</v>
      </c>
      <c r="M77" s="349">
        <f>IF(M$28=0,0,M$28/WWP!M$5*1000)</f>
        <v>18.709415262062258</v>
      </c>
      <c r="N77" s="349">
        <f>IF(N$28=0,0,N$28/WWP!N$5*1000)</f>
        <v>18.366680421023446</v>
      </c>
      <c r="O77" s="349">
        <f>IF(O$28=0,0,O$28/WWP!O$5*1000)</f>
        <v>18.498079308511084</v>
      </c>
      <c r="P77" s="349">
        <f>IF(P$28=0,0,P$28/WWP!P$5*1000)</f>
        <v>18.039344533195482</v>
      </c>
      <c r="Q77" s="349">
        <f>IF(Q$28=0,0,Q$28/WWP!Q$5*1000)</f>
        <v>18.080900492833358</v>
      </c>
      <c r="R77" s="349">
        <f>IF(R$28=0,0,R$28/WWP!R$5*1000)</f>
        <v>18.909979135792067</v>
      </c>
      <c r="S77" s="349">
        <f>IF(S$28=0,0,S$28/WWP!S$5*1000)</f>
        <v>18.688131063356938</v>
      </c>
      <c r="T77" s="349">
        <f>IF(T$28=0,0,T$28/WWP!T$5*1000)</f>
        <v>19.22768574408212</v>
      </c>
      <c r="U77" s="349">
        <f>IF(U$28=0,0,U$28/WWP!U$5*1000)</f>
        <v>18.10994743091987</v>
      </c>
      <c r="V77" s="349">
        <f>IF(V$28=0,0,V$28/WWP!V$5*1000)</f>
        <v>17.487749078208108</v>
      </c>
      <c r="W77" s="349">
        <f>IF(W$28=0,0,W$28/WWP!W$5*1000)</f>
        <v>15.710275764710353</v>
      </c>
      <c r="X77" s="349">
        <f>IF(X$28=0,0,X$28/WWP!X$5*1000)</f>
        <v>14.890884262761819</v>
      </c>
      <c r="Y77" s="349">
        <f>IF(Y$28=0,0,Y$28/WWP!Y$5*1000)</f>
        <v>15.137110531443581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4.8619938709127766</v>
      </c>
      <c r="C78" s="337">
        <f>IF(C$48=0,0,C$48/WWP!C$5*1000)</f>
        <v>4.4748718658653814</v>
      </c>
      <c r="D78" s="337">
        <f>IF(D$48=0,0,D$48/WWP!D$5*1000)</f>
        <v>6.0005389972658811</v>
      </c>
      <c r="E78" s="337">
        <f>IF(E$48=0,0,E$48/WWP!E$5*1000)</f>
        <v>6.650756144362683</v>
      </c>
      <c r="F78" s="337">
        <f>IF(F$48=0,0,F$48/WWP!F$5*1000)</f>
        <v>7.5262921156213896</v>
      </c>
      <c r="G78" s="337">
        <f>IF(G$48=0,0,G$48/WWP!G$5*1000)</f>
        <v>7.2341656356621025</v>
      </c>
      <c r="H78" s="337">
        <f>IF(H$48=0,0,H$48/WWP!H$5*1000)</f>
        <v>6.5257365807038097</v>
      </c>
      <c r="I78" s="337">
        <f>IF(I$48=0,0,I$48/WWP!I$5*1000)</f>
        <v>5.9368508663221702</v>
      </c>
      <c r="J78" s="337">
        <f>IF(J$48=0,0,J$48/WWP!J$5*1000)</f>
        <v>5.938958302172896</v>
      </c>
      <c r="K78" s="337">
        <f>IF(K$48=0,0,K$48/WWP!K$5*1000)</f>
        <v>6.53782425925752</v>
      </c>
      <c r="L78" s="337">
        <f>IF(L$48=0,0,L$48/WWP!L$5*1000)</f>
        <v>6.3360606020913082</v>
      </c>
      <c r="M78" s="337">
        <f>IF(M$48=0,0,M$48/WWP!M$5*1000)</f>
        <v>7.1353803742791602</v>
      </c>
      <c r="N78" s="337">
        <f>IF(N$48=0,0,N$48/WWP!N$5*1000)</f>
        <v>9.5091152905229226</v>
      </c>
      <c r="O78" s="337">
        <f>IF(O$48=0,0,O$48/WWP!O$5*1000)</f>
        <v>10.305108683391051</v>
      </c>
      <c r="P78" s="337">
        <f>IF(P$48=0,0,P$48/WWP!P$5*1000)</f>
        <v>10.463111113810049</v>
      </c>
      <c r="Q78" s="337">
        <f>IF(Q$48=0,0,Q$48/WWP!Q$5*1000)</f>
        <v>9.0949800286891733</v>
      </c>
      <c r="R78" s="337">
        <f>IF(R$48=0,0,R$48/WWP!R$5*1000)</f>
        <v>8.7471911840496119</v>
      </c>
      <c r="S78" s="337">
        <f>IF(S$48=0,0,S$48/WWP!S$5*1000)</f>
        <v>7.9488086901419353</v>
      </c>
      <c r="T78" s="337">
        <f>IF(T$48=0,0,T$48/WWP!T$5*1000)</f>
        <v>7.1155954574156617</v>
      </c>
      <c r="U78" s="337">
        <f>IF(U$48=0,0,U$48/WWP!U$5*1000)</f>
        <v>7.0112951355863258</v>
      </c>
      <c r="V78" s="337">
        <f>IF(V$48=0,0,V$48/WWP!V$5*1000)</f>
        <v>10.32815453396169</v>
      </c>
      <c r="W78" s="337">
        <f>IF(W$48=0,0,W$48/WWP!W$5*1000)</f>
        <v>9.2761627043701846</v>
      </c>
      <c r="X78" s="337">
        <f>IF(X$48=0,0,X$48/WWP!X$5*1000)</f>
        <v>8.1028657220241609</v>
      </c>
      <c r="Y78" s="337">
        <f>IF(Y$48=0,0,Y$48/WWP!Y$5*1000)</f>
        <v>8.6089303122940102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52.738898203477987</v>
      </c>
      <c r="C5" s="223">
        <v>49.519229741686871</v>
      </c>
      <c r="D5" s="223">
        <v>40.101384005155332</v>
      </c>
      <c r="E5" s="223">
        <v>42.8559554613743</v>
      </c>
      <c r="F5" s="223">
        <v>42.842114082491008</v>
      </c>
      <c r="G5" s="223">
        <v>42.57999542006317</v>
      </c>
      <c r="H5" s="223">
        <v>43.902723924148283</v>
      </c>
      <c r="I5" s="223">
        <v>48.065446886730321</v>
      </c>
      <c r="J5" s="223">
        <v>44.790872828282247</v>
      </c>
      <c r="K5" s="223">
        <v>37.545485137257863</v>
      </c>
      <c r="L5" s="223">
        <v>39.42438798794003</v>
      </c>
      <c r="M5" s="223">
        <v>37.687152501143387</v>
      </c>
      <c r="N5" s="223">
        <v>30.69988385179678</v>
      </c>
      <c r="O5" s="223">
        <v>27.652716640074321</v>
      </c>
      <c r="P5" s="223">
        <v>24.921817080591261</v>
      </c>
      <c r="Q5" s="223">
        <v>27.650907992702919</v>
      </c>
      <c r="R5" s="223">
        <v>31.618568343002568</v>
      </c>
      <c r="S5" s="223">
        <v>34.513977667184562</v>
      </c>
      <c r="T5" s="223">
        <v>37.424051177365023</v>
      </c>
      <c r="U5" s="223">
        <v>35.580475287166827</v>
      </c>
      <c r="V5" s="223">
        <v>25.89261570788036</v>
      </c>
      <c r="W5" s="223">
        <v>26.881069904914199</v>
      </c>
      <c r="X5" s="223">
        <v>27.861801516872909</v>
      </c>
      <c r="Y5" s="223">
        <v>26.54762825129993</v>
      </c>
      <c r="DA5" s="89" t="s">
        <v>2938</v>
      </c>
    </row>
    <row r="6" spans="1:105" ht="12" customHeight="1" x14ac:dyDescent="0.25">
      <c r="A6" s="55" t="s">
        <v>91</v>
      </c>
      <c r="B6" s="259">
        <v>0.57035489309394283</v>
      </c>
      <c r="C6" s="259">
        <v>0.51480071921707937</v>
      </c>
      <c r="D6" s="259">
        <v>0.52190382088619269</v>
      </c>
      <c r="E6" s="259">
        <v>0.54625267749482598</v>
      </c>
      <c r="F6" s="259">
        <v>0.56661545457279838</v>
      </c>
      <c r="G6" s="259">
        <v>0.55936984195028217</v>
      </c>
      <c r="H6" s="259">
        <v>0.56293479501326571</v>
      </c>
      <c r="I6" s="259">
        <v>0.55181883208445726</v>
      </c>
      <c r="J6" s="259">
        <v>0.47629097903671469</v>
      </c>
      <c r="K6" s="259">
        <v>0.39136509857883339</v>
      </c>
      <c r="L6" s="259">
        <v>0.39221277239299612</v>
      </c>
      <c r="M6" s="259">
        <v>0.41072931755366121</v>
      </c>
      <c r="N6" s="259">
        <v>0.40449136229754767</v>
      </c>
      <c r="O6" s="259">
        <v>0.37565432881457139</v>
      </c>
      <c r="P6" s="259">
        <v>0.35558604053802412</v>
      </c>
      <c r="Q6" s="259">
        <v>0.35344382357294413</v>
      </c>
      <c r="R6" s="259">
        <v>0.37189364047472001</v>
      </c>
      <c r="S6" s="259">
        <v>0.37789278959049982</v>
      </c>
      <c r="T6" s="259">
        <v>0.36960517414426802</v>
      </c>
      <c r="U6" s="259">
        <v>0.36128789584206927</v>
      </c>
      <c r="V6" s="259">
        <v>0.36639707046677689</v>
      </c>
      <c r="W6" s="259">
        <v>0.38722531265202748</v>
      </c>
      <c r="X6" s="259">
        <v>0.37765599085295848</v>
      </c>
      <c r="Y6" s="259">
        <v>0.3644230583990829</v>
      </c>
      <c r="DA6" s="67" t="s">
        <v>2939</v>
      </c>
    </row>
    <row r="7" spans="1:105" ht="12" customHeight="1" x14ac:dyDescent="0.25">
      <c r="A7" s="173" t="s">
        <v>92</v>
      </c>
      <c r="B7" s="224">
        <v>0.16083552771896381</v>
      </c>
      <c r="C7" s="224">
        <v>0.14516969407632219</v>
      </c>
      <c r="D7" s="224">
        <v>0.14717271205552471</v>
      </c>
      <c r="E7" s="224">
        <v>0.15403889528533679</v>
      </c>
      <c r="F7" s="224">
        <v>0.1597810359013197</v>
      </c>
      <c r="G7" s="224">
        <v>0.15773783097067021</v>
      </c>
      <c r="H7" s="224">
        <v>0.15874311928172169</v>
      </c>
      <c r="I7" s="224">
        <v>0.15560850645485341</v>
      </c>
      <c r="J7" s="224">
        <v>0.13431025470054919</v>
      </c>
      <c r="K7" s="224">
        <v>0.11036183422440329</v>
      </c>
      <c r="L7" s="224">
        <v>0.11060087147451771</v>
      </c>
      <c r="M7" s="224">
        <v>0.1158223894250212</v>
      </c>
      <c r="N7" s="224">
        <v>0.1140633358293523</v>
      </c>
      <c r="O7" s="224">
        <v>0.1059315225421469</v>
      </c>
      <c r="P7" s="224">
        <v>0.100272425417783</v>
      </c>
      <c r="Q7" s="224">
        <v>9.9668337331156584E-2</v>
      </c>
      <c r="R7" s="224">
        <v>0.10487103844522699</v>
      </c>
      <c r="S7" s="224">
        <v>0.1065627506152886</v>
      </c>
      <c r="T7" s="224">
        <v>0.1042257092048155</v>
      </c>
      <c r="U7" s="224">
        <v>0.1018803031057057</v>
      </c>
      <c r="V7" s="224">
        <v>0.10332104957237601</v>
      </c>
      <c r="W7" s="224">
        <v>0.1091944476336273</v>
      </c>
      <c r="X7" s="224">
        <v>0.1064959752612471</v>
      </c>
      <c r="Y7" s="224">
        <v>0.1027643939243304</v>
      </c>
      <c r="DA7" s="177" t="s">
        <v>2940</v>
      </c>
    </row>
    <row r="8" spans="1:105" ht="12" customHeight="1" x14ac:dyDescent="0.25">
      <c r="A8" s="173" t="s">
        <v>93</v>
      </c>
      <c r="B8" s="224">
        <v>2.1818938303079172</v>
      </c>
      <c r="C8" s="224">
        <v>1.9693712225465481</v>
      </c>
      <c r="D8" s="224">
        <v>1.996544152761659</v>
      </c>
      <c r="E8" s="224">
        <v>2.089690754382342</v>
      </c>
      <c r="F8" s="224">
        <v>2.1675886004643692</v>
      </c>
      <c r="G8" s="224">
        <v>2.1398704943004829</v>
      </c>
      <c r="H8" s="224">
        <v>2.1535082296607739</v>
      </c>
      <c r="I8" s="224">
        <v>2.11098409034686</v>
      </c>
      <c r="J8" s="224">
        <v>1.822052131356672</v>
      </c>
      <c r="K8" s="224">
        <v>1.4971679989538691</v>
      </c>
      <c r="L8" s="224">
        <v>1.5004107768937629</v>
      </c>
      <c r="M8" s="224">
        <v>1.5712458589345479</v>
      </c>
      <c r="N8" s="224">
        <v>1.5473825481225401</v>
      </c>
      <c r="O8" s="224">
        <v>1.4370664165301961</v>
      </c>
      <c r="P8" s="224">
        <v>1.3602951379707819</v>
      </c>
      <c r="Q8" s="224">
        <v>1.3521000825134091</v>
      </c>
      <c r="R8" s="224">
        <v>1.4226798954609681</v>
      </c>
      <c r="S8" s="224">
        <v>1.44562965288623</v>
      </c>
      <c r="T8" s="224">
        <v>1.413925362752054</v>
      </c>
      <c r="U8" s="224">
        <v>1.382107597300654</v>
      </c>
      <c r="V8" s="224">
        <v>1.401652755458487</v>
      </c>
      <c r="W8" s="224">
        <v>1.4813312392769331</v>
      </c>
      <c r="X8" s="224">
        <v>1.444723778823042</v>
      </c>
      <c r="Y8" s="224">
        <v>1.39410116818606</v>
      </c>
      <c r="DA8" s="177" t="s">
        <v>2941</v>
      </c>
    </row>
    <row r="9" spans="1:105" ht="12" customHeight="1" x14ac:dyDescent="0.25">
      <c r="A9" s="173" t="s">
        <v>94</v>
      </c>
      <c r="B9" s="224">
        <v>4.9776237312932494</v>
      </c>
      <c r="C9" s="224">
        <v>4.4927891526648169</v>
      </c>
      <c r="D9" s="224">
        <v>4.5547796218657952</v>
      </c>
      <c r="E9" s="224">
        <v>4.7672779241553274</v>
      </c>
      <c r="F9" s="224">
        <v>4.944988755859641</v>
      </c>
      <c r="G9" s="224">
        <v>4.8817545594421201</v>
      </c>
      <c r="H9" s="224">
        <v>4.9128667584994403</v>
      </c>
      <c r="I9" s="224">
        <v>4.8158550881507134</v>
      </c>
      <c r="J9" s="224">
        <v>4.1567054284279719</v>
      </c>
      <c r="K9" s="224">
        <v>3.4155369330110368</v>
      </c>
      <c r="L9" s="224">
        <v>3.4229347853742991</v>
      </c>
      <c r="M9" s="224">
        <v>3.584533109030843</v>
      </c>
      <c r="N9" s="224">
        <v>3.530092979747232</v>
      </c>
      <c r="O9" s="224">
        <v>3.2784252831201082</v>
      </c>
      <c r="P9" s="224">
        <v>3.103284525705194</v>
      </c>
      <c r="Q9" s="224">
        <v>3.0845888852678551</v>
      </c>
      <c r="R9" s="224">
        <v>3.2456048554300829</v>
      </c>
      <c r="S9" s="224">
        <v>3.297960866341616</v>
      </c>
      <c r="T9" s="224">
        <v>3.2256328617597361</v>
      </c>
      <c r="U9" s="224">
        <v>3.1530459823306578</v>
      </c>
      <c r="V9" s="224">
        <v>3.1976349727420659</v>
      </c>
      <c r="W9" s="224">
        <v>3.3794080298995688</v>
      </c>
      <c r="X9" s="224">
        <v>3.2958942670544018</v>
      </c>
      <c r="Y9" s="224">
        <v>3.1804072967231738</v>
      </c>
      <c r="DA9" s="177" t="s">
        <v>2942</v>
      </c>
    </row>
    <row r="10" spans="1:105" ht="12" customHeight="1" x14ac:dyDescent="0.25">
      <c r="A10" s="56" t="s">
        <v>95</v>
      </c>
      <c r="B10" s="260">
        <v>2.250117472869738</v>
      </c>
      <c r="C10" s="260">
        <v>2.0468434575339609</v>
      </c>
      <c r="D10" s="260">
        <v>1.9242406762033879</v>
      </c>
      <c r="E10" s="260">
        <v>2.0009138578531438</v>
      </c>
      <c r="F10" s="260">
        <v>2.0368507224144059</v>
      </c>
      <c r="G10" s="260">
        <v>2.099533815319885</v>
      </c>
      <c r="H10" s="260">
        <v>2.1748538234537071</v>
      </c>
      <c r="I10" s="260">
        <v>2.2605356662253149</v>
      </c>
      <c r="J10" s="260">
        <v>2.1233954720377959</v>
      </c>
      <c r="K10" s="260">
        <v>1.898437718511278</v>
      </c>
      <c r="L10" s="260">
        <v>1.9909358313402989</v>
      </c>
      <c r="M10" s="260">
        <v>2.0165511834261229</v>
      </c>
      <c r="N10" s="260">
        <v>1.8954261445515279</v>
      </c>
      <c r="O10" s="260">
        <v>1.8052927435546819</v>
      </c>
      <c r="P10" s="260">
        <v>1.6982514045275721</v>
      </c>
      <c r="Q10" s="260">
        <v>1.8412943357246381</v>
      </c>
      <c r="R10" s="260">
        <v>2.0623775751509932</v>
      </c>
      <c r="S10" s="260">
        <v>2.1529509755294129</v>
      </c>
      <c r="T10" s="260">
        <v>2.3249002549948101</v>
      </c>
      <c r="U10" s="260">
        <v>2.367299531718229</v>
      </c>
      <c r="V10" s="260">
        <v>2.0399560829423842</v>
      </c>
      <c r="W10" s="260">
        <v>2.1343121997237779</v>
      </c>
      <c r="X10" s="260">
        <v>2.3410936953482442</v>
      </c>
      <c r="Y10" s="260">
        <v>2.4663029913514731</v>
      </c>
      <c r="DA10" s="68" t="s">
        <v>2943</v>
      </c>
    </row>
    <row r="11" spans="1:105" ht="12" customHeight="1" x14ac:dyDescent="0.25">
      <c r="A11" s="37" t="s">
        <v>159</v>
      </c>
      <c r="B11" s="226">
        <v>0.18726347185528849</v>
      </c>
      <c r="C11" s="226">
        <v>0.24256978101077101</v>
      </c>
      <c r="D11" s="226">
        <v>0.13917793434626829</v>
      </c>
      <c r="E11" s="226">
        <v>0.1527444111354844</v>
      </c>
      <c r="F11" s="226">
        <v>0.15858299404974821</v>
      </c>
      <c r="G11" s="226">
        <v>9.0195543286179541E-2</v>
      </c>
      <c r="H11" s="226">
        <v>0.1140047623550848</v>
      </c>
      <c r="I11" s="226">
        <v>0.1267167113156546</v>
      </c>
      <c r="J11" s="226">
        <v>0.15393790586858411</v>
      </c>
      <c r="K11" s="226">
        <v>0.1194223867300169</v>
      </c>
      <c r="L11" s="226">
        <v>0.13237303466934269</v>
      </c>
      <c r="M11" s="226">
        <v>6.438021332322931E-2</v>
      </c>
      <c r="N11" s="226">
        <v>1.204824905906339E-2</v>
      </c>
      <c r="O11" s="226">
        <v>9.5997394189949424E-3</v>
      </c>
      <c r="P11" s="226">
        <v>1.9012235829577371E-2</v>
      </c>
      <c r="Q11" s="226">
        <v>2.035474915528453E-2</v>
      </c>
      <c r="R11" s="226">
        <v>1.928462938587391E-2</v>
      </c>
      <c r="S11" s="226">
        <v>1.8693401252249948E-2</v>
      </c>
      <c r="T11" s="226">
        <v>2.617096534954268E-2</v>
      </c>
      <c r="U11" s="226">
        <v>1.873277810334071E-2</v>
      </c>
      <c r="V11" s="226">
        <v>9.0038159924494057E-3</v>
      </c>
      <c r="W11" s="226">
        <v>1.862103199709296E-2</v>
      </c>
      <c r="X11" s="226">
        <v>2.627656974596479E-2</v>
      </c>
      <c r="Y11" s="226">
        <v>1.619089494417723E-2</v>
      </c>
      <c r="DA11" s="69" t="s">
        <v>2944</v>
      </c>
    </row>
    <row r="12" spans="1:105" ht="12" customHeight="1" x14ac:dyDescent="0.25">
      <c r="A12" s="37" t="s">
        <v>35</v>
      </c>
      <c r="B12" s="226">
        <v>0.1196887750138709</v>
      </c>
      <c r="C12" s="226">
        <v>0.13400400933671319</v>
      </c>
      <c r="D12" s="226">
        <v>7.996860469289406E-2</v>
      </c>
      <c r="E12" s="226">
        <v>8.3041954992613937E-2</v>
      </c>
      <c r="F12" s="226">
        <v>7.5400631123927836E-2</v>
      </c>
      <c r="G12" s="226">
        <v>7.170848198604568E-2</v>
      </c>
      <c r="H12" s="226">
        <v>8.3973315549544389E-2</v>
      </c>
      <c r="I12" s="226">
        <v>0.1259303982189077</v>
      </c>
      <c r="J12" s="226">
        <v>0.1127896286648663</v>
      </c>
      <c r="K12" s="226">
        <v>9.4944802764685809E-2</v>
      </c>
      <c r="L12" s="226">
        <v>0.1163841671708704</v>
      </c>
      <c r="M12" s="226">
        <v>8.1798111012409219E-2</v>
      </c>
      <c r="N12" s="226">
        <v>3.6907029187112479E-2</v>
      </c>
      <c r="O12" s="226">
        <v>2.514150798984828E-2</v>
      </c>
      <c r="P12" s="226">
        <v>2.1216995572199651E-2</v>
      </c>
      <c r="Q12" s="226">
        <v>2.3842868092727749E-2</v>
      </c>
      <c r="R12" s="226">
        <v>2.530029120574832E-2</v>
      </c>
      <c r="S12" s="226">
        <v>3.0202943612666532E-2</v>
      </c>
      <c r="T12" s="226">
        <v>4.3383151214469687E-2</v>
      </c>
      <c r="U12" s="226">
        <v>3.3269256085505843E-2</v>
      </c>
      <c r="V12" s="226">
        <v>1.7258014861198531E-2</v>
      </c>
      <c r="W12" s="226">
        <v>2.3229221023055049E-2</v>
      </c>
      <c r="X12" s="226">
        <v>2.0762567600250699E-2</v>
      </c>
      <c r="Y12" s="226">
        <v>1.785898055695169E-2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0.85080441739800128</v>
      </c>
      <c r="C14" s="226">
        <v>0.79599591239235334</v>
      </c>
      <c r="D14" s="226">
        <v>0.68497202667208834</v>
      </c>
      <c r="E14" s="226">
        <v>0.71378868522583361</v>
      </c>
      <c r="F14" s="226">
        <v>0.70458845560543637</v>
      </c>
      <c r="G14" s="226">
        <v>0.76541652680150529</v>
      </c>
      <c r="H14" s="226">
        <v>0.8750160495592969</v>
      </c>
      <c r="I14" s="226">
        <v>1.035089359348015</v>
      </c>
      <c r="J14" s="226">
        <v>1.092991893668797</v>
      </c>
      <c r="K14" s="226">
        <v>1.1127579017425939</v>
      </c>
      <c r="L14" s="226">
        <v>1.2045655897225851</v>
      </c>
      <c r="M14" s="226">
        <v>1.212422348181228</v>
      </c>
      <c r="N14" s="226">
        <v>1.0832730606218639</v>
      </c>
      <c r="O14" s="226">
        <v>1.0742586485522481</v>
      </c>
      <c r="P14" s="226">
        <v>1.020376672592554</v>
      </c>
      <c r="Q14" s="226">
        <v>1.2119640754477909</v>
      </c>
      <c r="R14" s="226">
        <v>1.433358218173076</v>
      </c>
      <c r="S14" s="226">
        <v>1.525158864457788</v>
      </c>
      <c r="T14" s="226">
        <v>1.7647875629730181</v>
      </c>
      <c r="U14" s="226">
        <v>1.8432365409871361</v>
      </c>
      <c r="V14" s="226">
        <v>1.426286484013233</v>
      </c>
      <c r="W14" s="226">
        <v>1.505310813920119</v>
      </c>
      <c r="X14" s="226">
        <v>1.8010270152064121</v>
      </c>
      <c r="Y14" s="226">
        <v>1.9887643725447539</v>
      </c>
      <c r="DA14" s="69" t="s">
        <v>2947</v>
      </c>
    </row>
    <row r="15" spans="1:105" ht="12" customHeight="1" x14ac:dyDescent="0.25">
      <c r="A15" s="37" t="s">
        <v>40</v>
      </c>
      <c r="B15" s="226">
        <v>1.0923608086025769</v>
      </c>
      <c r="C15" s="226">
        <v>0.87427375479412373</v>
      </c>
      <c r="D15" s="226">
        <v>1.0201221104921381</v>
      </c>
      <c r="E15" s="226">
        <v>1.051338806499212</v>
      </c>
      <c r="F15" s="226">
        <v>1.0982786416352941</v>
      </c>
      <c r="G15" s="226">
        <v>1.172213263246155</v>
      </c>
      <c r="H15" s="226">
        <v>1.1018596959897811</v>
      </c>
      <c r="I15" s="226">
        <v>0.9727991973427369</v>
      </c>
      <c r="J15" s="226">
        <v>0.76367604383554932</v>
      </c>
      <c r="K15" s="226">
        <v>0.5713126272739818</v>
      </c>
      <c r="L15" s="226">
        <v>0.53761303977750141</v>
      </c>
      <c r="M15" s="226">
        <v>0.65795051090925682</v>
      </c>
      <c r="N15" s="226">
        <v>0.76319780568348827</v>
      </c>
      <c r="O15" s="226">
        <v>0.69629284759359045</v>
      </c>
      <c r="P15" s="226">
        <v>0.63764550053324143</v>
      </c>
      <c r="Q15" s="226">
        <v>0.58513264302883539</v>
      </c>
      <c r="R15" s="226">
        <v>0.58443443638629555</v>
      </c>
      <c r="S15" s="226">
        <v>0.57889576620670835</v>
      </c>
      <c r="T15" s="226">
        <v>0.49055857545777898</v>
      </c>
      <c r="U15" s="226">
        <v>0.47206095654224661</v>
      </c>
      <c r="V15" s="226">
        <v>0.58740776807550288</v>
      </c>
      <c r="W15" s="226">
        <v>0.58715113278351005</v>
      </c>
      <c r="X15" s="226">
        <v>0.49302754279561639</v>
      </c>
      <c r="Y15" s="226">
        <v>0.44348874330559018</v>
      </c>
      <c r="DA15" s="69" t="s">
        <v>2948</v>
      </c>
    </row>
    <row r="16" spans="1:105" ht="12" customHeight="1" x14ac:dyDescent="0.25">
      <c r="A16" s="57" t="s">
        <v>2898</v>
      </c>
      <c r="B16" s="261">
        <v>33.476695108832601</v>
      </c>
      <c r="C16" s="261">
        <v>31.919849322293292</v>
      </c>
      <c r="D16" s="261">
        <v>23.353995135497701</v>
      </c>
      <c r="E16" s="261">
        <v>25.308917259355379</v>
      </c>
      <c r="F16" s="261">
        <v>24.8222652279035</v>
      </c>
      <c r="G16" s="261">
        <v>24.726715246719571</v>
      </c>
      <c r="H16" s="261">
        <v>25.744327424877579</v>
      </c>
      <c r="I16" s="261">
        <v>29.715277918018121</v>
      </c>
      <c r="J16" s="261">
        <v>28.403678073180529</v>
      </c>
      <c r="K16" s="261">
        <v>23.88279837358321</v>
      </c>
      <c r="L16" s="261">
        <v>25.444240750082251</v>
      </c>
      <c r="M16" s="261">
        <v>23.537395031092629</v>
      </c>
      <c r="N16" s="261">
        <v>17.564204998226199</v>
      </c>
      <c r="O16" s="261">
        <v>15.525192981036099</v>
      </c>
      <c r="P16" s="261">
        <v>13.51341208444367</v>
      </c>
      <c r="Q16" s="261">
        <v>15.939421311597879</v>
      </c>
      <c r="R16" s="261">
        <v>19.016715033373739</v>
      </c>
      <c r="S16" s="261">
        <v>21.483364475201451</v>
      </c>
      <c r="T16" s="261">
        <v>24.140939341364351</v>
      </c>
      <c r="U16" s="261">
        <v>22.613707733288042</v>
      </c>
      <c r="V16" s="261">
        <v>13.882892849178999</v>
      </c>
      <c r="W16" s="261">
        <v>14.195073235324021</v>
      </c>
      <c r="X16" s="261">
        <v>15.097107869314771</v>
      </c>
      <c r="Y16" s="261">
        <v>14.08929665157309</v>
      </c>
      <c r="DA16" s="70" t="s">
        <v>2949</v>
      </c>
    </row>
    <row r="17" spans="1:105" ht="12" customHeight="1" x14ac:dyDescent="0.25">
      <c r="A17" s="46" t="s">
        <v>28</v>
      </c>
      <c r="B17" s="229">
        <v>0.63590127885855074</v>
      </c>
      <c r="C17" s="229">
        <v>0</v>
      </c>
      <c r="D17" s="229">
        <v>0</v>
      </c>
      <c r="E17" s="229">
        <v>0.16838234038123751</v>
      </c>
      <c r="F17" s="229">
        <v>0.17228072351364601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0.32349310128324898</v>
      </c>
      <c r="C19" s="229">
        <v>0.31749118007276622</v>
      </c>
      <c r="D19" s="229">
        <v>0.3468684829971484</v>
      </c>
      <c r="E19" s="229">
        <v>0.34263510580782791</v>
      </c>
      <c r="F19" s="229">
        <v>0.35056778398552751</v>
      </c>
      <c r="G19" s="229">
        <v>0.32232051235726178</v>
      </c>
      <c r="H19" s="229">
        <v>0.33488517680676189</v>
      </c>
      <c r="I19" s="229">
        <v>0</v>
      </c>
      <c r="J19" s="229">
        <v>0.94416114711504162</v>
      </c>
      <c r="K19" s="229">
        <v>0.61277214150866732</v>
      </c>
      <c r="L19" s="229">
        <v>0.96224381706296525</v>
      </c>
      <c r="M19" s="229">
        <v>0.56485207623179989</v>
      </c>
      <c r="N19" s="229">
        <v>0</v>
      </c>
      <c r="O19" s="229">
        <v>0</v>
      </c>
      <c r="P19" s="229">
        <v>0</v>
      </c>
      <c r="Q19" s="229">
        <v>1.9148966147616259E-2</v>
      </c>
      <c r="R19" s="229">
        <v>1.4644295931759799E-2</v>
      </c>
      <c r="S19" s="229">
        <v>1.409751869218801E-2</v>
      </c>
      <c r="T19" s="229">
        <v>5.9638849074080428E-3</v>
      </c>
      <c r="U19" s="229">
        <v>1.044196578796819E-2</v>
      </c>
      <c r="V19" s="229">
        <v>2.056297902244834E-2</v>
      </c>
      <c r="W19" s="229">
        <v>2.7717561201427189E-2</v>
      </c>
      <c r="X19" s="229">
        <v>4.1630371468894693E-2</v>
      </c>
      <c r="Y19" s="229">
        <v>4.4080690690884043E-2</v>
      </c>
      <c r="DA19" s="73" t="s">
        <v>2952</v>
      </c>
    </row>
    <row r="20" spans="1:105" ht="12" customHeight="1" x14ac:dyDescent="0.25">
      <c r="A20" s="46" t="s">
        <v>159</v>
      </c>
      <c r="B20" s="229">
        <v>1.6655815339839151</v>
      </c>
      <c r="C20" s="229">
        <v>2.182899421708183</v>
      </c>
      <c r="D20" s="229">
        <v>2.1241976654312058</v>
      </c>
      <c r="E20" s="229">
        <v>2.4012175467976489</v>
      </c>
      <c r="F20" s="229">
        <v>2.7707690078186449</v>
      </c>
      <c r="G20" s="229">
        <v>1.414298970163969</v>
      </c>
      <c r="H20" s="229">
        <v>1.760459094901387</v>
      </c>
      <c r="I20" s="229">
        <v>1.5400443800284871</v>
      </c>
      <c r="J20" s="229">
        <v>1.635941386414703</v>
      </c>
      <c r="K20" s="229">
        <v>1.331159400941893</v>
      </c>
      <c r="L20" s="229">
        <v>1.3874606640549889</v>
      </c>
      <c r="M20" s="229">
        <v>0.73925594576302001</v>
      </c>
      <c r="N20" s="229">
        <v>0.20739834183082731</v>
      </c>
      <c r="O20" s="229">
        <v>0.1877957613456073</v>
      </c>
      <c r="P20" s="229">
        <v>0.4553414988119715</v>
      </c>
      <c r="Q20" s="229">
        <v>0.36726682628883489</v>
      </c>
      <c r="R20" s="229">
        <v>0.2850020662397037</v>
      </c>
      <c r="S20" s="229">
        <v>0.22760516464965239</v>
      </c>
      <c r="T20" s="229">
        <v>0.27550652010619858</v>
      </c>
      <c r="U20" s="229">
        <v>0.21812141240591659</v>
      </c>
      <c r="V20" s="229">
        <v>0.23889506736507421</v>
      </c>
      <c r="W20" s="229">
        <v>0.56001572064764737</v>
      </c>
      <c r="X20" s="229">
        <v>0.76739936665414676</v>
      </c>
      <c r="Y20" s="229">
        <v>0.54300312864072742</v>
      </c>
      <c r="DA20" s="73" t="s">
        <v>2953</v>
      </c>
    </row>
    <row r="21" spans="1:105" ht="12" customHeight="1" x14ac:dyDescent="0.25">
      <c r="A21" s="46" t="s">
        <v>32</v>
      </c>
      <c r="B21" s="229">
        <v>2.013224753207262</v>
      </c>
      <c r="C21" s="229">
        <v>1.481909796659858</v>
      </c>
      <c r="D21" s="229">
        <v>1.6190301821556341</v>
      </c>
      <c r="E21" s="229">
        <v>1.0661882893338701</v>
      </c>
      <c r="F21" s="229">
        <v>1.0908726501385719</v>
      </c>
      <c r="G21" s="229">
        <v>1.253701768827671</v>
      </c>
      <c r="H21" s="229">
        <v>1.5630973564442601</v>
      </c>
      <c r="I21" s="229">
        <v>0.68614622674168979</v>
      </c>
      <c r="J21" s="229">
        <v>0.72999758447561069</v>
      </c>
      <c r="K21" s="229">
        <v>0.47375093659727319</v>
      </c>
      <c r="L21" s="229">
        <v>0.74397857217372609</v>
      </c>
      <c r="M21" s="229">
        <v>0.43670262080598288</v>
      </c>
      <c r="N21" s="229">
        <v>0.36178874447030801</v>
      </c>
      <c r="O21" s="229">
        <v>0.1631315300868891</v>
      </c>
      <c r="P21" s="229">
        <v>0.19773880962746859</v>
      </c>
      <c r="Q21" s="229">
        <v>0.18465460804831041</v>
      </c>
      <c r="R21" s="229">
        <v>0.14144251248760301</v>
      </c>
      <c r="S21" s="229">
        <v>0.137864572883442</v>
      </c>
      <c r="T21" s="229">
        <v>0.14465776857502061</v>
      </c>
      <c r="U21" s="229">
        <v>0.16508446668354709</v>
      </c>
      <c r="V21" s="229">
        <v>0.2108731175467238</v>
      </c>
      <c r="W21" s="229">
        <v>0.17466112955522059</v>
      </c>
      <c r="X21" s="229">
        <v>0.13504574865707039</v>
      </c>
      <c r="Y21" s="229">
        <v>7.480471975367306E-2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7.304998759531384E-3</v>
      </c>
      <c r="R22" s="229">
        <v>0</v>
      </c>
      <c r="S22" s="229">
        <v>2.1514722373339609E-2</v>
      </c>
      <c r="T22" s="229">
        <v>3.8159445573845131E-2</v>
      </c>
      <c r="U22" s="229">
        <v>3.1254720718919299E-2</v>
      </c>
      <c r="V22" s="229">
        <v>3.002054284731201E-2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1.017219169457853</v>
      </c>
      <c r="C23" s="229">
        <v>1.152293493314275</v>
      </c>
      <c r="D23" s="229">
        <v>1.1662518524077261</v>
      </c>
      <c r="E23" s="229">
        <v>1.247418073301708</v>
      </c>
      <c r="F23" s="229">
        <v>1.258829687821841</v>
      </c>
      <c r="G23" s="229">
        <v>1.0744221736798629</v>
      </c>
      <c r="H23" s="229">
        <v>1.2390605595795181</v>
      </c>
      <c r="I23" s="229">
        <v>1.462440505270528</v>
      </c>
      <c r="J23" s="229">
        <v>1.1453536903021531</v>
      </c>
      <c r="K23" s="229">
        <v>1.0112622629630821</v>
      </c>
      <c r="L23" s="229">
        <v>1.1656370540969281</v>
      </c>
      <c r="M23" s="229">
        <v>0.89749900698221707</v>
      </c>
      <c r="N23" s="229">
        <v>0.60706992643888047</v>
      </c>
      <c r="O23" s="229">
        <v>0.46996547206947042</v>
      </c>
      <c r="P23" s="229">
        <v>0.48555252088401007</v>
      </c>
      <c r="Q23" s="229">
        <v>0.41107657644352952</v>
      </c>
      <c r="R23" s="229">
        <v>0.35728149172081441</v>
      </c>
      <c r="S23" s="229">
        <v>0.3513915742140602</v>
      </c>
      <c r="T23" s="229">
        <v>0.43639676332690558</v>
      </c>
      <c r="U23" s="229">
        <v>0.37015829820519752</v>
      </c>
      <c r="V23" s="229">
        <v>0.43754194980120242</v>
      </c>
      <c r="W23" s="229">
        <v>0.6675432455582061</v>
      </c>
      <c r="X23" s="229">
        <v>0.57940483285573563</v>
      </c>
      <c r="Y23" s="229">
        <v>0.57231671352865088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27.553718668037732</v>
      </c>
      <c r="C25" s="229">
        <v>26.46417979961014</v>
      </c>
      <c r="D25" s="229">
        <v>17.76585981006458</v>
      </c>
      <c r="E25" s="229">
        <v>13.254602908981211</v>
      </c>
      <c r="F25" s="229">
        <v>12.71435552622947</v>
      </c>
      <c r="G25" s="229">
        <v>14.668303173495559</v>
      </c>
      <c r="H25" s="229">
        <v>15.730806981522621</v>
      </c>
      <c r="I25" s="229">
        <v>20.953436065887651</v>
      </c>
      <c r="J25" s="229">
        <v>21.30460010628731</v>
      </c>
      <c r="K25" s="229">
        <v>17.927940507728309</v>
      </c>
      <c r="L25" s="229">
        <v>18.669719030363609</v>
      </c>
      <c r="M25" s="229">
        <v>18.672863395987701</v>
      </c>
      <c r="N25" s="229">
        <v>14.140341507714179</v>
      </c>
      <c r="O25" s="229">
        <v>12.231906120536131</v>
      </c>
      <c r="P25" s="229">
        <v>10.116461265803469</v>
      </c>
      <c r="Q25" s="229">
        <v>13.075763066860739</v>
      </c>
      <c r="R25" s="229">
        <v>15.939566920183781</v>
      </c>
      <c r="S25" s="229">
        <v>18.65166324067788</v>
      </c>
      <c r="T25" s="229">
        <v>21.362041505716309</v>
      </c>
      <c r="U25" s="229">
        <v>20.03071065182117</v>
      </c>
      <c r="V25" s="229">
        <v>11.055265084926191</v>
      </c>
      <c r="W25" s="229">
        <v>10.77113762125756</v>
      </c>
      <c r="X25" s="229">
        <v>11.46931643626859</v>
      </c>
      <c r="Y25" s="229">
        <v>10.7507802855676</v>
      </c>
      <c r="DA25" s="73" t="s">
        <v>2958</v>
      </c>
    </row>
    <row r="26" spans="1:105" ht="12" customHeight="1" x14ac:dyDescent="0.25">
      <c r="A26" s="46" t="s">
        <v>39</v>
      </c>
      <c r="B26" s="229">
        <v>0.26755660400404391</v>
      </c>
      <c r="C26" s="229">
        <v>0.32107563092806801</v>
      </c>
      <c r="D26" s="229">
        <v>0.33178714244140572</v>
      </c>
      <c r="E26" s="229">
        <v>6.8284729947518699</v>
      </c>
      <c r="F26" s="229">
        <v>6.4645898483957964</v>
      </c>
      <c r="G26" s="229">
        <v>5.9936686481952437</v>
      </c>
      <c r="H26" s="229">
        <v>5.1160182556230396</v>
      </c>
      <c r="I26" s="229">
        <v>5.0732107400897704</v>
      </c>
      <c r="J26" s="229">
        <v>2.643624158585713</v>
      </c>
      <c r="K26" s="229">
        <v>2.52591312384398</v>
      </c>
      <c r="L26" s="229">
        <v>2.515201612330038</v>
      </c>
      <c r="M26" s="229">
        <v>2.2262219853219039</v>
      </c>
      <c r="N26" s="229">
        <v>2.2476064777720008</v>
      </c>
      <c r="O26" s="229">
        <v>2.4723940969979972</v>
      </c>
      <c r="P26" s="229">
        <v>2.2583179893167462</v>
      </c>
      <c r="Q26" s="229">
        <v>1.874206269049312</v>
      </c>
      <c r="R26" s="229">
        <v>2.2787777468100741</v>
      </c>
      <c r="S26" s="229">
        <v>2.079227681710885</v>
      </c>
      <c r="T26" s="229">
        <v>1.8782134531586581</v>
      </c>
      <c r="U26" s="229">
        <v>1.7879362176653211</v>
      </c>
      <c r="V26" s="229">
        <v>1.889734107670058</v>
      </c>
      <c r="W26" s="229">
        <v>1.993997957103959</v>
      </c>
      <c r="X26" s="229">
        <v>2.1043111134103278</v>
      </c>
      <c r="Y26" s="229">
        <v>2.1043111133915522</v>
      </c>
      <c r="DA26" s="73" t="s">
        <v>2959</v>
      </c>
    </row>
    <row r="27" spans="1:105" ht="12" customHeight="1" x14ac:dyDescent="0.25">
      <c r="A27" s="57" t="s">
        <v>2910</v>
      </c>
      <c r="B27" s="261">
        <v>2.6841494826023471</v>
      </c>
      <c r="C27" s="261">
        <v>2.422705758925161</v>
      </c>
      <c r="D27" s="261">
        <v>2.4561336945857088</v>
      </c>
      <c r="E27" s="261">
        <v>2.570721947723142</v>
      </c>
      <c r="F27" s="261">
        <v>2.6665512957658928</v>
      </c>
      <c r="G27" s="261">
        <v>2.6324526887277999</v>
      </c>
      <c r="H27" s="261">
        <v>2.6492297288397939</v>
      </c>
      <c r="I27" s="261">
        <v>2.5969168504806119</v>
      </c>
      <c r="J27" s="261">
        <v>2.241474914004101</v>
      </c>
      <c r="K27" s="261">
        <v>1.8418048825014079</v>
      </c>
      <c r="L27" s="261">
        <v>1.8457941236865909</v>
      </c>
      <c r="M27" s="261">
        <v>1.932934912192801</v>
      </c>
      <c r="N27" s="261">
        <v>1.9035784455859039</v>
      </c>
      <c r="O27" s="261">
        <v>1.7678683650021501</v>
      </c>
      <c r="P27" s="261">
        <v>1.673424911905768</v>
      </c>
      <c r="Q27" s="261">
        <v>1.6633434159318321</v>
      </c>
      <c r="R27" s="261">
        <v>1.7501701743074329</v>
      </c>
      <c r="S27" s="261">
        <v>1.77840279436584</v>
      </c>
      <c r="T27" s="261">
        <v>1.7394004136001751</v>
      </c>
      <c r="U27" s="261">
        <v>1.7002584363473749</v>
      </c>
      <c r="V27" s="261">
        <v>1.7243027438329159</v>
      </c>
      <c r="W27" s="261">
        <v>1.822322619110551</v>
      </c>
      <c r="X27" s="261">
        <v>1.7772883948637961</v>
      </c>
      <c r="Y27" s="261">
        <v>1.715012837610828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3.9603928977276794</v>
      </c>
      <c r="C28" s="261">
        <f t="shared" si="0"/>
        <v>3.7721158894773481</v>
      </c>
      <c r="D28" s="261">
        <f t="shared" si="0"/>
        <v>2.8801835863439003</v>
      </c>
      <c r="E28" s="261">
        <f t="shared" si="0"/>
        <v>3.045973678891051</v>
      </c>
      <c r="F28" s="261">
        <f t="shared" si="0"/>
        <v>3.016876695632964</v>
      </c>
      <c r="G28" s="261">
        <f t="shared" si="0"/>
        <v>2.9534295997490263</v>
      </c>
      <c r="H28" s="261">
        <f t="shared" si="0"/>
        <v>3.1016474608356077</v>
      </c>
      <c r="I28" s="261">
        <f t="shared" si="0"/>
        <v>3.4621097677267567</v>
      </c>
      <c r="J28" s="261">
        <f t="shared" si="0"/>
        <v>3.3646142652906454</v>
      </c>
      <c r="K28" s="261">
        <f t="shared" si="0"/>
        <v>2.8084619178556971</v>
      </c>
      <c r="L28" s="261">
        <f t="shared" si="0"/>
        <v>3.0140265703681091</v>
      </c>
      <c r="M28" s="261">
        <f t="shared" si="0"/>
        <v>2.7342988513107658</v>
      </c>
      <c r="N28" s="261">
        <f t="shared" si="0"/>
        <v>1.9840912660951227</v>
      </c>
      <c r="O28" s="261">
        <f t="shared" si="0"/>
        <v>1.7259605415240924</v>
      </c>
      <c r="P28" s="261">
        <f t="shared" si="0"/>
        <v>1.5731150665578011</v>
      </c>
      <c r="Q28" s="261">
        <f t="shared" si="0"/>
        <v>1.7821751540789916</v>
      </c>
      <c r="R28" s="261">
        <f t="shared" si="0"/>
        <v>2.0292629173781225</v>
      </c>
      <c r="S28" s="261">
        <f t="shared" si="0"/>
        <v>2.2301681174486716</v>
      </c>
      <c r="T28" s="261">
        <f t="shared" si="0"/>
        <v>2.5003667890007648</v>
      </c>
      <c r="U28" s="261">
        <f t="shared" si="0"/>
        <v>2.331951325899194</v>
      </c>
      <c r="V28" s="261">
        <f t="shared" si="0"/>
        <v>1.5853344922332349</v>
      </c>
      <c r="W28" s="261">
        <f t="shared" si="0"/>
        <v>1.6906299634483479</v>
      </c>
      <c r="X28" s="261">
        <f t="shared" si="0"/>
        <v>1.7815246273703025</v>
      </c>
      <c r="Y28" s="261">
        <f t="shared" si="0"/>
        <v>1.6527685487633099</v>
      </c>
      <c r="DA28" s="70"/>
    </row>
    <row r="29" spans="1:105" ht="12" customHeight="1" x14ac:dyDescent="0.25">
      <c r="A29" s="60" t="s">
        <v>2913</v>
      </c>
      <c r="B29" s="329">
        <v>1.991755763174327</v>
      </c>
      <c r="C29" s="329">
        <v>1.906633446776735</v>
      </c>
      <c r="D29" s="329">
        <v>1.457258565773095</v>
      </c>
      <c r="E29" s="329">
        <v>1.511667393304901</v>
      </c>
      <c r="F29" s="329">
        <v>1.4997361592014471</v>
      </c>
      <c r="G29" s="329">
        <v>1.444153264913451</v>
      </c>
      <c r="H29" s="329">
        <v>1.5380337887359781</v>
      </c>
      <c r="I29" s="329">
        <v>1.6964624791997911</v>
      </c>
      <c r="J29" s="329">
        <v>1.697352731874086</v>
      </c>
      <c r="K29" s="329">
        <v>1.4102143761707451</v>
      </c>
      <c r="L29" s="329">
        <v>1.534250339239593</v>
      </c>
      <c r="M29" s="329">
        <v>1.3462716914781241</v>
      </c>
      <c r="N29" s="329">
        <v>0.90914361218419459</v>
      </c>
      <c r="O29" s="329">
        <v>0.76856037947802225</v>
      </c>
      <c r="P29" s="329">
        <v>0.72834178860638521</v>
      </c>
      <c r="Q29" s="329">
        <v>0.81211353541701325</v>
      </c>
      <c r="R29" s="329">
        <v>0.8918181036357703</v>
      </c>
      <c r="S29" s="329">
        <v>0.9620678761525846</v>
      </c>
      <c r="T29" s="329">
        <v>1.097393735194329</v>
      </c>
      <c r="U29" s="329">
        <v>1.0117135536267601</v>
      </c>
      <c r="V29" s="329">
        <v>0.71702848808435227</v>
      </c>
      <c r="W29" s="329">
        <v>0.7977670011949376</v>
      </c>
      <c r="X29" s="329">
        <v>0.84558346865962042</v>
      </c>
      <c r="Y29" s="329">
        <v>0.77451919263177638</v>
      </c>
      <c r="DA29" s="72" t="s">
        <v>2961</v>
      </c>
    </row>
    <row r="30" spans="1:105" ht="12" customHeight="1" x14ac:dyDescent="0.25">
      <c r="A30" s="59" t="s">
        <v>28</v>
      </c>
      <c r="B30" s="230">
        <v>0.2260939798642928</v>
      </c>
      <c r="C30" s="230">
        <v>0</v>
      </c>
      <c r="D30" s="230">
        <v>0</v>
      </c>
      <c r="E30" s="230">
        <v>4.9449366001710807E-2</v>
      </c>
      <c r="F30" s="230">
        <v>4.6517761403325232E-2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0.1138824697320687</v>
      </c>
      <c r="C31" s="295">
        <v>0.1183514014411185</v>
      </c>
      <c r="D31" s="295">
        <v>9.6477545398392622E-2</v>
      </c>
      <c r="E31" s="295">
        <v>9.962964834959219E-2</v>
      </c>
      <c r="F31" s="295">
        <v>9.3723106792980543E-2</v>
      </c>
      <c r="G31" s="295">
        <v>0.1147555601443238</v>
      </c>
      <c r="H31" s="295">
        <v>0.1054001178783365</v>
      </c>
      <c r="I31" s="295">
        <v>0</v>
      </c>
      <c r="J31" s="295">
        <v>0.36121571278684561</v>
      </c>
      <c r="K31" s="295">
        <v>0.25324016597463572</v>
      </c>
      <c r="L31" s="295">
        <v>0.34775165447872519</v>
      </c>
      <c r="M31" s="295">
        <v>0.28892065755758911</v>
      </c>
      <c r="N31" s="295">
        <v>0</v>
      </c>
      <c r="O31" s="295">
        <v>0</v>
      </c>
      <c r="P31" s="295">
        <v>0</v>
      </c>
      <c r="Q31" s="295">
        <v>1.589214502135685E-2</v>
      </c>
      <c r="R31" s="295">
        <v>1.6414466255332699E-2</v>
      </c>
      <c r="S31" s="295">
        <v>1.8598392000224711E-2</v>
      </c>
      <c r="T31" s="295">
        <v>7.6083444355594769E-3</v>
      </c>
      <c r="U31" s="295">
        <v>1.3852125445267109E-2</v>
      </c>
      <c r="V31" s="295">
        <v>1.6255185335300761E-2</v>
      </c>
      <c r="W31" s="295">
        <v>1.5536587699766969E-2</v>
      </c>
      <c r="X31" s="295">
        <v>2.3278533234299219E-2</v>
      </c>
      <c r="Y31" s="295">
        <v>2.7839456753509639E-2</v>
      </c>
      <c r="DA31" s="122" t="s">
        <v>2963</v>
      </c>
    </row>
    <row r="32" spans="1:105" ht="12" customHeight="1" x14ac:dyDescent="0.25">
      <c r="A32" s="59" t="s">
        <v>159</v>
      </c>
      <c r="B32" s="295">
        <v>0.57540865187363766</v>
      </c>
      <c r="C32" s="295">
        <v>0.79853526931022834</v>
      </c>
      <c r="D32" s="295">
        <v>0.5797956713621063</v>
      </c>
      <c r="E32" s="295">
        <v>0.68518348194872936</v>
      </c>
      <c r="F32" s="295">
        <v>0.72693173892021856</v>
      </c>
      <c r="G32" s="295">
        <v>0.49413504333875807</v>
      </c>
      <c r="H32" s="295">
        <v>0.54373807762491511</v>
      </c>
      <c r="I32" s="295">
        <v>0.6982584941680301</v>
      </c>
      <c r="J32" s="295">
        <v>0.61419586057018305</v>
      </c>
      <c r="K32" s="295">
        <v>0.5398614008486452</v>
      </c>
      <c r="L32" s="295">
        <v>0.492066038530174</v>
      </c>
      <c r="M32" s="295">
        <v>0.37107126800587548</v>
      </c>
      <c r="N32" s="295">
        <v>0.15703982110110509</v>
      </c>
      <c r="O32" s="295">
        <v>0.17262174034508351</v>
      </c>
      <c r="P32" s="295">
        <v>0.28706736188267651</v>
      </c>
      <c r="Q32" s="295">
        <v>0.29911454167874629</v>
      </c>
      <c r="R32" s="295">
        <v>0.31349088254222368</v>
      </c>
      <c r="S32" s="295">
        <v>0.29466833386714059</v>
      </c>
      <c r="T32" s="295">
        <v>0.34491448208735159</v>
      </c>
      <c r="U32" s="295">
        <v>0.28395602503614559</v>
      </c>
      <c r="V32" s="295">
        <v>0.1853240201681996</v>
      </c>
      <c r="W32" s="295">
        <v>0.30804877155425908</v>
      </c>
      <c r="X32" s="295">
        <v>0.42110015322681388</v>
      </c>
      <c r="Y32" s="295">
        <v>0.33653739944200689</v>
      </c>
      <c r="DA32" s="122" t="s">
        <v>2964</v>
      </c>
    </row>
    <row r="33" spans="1:105" ht="12" customHeight="1" x14ac:dyDescent="0.25">
      <c r="A33" s="59" t="s">
        <v>32</v>
      </c>
      <c r="B33" s="295">
        <v>0.71740659076600255</v>
      </c>
      <c r="C33" s="295">
        <v>0.55917114983358374</v>
      </c>
      <c r="D33" s="295">
        <v>0.45582442908697302</v>
      </c>
      <c r="E33" s="295">
        <v>0.31381369656175928</v>
      </c>
      <c r="F33" s="295">
        <v>0.29520925831992217</v>
      </c>
      <c r="G33" s="295">
        <v>0.45181565858608957</v>
      </c>
      <c r="H33" s="295">
        <v>0.49798062708996749</v>
      </c>
      <c r="I33" s="295">
        <v>0.32089450544094489</v>
      </c>
      <c r="J33" s="295">
        <v>0.28269828836877903</v>
      </c>
      <c r="K33" s="295">
        <v>0.1981823187916448</v>
      </c>
      <c r="L33" s="295">
        <v>0.27216091110787011</v>
      </c>
      <c r="M33" s="295">
        <v>0.2261053875130723</v>
      </c>
      <c r="N33" s="295">
        <v>0.28256747688993922</v>
      </c>
      <c r="O33" s="295">
        <v>0.15467147420156169</v>
      </c>
      <c r="P33" s="295">
        <v>0.1285881982388429</v>
      </c>
      <c r="Q33" s="295">
        <v>0.15512385366603099</v>
      </c>
      <c r="R33" s="295">
        <v>0.1604794688756199</v>
      </c>
      <c r="S33" s="295">
        <v>0.18410544996690931</v>
      </c>
      <c r="T33" s="295">
        <v>0.18680303166575921</v>
      </c>
      <c r="U33" s="295">
        <v>0.22167749649568749</v>
      </c>
      <c r="V33" s="295">
        <v>0.1687362367038896</v>
      </c>
      <c r="W33" s="295">
        <v>9.9101022927373356E-2</v>
      </c>
      <c r="X33" s="295">
        <v>7.6437678762557457E-2</v>
      </c>
      <c r="Y33" s="295">
        <v>4.7821435987839153E-2</v>
      </c>
      <c r="DA33" s="122" t="s">
        <v>2965</v>
      </c>
    </row>
    <row r="34" spans="1:105" ht="12" customHeight="1" x14ac:dyDescent="0.25">
      <c r="A34" s="59" t="s">
        <v>35</v>
      </c>
      <c r="B34" s="295">
        <v>0.35896407093832489</v>
      </c>
      <c r="C34" s="295">
        <v>0.43057562619180451</v>
      </c>
      <c r="D34" s="295">
        <v>0.32516091992562368</v>
      </c>
      <c r="E34" s="295">
        <v>0.36359120044310872</v>
      </c>
      <c r="F34" s="295">
        <v>0.33735429376500031</v>
      </c>
      <c r="G34" s="295">
        <v>0.38344700284427979</v>
      </c>
      <c r="H34" s="295">
        <v>0.3909149661427585</v>
      </c>
      <c r="I34" s="295">
        <v>0.67730947959081622</v>
      </c>
      <c r="J34" s="295">
        <v>0.43924287014827901</v>
      </c>
      <c r="K34" s="295">
        <v>0.4189304905558196</v>
      </c>
      <c r="L34" s="295">
        <v>0.42227173512282362</v>
      </c>
      <c r="M34" s="295">
        <v>0.46017437840158709</v>
      </c>
      <c r="N34" s="295">
        <v>0.46953631419315028</v>
      </c>
      <c r="O34" s="295">
        <v>0.44126716493137708</v>
      </c>
      <c r="P34" s="295">
        <v>0.31268622848486582</v>
      </c>
      <c r="Q34" s="295">
        <v>0.34198299505087909</v>
      </c>
      <c r="R34" s="295">
        <v>0.40143328596259398</v>
      </c>
      <c r="S34" s="295">
        <v>0.46469570031830998</v>
      </c>
      <c r="T34" s="295">
        <v>0.55806787700565919</v>
      </c>
      <c r="U34" s="295">
        <v>0.49222790664965999</v>
      </c>
      <c r="V34" s="295">
        <v>0.34671304587696228</v>
      </c>
      <c r="W34" s="295">
        <v>0.37508061901353817</v>
      </c>
      <c r="X34" s="295">
        <v>0.32476710343594989</v>
      </c>
      <c r="Y34" s="295">
        <v>0.36232090044842069</v>
      </c>
      <c r="DA34" s="122" t="s">
        <v>2966</v>
      </c>
    </row>
    <row r="35" spans="1:105" ht="12" customHeight="1" x14ac:dyDescent="0.25">
      <c r="A35" s="60" t="s">
        <v>2920</v>
      </c>
      <c r="B35" s="329">
        <v>1.7406785656425721</v>
      </c>
      <c r="C35" s="329">
        <v>1.6597276808007499</v>
      </c>
      <c r="D35" s="329">
        <v>1.214331301889954</v>
      </c>
      <c r="E35" s="329">
        <v>1.3159808532401309</v>
      </c>
      <c r="F35" s="329">
        <v>1.29067654057364</v>
      </c>
      <c r="G35" s="329">
        <v>1.2857082543179721</v>
      </c>
      <c r="H35" s="329">
        <v>1.338620756609429</v>
      </c>
      <c r="I35" s="329">
        <v>1.5450971840514489</v>
      </c>
      <c r="J35" s="329">
        <v>1.476898285409076</v>
      </c>
      <c r="K35" s="329">
        <v>1.2418273393269039</v>
      </c>
      <c r="L35" s="329">
        <v>1.323017231800512</v>
      </c>
      <c r="M35" s="329">
        <v>1.2238674961338989</v>
      </c>
      <c r="N35" s="329">
        <v>0.91328116660171232</v>
      </c>
      <c r="O35" s="329">
        <v>0.80725921605158235</v>
      </c>
      <c r="P35" s="329">
        <v>0.70265319463629361</v>
      </c>
      <c r="Q35" s="329">
        <v>0.8287977333379124</v>
      </c>
      <c r="R35" s="329">
        <v>0.98880693389571772</v>
      </c>
      <c r="S35" s="329">
        <v>1.1170646307318339</v>
      </c>
      <c r="T35" s="329">
        <v>1.2552498246729049</v>
      </c>
      <c r="U35" s="329">
        <v>1.1758387801744039</v>
      </c>
      <c r="V35" s="329">
        <v>0.72186498497285922</v>
      </c>
      <c r="W35" s="329">
        <v>0.73809734318534237</v>
      </c>
      <c r="X35" s="329">
        <v>0.7850001915026682</v>
      </c>
      <c r="Y35" s="329">
        <v>0.73259730707115722</v>
      </c>
      <c r="DA35" s="72" t="s">
        <v>2967</v>
      </c>
    </row>
    <row r="36" spans="1:105" ht="12" customHeight="1" x14ac:dyDescent="0.25">
      <c r="A36" s="64" t="s">
        <v>28</v>
      </c>
      <c r="B36" s="229">
        <v>3.3064784990730192E-2</v>
      </c>
      <c r="C36" s="229">
        <v>0</v>
      </c>
      <c r="D36" s="229">
        <v>0</v>
      </c>
      <c r="E36" s="229">
        <v>8.7553305301340655E-3</v>
      </c>
      <c r="F36" s="229">
        <v>8.958033692354388E-3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1.6820582369507061E-2</v>
      </c>
      <c r="C38" s="229">
        <v>1.6508502112785241E-2</v>
      </c>
      <c r="D38" s="229">
        <v>1.8036025703468749E-2</v>
      </c>
      <c r="E38" s="229">
        <v>1.7815903946832551E-2</v>
      </c>
      <c r="F38" s="229">
        <v>1.822837724585959E-2</v>
      </c>
      <c r="G38" s="229">
        <v>1.675961158361736E-2</v>
      </c>
      <c r="H38" s="229">
        <v>1.7412933006793498E-2</v>
      </c>
      <c r="I38" s="229">
        <v>0</v>
      </c>
      <c r="J38" s="229">
        <v>4.9093289106129083E-2</v>
      </c>
      <c r="K38" s="229">
        <v>3.1862145557660163E-2</v>
      </c>
      <c r="L38" s="229">
        <v>5.0033528753012119E-2</v>
      </c>
      <c r="M38" s="229">
        <v>2.9370459021087199E-2</v>
      </c>
      <c r="N38" s="229">
        <v>0</v>
      </c>
      <c r="O38" s="229">
        <v>0</v>
      </c>
      <c r="P38" s="229">
        <v>0</v>
      </c>
      <c r="Q38" s="229">
        <v>9.9568355893579069E-4</v>
      </c>
      <c r="R38" s="229">
        <v>7.6145545294927777E-4</v>
      </c>
      <c r="S38" s="229">
        <v>7.3302482626974325E-4</v>
      </c>
      <c r="T38" s="229">
        <v>3.1010249346702699E-4</v>
      </c>
      <c r="U38" s="229">
        <v>5.4294804105359956E-4</v>
      </c>
      <c r="V38" s="229">
        <v>1.069207599907011E-3</v>
      </c>
      <c r="W38" s="229">
        <v>1.4412224539596429E-3</v>
      </c>
      <c r="X38" s="229">
        <v>2.1646430467541469E-3</v>
      </c>
      <c r="Y38" s="229">
        <v>2.2920516256127428E-3</v>
      </c>
      <c r="DA38" s="73" t="s">
        <v>2970</v>
      </c>
    </row>
    <row r="39" spans="1:105" ht="12" customHeight="1" x14ac:dyDescent="0.25">
      <c r="A39" s="64" t="s">
        <v>159</v>
      </c>
      <c r="B39" s="229">
        <v>8.660478778178228E-2</v>
      </c>
      <c r="C39" s="229">
        <v>0.1135036245952029</v>
      </c>
      <c r="D39" s="229">
        <v>0.11045132541857521</v>
      </c>
      <c r="E39" s="229">
        <v>0.1248554524742411</v>
      </c>
      <c r="F39" s="229">
        <v>0.14407091878624931</v>
      </c>
      <c r="G39" s="229">
        <v>7.3538916991995593E-2</v>
      </c>
      <c r="H39" s="229">
        <v>9.1538110384643309E-2</v>
      </c>
      <c r="I39" s="229">
        <v>8.0077266699680849E-2</v>
      </c>
      <c r="J39" s="229">
        <v>8.5063597129942922E-2</v>
      </c>
      <c r="K39" s="229">
        <v>6.9215931535063724E-2</v>
      </c>
      <c r="L39" s="229">
        <v>7.2143412924757747E-2</v>
      </c>
      <c r="M39" s="229">
        <v>3.8438889356613978E-2</v>
      </c>
      <c r="N39" s="229">
        <v>1.0784034893560369E-2</v>
      </c>
      <c r="O39" s="229">
        <v>9.7647648738951598E-3</v>
      </c>
      <c r="P39" s="229">
        <v>2.3676267458684671E-2</v>
      </c>
      <c r="Q39" s="229">
        <v>1.9096672784281971E-2</v>
      </c>
      <c r="R39" s="229">
        <v>1.4819174540810781E-2</v>
      </c>
      <c r="S39" s="229">
        <v>1.183472353669306E-2</v>
      </c>
      <c r="T39" s="229">
        <v>1.432543722385258E-2</v>
      </c>
      <c r="U39" s="229">
        <v>1.134159946339766E-2</v>
      </c>
      <c r="V39" s="229">
        <v>1.242176152240328E-2</v>
      </c>
      <c r="W39" s="229">
        <v>2.9118984361662451E-2</v>
      </c>
      <c r="X39" s="229">
        <v>3.9902255120461937E-2</v>
      </c>
      <c r="Y39" s="229">
        <v>2.823438526500149E-2</v>
      </c>
      <c r="DA39" s="73" t="s">
        <v>2971</v>
      </c>
    </row>
    <row r="40" spans="1:105" ht="12" customHeight="1" x14ac:dyDescent="0.25">
      <c r="A40" s="64" t="s">
        <v>32</v>
      </c>
      <c r="B40" s="229">
        <v>0.1046810972330518</v>
      </c>
      <c r="C40" s="229">
        <v>7.7054458657747418E-2</v>
      </c>
      <c r="D40" s="229">
        <v>8.4184269864295391E-2</v>
      </c>
      <c r="E40" s="229">
        <v>5.5438301067327382E-2</v>
      </c>
      <c r="F40" s="229">
        <v>5.6721807029300221E-2</v>
      </c>
      <c r="G40" s="229">
        <v>6.5188388208928139E-2</v>
      </c>
      <c r="H40" s="229">
        <v>8.1275946013476472E-2</v>
      </c>
      <c r="I40" s="229">
        <v>3.5677357812738918E-2</v>
      </c>
      <c r="J40" s="229">
        <v>3.7957484875270293E-2</v>
      </c>
      <c r="K40" s="229">
        <v>2.4633497963494878E-2</v>
      </c>
      <c r="L40" s="229">
        <v>3.8684450471291772E-2</v>
      </c>
      <c r="M40" s="229">
        <v>2.270710681343056E-2</v>
      </c>
      <c r="N40" s="229">
        <v>1.8811830461246608E-2</v>
      </c>
      <c r="O40" s="229">
        <v>8.482305582423022E-3</v>
      </c>
      <c r="P40" s="229">
        <v>1.028177083774906E-2</v>
      </c>
      <c r="Q40" s="229">
        <v>9.6014351844432404E-3</v>
      </c>
      <c r="R40" s="229">
        <v>7.3545476624077696E-3</v>
      </c>
      <c r="S40" s="229">
        <v>7.1685065147413319E-3</v>
      </c>
      <c r="T40" s="229">
        <v>7.5217304543836409E-3</v>
      </c>
      <c r="U40" s="229">
        <v>8.5838518928580861E-3</v>
      </c>
      <c r="V40" s="229">
        <v>1.096471185672572E-2</v>
      </c>
      <c r="W40" s="229">
        <v>9.0818070146797998E-3</v>
      </c>
      <c r="X40" s="229">
        <v>7.0219368818905522E-3</v>
      </c>
      <c r="Y40" s="229">
        <v>3.8896005672245382E-3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3.7983602387939769E-4</v>
      </c>
      <c r="R41" s="229">
        <v>0</v>
      </c>
      <c r="S41" s="229">
        <v>1.1186951387905069E-3</v>
      </c>
      <c r="T41" s="229">
        <v>1.9841662616711278E-3</v>
      </c>
      <c r="U41" s="229">
        <v>1.6251431706056729E-3</v>
      </c>
      <c r="V41" s="229">
        <v>1.5609699611441939E-3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5.2892067125492583E-2</v>
      </c>
      <c r="C42" s="229">
        <v>5.9915489824213623E-2</v>
      </c>
      <c r="D42" s="229">
        <v>6.0641278806863243E-2</v>
      </c>
      <c r="E42" s="229">
        <v>6.4861656610139498E-2</v>
      </c>
      <c r="F42" s="229">
        <v>6.5455023211292748E-2</v>
      </c>
      <c r="G42" s="229">
        <v>5.58664361011608E-2</v>
      </c>
      <c r="H42" s="229">
        <v>6.4427093253422718E-2</v>
      </c>
      <c r="I42" s="229">
        <v>7.604211923477032E-2</v>
      </c>
      <c r="J42" s="229">
        <v>5.9554642783796033E-2</v>
      </c>
      <c r="K42" s="229">
        <v>5.2582327486640122E-2</v>
      </c>
      <c r="L42" s="229">
        <v>6.0609311307134837E-2</v>
      </c>
      <c r="M42" s="229">
        <v>4.6667010559451771E-2</v>
      </c>
      <c r="N42" s="229">
        <v>3.1565649039219691E-2</v>
      </c>
      <c r="O42" s="229">
        <v>2.4436666199095038E-2</v>
      </c>
      <c r="P42" s="229">
        <v>2.524714171601472E-2</v>
      </c>
      <c r="Q42" s="229">
        <v>2.137463638888858E-2</v>
      </c>
      <c r="R42" s="229">
        <v>1.8577468071964441E-2</v>
      </c>
      <c r="S42" s="229">
        <v>1.827121164121227E-2</v>
      </c>
      <c r="T42" s="229">
        <v>2.269120322568868E-2</v>
      </c>
      <c r="U42" s="229">
        <v>1.9247019859212969E-2</v>
      </c>
      <c r="V42" s="229">
        <v>2.2750749173787561E-2</v>
      </c>
      <c r="W42" s="229">
        <v>3.4710063684753198E-2</v>
      </c>
      <c r="X42" s="229">
        <v>3.0127154729667299E-2</v>
      </c>
      <c r="Y42" s="229">
        <v>2.9758595726358809E-2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1.432703178532829</v>
      </c>
      <c r="C44" s="229">
        <v>1.3760507237866031</v>
      </c>
      <c r="D44" s="229">
        <v>0.9237665567360912</v>
      </c>
      <c r="E44" s="229">
        <v>0.68919596467812294</v>
      </c>
      <c r="F44" s="229">
        <v>0.66110486917890376</v>
      </c>
      <c r="G44" s="229">
        <v>0.76270375093609488</v>
      </c>
      <c r="H44" s="229">
        <v>0.8179504710359633</v>
      </c>
      <c r="I44" s="229">
        <v>1.08951008807406</v>
      </c>
      <c r="J44" s="229">
        <v>1.107769468701715</v>
      </c>
      <c r="K44" s="229">
        <v>0.93219422247222317</v>
      </c>
      <c r="L44" s="229">
        <v>0.9707642775689882</v>
      </c>
      <c r="M44" s="229">
        <v>0.9709277742889183</v>
      </c>
      <c r="N44" s="229">
        <v>0.73525147250422174</v>
      </c>
      <c r="O44" s="229">
        <v>0.63601907929530765</v>
      </c>
      <c r="P44" s="229">
        <v>0.52602287138228543</v>
      </c>
      <c r="Q44" s="229">
        <v>0.67989687828832357</v>
      </c>
      <c r="R44" s="229">
        <v>0.82880530450775558</v>
      </c>
      <c r="S44" s="229">
        <v>0.96982543560775225</v>
      </c>
      <c r="T44" s="229">
        <v>1.1107562334478021</v>
      </c>
      <c r="U44" s="229">
        <v>1.0415313869203899</v>
      </c>
      <c r="V44" s="229">
        <v>0.57483759696907522</v>
      </c>
      <c r="W44" s="229">
        <v>0.56006389889910435</v>
      </c>
      <c r="X44" s="229">
        <v>0.59636691191530811</v>
      </c>
      <c r="Y44" s="229">
        <v>0.55900538407934985</v>
      </c>
      <c r="DA44" s="73" t="s">
        <v>2976</v>
      </c>
    </row>
    <row r="45" spans="1:105" ht="12" customHeight="1" x14ac:dyDescent="0.25">
      <c r="A45" s="64" t="s">
        <v>39</v>
      </c>
      <c r="B45" s="229">
        <v>1.3912067609179171E-2</v>
      </c>
      <c r="C45" s="229">
        <v>1.669488182419758E-2</v>
      </c>
      <c r="D45" s="229">
        <v>1.7251845360660319E-2</v>
      </c>
      <c r="E45" s="229">
        <v>0.35505824393333368</v>
      </c>
      <c r="F45" s="229">
        <v>0.33613751142967979</v>
      </c>
      <c r="G45" s="229">
        <v>0.31165115049617492</v>
      </c>
      <c r="H45" s="229">
        <v>0.26601620291512929</v>
      </c>
      <c r="I45" s="229">
        <v>0.26379035223019959</v>
      </c>
      <c r="J45" s="229">
        <v>0.13745980281222281</v>
      </c>
      <c r="K45" s="229">
        <v>0.13133921431182199</v>
      </c>
      <c r="L45" s="229">
        <v>0.13078225077532779</v>
      </c>
      <c r="M45" s="229">
        <v>0.11575625609439751</v>
      </c>
      <c r="N45" s="229">
        <v>0.1168681797034639</v>
      </c>
      <c r="O45" s="229">
        <v>0.1285564001008615</v>
      </c>
      <c r="P45" s="229">
        <v>0.1174251432415597</v>
      </c>
      <c r="Q45" s="229">
        <v>9.7452591109159784E-2</v>
      </c>
      <c r="R45" s="229">
        <v>0.11848898365982991</v>
      </c>
      <c r="S45" s="229">
        <v>0.10811303346637451</v>
      </c>
      <c r="T45" s="229">
        <v>9.7660951566040183E-2</v>
      </c>
      <c r="U45" s="229">
        <v>9.296683082688581E-2</v>
      </c>
      <c r="V45" s="229">
        <v>9.8259987889816283E-2</v>
      </c>
      <c r="W45" s="229">
        <v>0.10368136677118291</v>
      </c>
      <c r="X45" s="229">
        <v>0.1094172898085861</v>
      </c>
      <c r="Y45" s="229">
        <v>0.1094172898076098</v>
      </c>
      <c r="DA45" s="73" t="s">
        <v>2977</v>
      </c>
    </row>
    <row r="46" spans="1:105" ht="12" customHeight="1" x14ac:dyDescent="0.25">
      <c r="A46" s="60" t="s">
        <v>2932</v>
      </c>
      <c r="B46" s="329">
        <v>0.22795856891078051</v>
      </c>
      <c r="C46" s="329">
        <v>0.20575476189986289</v>
      </c>
      <c r="D46" s="329">
        <v>0.20859371868085111</v>
      </c>
      <c r="E46" s="329">
        <v>0.2183254323460192</v>
      </c>
      <c r="F46" s="329">
        <v>0.22646399585787691</v>
      </c>
      <c r="G46" s="329">
        <v>0.22356808051760349</v>
      </c>
      <c r="H46" s="329">
        <v>0.2249929154902002</v>
      </c>
      <c r="I46" s="329">
        <v>0.22055010447551651</v>
      </c>
      <c r="J46" s="329">
        <v>0.19036324800748361</v>
      </c>
      <c r="K46" s="329">
        <v>0.15642020235804799</v>
      </c>
      <c r="L46" s="329">
        <v>0.1567589993280038</v>
      </c>
      <c r="M46" s="329">
        <v>0.16415966369874291</v>
      </c>
      <c r="N46" s="329">
        <v>0.16166648730921579</v>
      </c>
      <c r="O46" s="329">
        <v>0.15014094599448771</v>
      </c>
      <c r="P46" s="329">
        <v>0.14212008331512219</v>
      </c>
      <c r="Q46" s="329">
        <v>0.141263885324066</v>
      </c>
      <c r="R46" s="329">
        <v>0.1486378798466344</v>
      </c>
      <c r="S46" s="329">
        <v>0.15103561056425319</v>
      </c>
      <c r="T46" s="329">
        <v>0.14772322913353109</v>
      </c>
      <c r="U46" s="329">
        <v>0.14439899209803039</v>
      </c>
      <c r="V46" s="329">
        <v>0.1464410191760234</v>
      </c>
      <c r="W46" s="329">
        <v>0.15476561906806791</v>
      </c>
      <c r="X46" s="329">
        <v>0.15094096720801409</v>
      </c>
      <c r="Y46" s="329">
        <v>0.1456520490603764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2.4768352590315521</v>
      </c>
      <c r="C48" s="316">
        <v>2.2355845249523378</v>
      </c>
      <c r="D48" s="316">
        <v>2.2664306049554579</v>
      </c>
      <c r="E48" s="316">
        <v>2.3721684662337559</v>
      </c>
      <c r="F48" s="316">
        <v>2.460596293976113</v>
      </c>
      <c r="G48" s="316">
        <v>2.429131342883327</v>
      </c>
      <c r="H48" s="316">
        <v>2.4446125836863861</v>
      </c>
      <c r="I48" s="316">
        <v>2.396340167242637</v>
      </c>
      <c r="J48" s="316">
        <v>2.0683513102472602</v>
      </c>
      <c r="K48" s="316">
        <v>1.6995503800381231</v>
      </c>
      <c r="L48" s="316">
        <v>1.703231506327209</v>
      </c>
      <c r="M48" s="316">
        <v>1.7836418481769989</v>
      </c>
      <c r="N48" s="316">
        <v>1.7565527713413629</v>
      </c>
      <c r="O48" s="316">
        <v>1.6313244579502739</v>
      </c>
      <c r="P48" s="316">
        <v>1.544175483524671</v>
      </c>
      <c r="Q48" s="316">
        <v>1.53487264668422</v>
      </c>
      <c r="R48" s="316">
        <v>1.6149932129812949</v>
      </c>
      <c r="S48" s="316">
        <v>1.6410452452055619</v>
      </c>
      <c r="T48" s="316">
        <v>1.605055270544048</v>
      </c>
      <c r="U48" s="316">
        <v>1.568936481334904</v>
      </c>
      <c r="V48" s="316">
        <v>1.5911236914531151</v>
      </c>
      <c r="W48" s="316">
        <v>1.6815728578453459</v>
      </c>
      <c r="X48" s="316">
        <v>1.6400169179841451</v>
      </c>
      <c r="Y48" s="316">
        <v>1.58255130476858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0.99999999999999978</v>
      </c>
      <c r="D52" s="232">
        <f t="shared" si="1"/>
        <v>1</v>
      </c>
      <c r="E52" s="232">
        <f t="shared" si="1"/>
        <v>1.0000000000000002</v>
      </c>
      <c r="F52" s="232">
        <f t="shared" si="1"/>
        <v>1</v>
      </c>
      <c r="G52" s="232">
        <f t="shared" si="1"/>
        <v>0.99999999999999978</v>
      </c>
      <c r="H52" s="232">
        <f t="shared" si="1"/>
        <v>0.99999999999999989</v>
      </c>
      <c r="I52" s="232">
        <f t="shared" si="1"/>
        <v>1</v>
      </c>
      <c r="J52" s="232">
        <f t="shared" si="1"/>
        <v>0.99999999999999978</v>
      </c>
      <c r="K52" s="232">
        <f t="shared" si="1"/>
        <v>0.99999999999999989</v>
      </c>
      <c r="L52" s="232">
        <f t="shared" si="1"/>
        <v>1</v>
      </c>
      <c r="M52" s="232">
        <f t="shared" si="1"/>
        <v>1.0000000000000002</v>
      </c>
      <c r="N52" s="232">
        <f t="shared" si="1"/>
        <v>1.0000000000000002</v>
      </c>
      <c r="O52" s="232">
        <f t="shared" si="1"/>
        <v>1</v>
      </c>
      <c r="P52" s="232">
        <f t="shared" si="1"/>
        <v>1.0000000000000002</v>
      </c>
      <c r="Q52" s="232">
        <f t="shared" si="1"/>
        <v>1.0000000000000004</v>
      </c>
      <c r="R52" s="232">
        <f t="shared" si="1"/>
        <v>1.0000000000000002</v>
      </c>
      <c r="S52" s="232">
        <f t="shared" si="1"/>
        <v>1.0000000000000004</v>
      </c>
      <c r="T52" s="232">
        <f t="shared" si="1"/>
        <v>1</v>
      </c>
      <c r="U52" s="232">
        <f t="shared" si="1"/>
        <v>1</v>
      </c>
      <c r="V52" s="232">
        <f t="shared" si="1"/>
        <v>0.99999999999999978</v>
      </c>
      <c r="W52" s="232">
        <f t="shared" si="1"/>
        <v>1</v>
      </c>
      <c r="X52" s="232">
        <f t="shared" si="1"/>
        <v>1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1.0814691101308019E-2</v>
      </c>
      <c r="C53" s="299">
        <f t="shared" si="2"/>
        <v>1.0395975904764602E-2</v>
      </c>
      <c r="D53" s="299">
        <f t="shared" si="2"/>
        <v>1.3014608693283455E-2</v>
      </c>
      <c r="E53" s="299">
        <f t="shared" si="2"/>
        <v>1.2746248954527657E-2</v>
      </c>
      <c r="F53" s="299">
        <f t="shared" si="2"/>
        <v>1.3225665135987451E-2</v>
      </c>
      <c r="G53" s="299">
        <f t="shared" si="2"/>
        <v>1.3136916442379746E-2</v>
      </c>
      <c r="H53" s="299">
        <f t="shared" si="2"/>
        <v>1.2822320455237828E-2</v>
      </c>
      <c r="I53" s="299">
        <f t="shared" si="2"/>
        <v>1.148057217453648E-2</v>
      </c>
      <c r="J53" s="299">
        <f t="shared" si="2"/>
        <v>1.0633661479710456E-2</v>
      </c>
      <c r="K53" s="299">
        <f t="shared" si="2"/>
        <v>1.0423759265543925E-2</v>
      </c>
      <c r="L53" s="299">
        <f t="shared" si="2"/>
        <v>9.9484809380674354E-3</v>
      </c>
      <c r="M53" s="299">
        <f t="shared" si="2"/>
        <v>1.0898390838660472E-2</v>
      </c>
      <c r="N53" s="299">
        <f t="shared" si="2"/>
        <v>1.3175664254960166E-2</v>
      </c>
      <c r="O53" s="299">
        <f t="shared" si="2"/>
        <v>1.3584716963040554E-2</v>
      </c>
      <c r="P53" s="299">
        <f t="shared" si="2"/>
        <v>1.4268062372343997E-2</v>
      </c>
      <c r="Q53" s="299">
        <f t="shared" si="2"/>
        <v>1.2782358672135397E-2</v>
      </c>
      <c r="R53" s="299">
        <f t="shared" si="2"/>
        <v>1.1761874745256229E-2</v>
      </c>
      <c r="S53" s="299">
        <f t="shared" si="2"/>
        <v>1.09489782149855E-2</v>
      </c>
      <c r="T53" s="299">
        <f t="shared" si="2"/>
        <v>9.8761401429413986E-3</v>
      </c>
      <c r="U53" s="299">
        <f t="shared" si="2"/>
        <v>1.0154105388591553E-2</v>
      </c>
      <c r="V53" s="299">
        <f t="shared" si="2"/>
        <v>1.4150639495076766E-2</v>
      </c>
      <c r="W53" s="299">
        <f t="shared" si="2"/>
        <v>1.440513022814013E-2</v>
      </c>
      <c r="X53" s="299">
        <f t="shared" si="2"/>
        <v>1.3554614931279756E-2</v>
      </c>
      <c r="Y53" s="299">
        <f t="shared" si="2"/>
        <v>1.3727141835400629E-2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3.049656576032852E-3</v>
      </c>
      <c r="C54" s="233">
        <f t="shared" si="3"/>
        <v>2.9315822324698579E-3</v>
      </c>
      <c r="D54" s="233">
        <f t="shared" si="3"/>
        <v>3.6700157789218584E-3</v>
      </c>
      <c r="E54" s="233">
        <f t="shared" si="3"/>
        <v>3.5943404744334939E-3</v>
      </c>
      <c r="F54" s="233">
        <f t="shared" si="3"/>
        <v>3.7295320112743936E-3</v>
      </c>
      <c r="G54" s="233">
        <f t="shared" si="3"/>
        <v>3.7045055880007465E-3</v>
      </c>
      <c r="H54" s="233">
        <f t="shared" si="3"/>
        <v>3.6157920304896278E-3</v>
      </c>
      <c r="I54" s="233">
        <f t="shared" si="3"/>
        <v>3.2374297241333475E-3</v>
      </c>
      <c r="J54" s="233">
        <f t="shared" si="3"/>
        <v>2.9986076675813699E-3</v>
      </c>
      <c r="K54" s="233">
        <f t="shared" si="3"/>
        <v>2.9394169184642363E-3</v>
      </c>
      <c r="L54" s="233">
        <f t="shared" si="3"/>
        <v>2.8053922234214683E-3</v>
      </c>
      <c r="M54" s="233">
        <f t="shared" si="3"/>
        <v>3.0732592339393979E-3</v>
      </c>
      <c r="N54" s="233">
        <f t="shared" si="3"/>
        <v>3.7154321618932274E-3</v>
      </c>
      <c r="O54" s="233">
        <f t="shared" si="3"/>
        <v>3.8307817608281901E-3</v>
      </c>
      <c r="P54" s="233">
        <f t="shared" si="3"/>
        <v>4.0234797123149448E-3</v>
      </c>
      <c r="Q54" s="233">
        <f t="shared" si="3"/>
        <v>3.6045231265989198E-3</v>
      </c>
      <c r="R54" s="233">
        <f t="shared" si="3"/>
        <v>3.3167548039358258E-3</v>
      </c>
      <c r="S54" s="233">
        <f t="shared" si="3"/>
        <v>3.0875244703135758E-3</v>
      </c>
      <c r="T54" s="233">
        <f t="shared" si="3"/>
        <v>2.784992696564442E-3</v>
      </c>
      <c r="U54" s="233">
        <f t="shared" si="3"/>
        <v>2.8633766773332537E-3</v>
      </c>
      <c r="V54" s="233">
        <f t="shared" si="3"/>
        <v>3.9903673981045674E-3</v>
      </c>
      <c r="W54" s="233">
        <f t="shared" si="3"/>
        <v>4.0621317536793872E-3</v>
      </c>
      <c r="X54" s="233">
        <f t="shared" si="3"/>
        <v>3.82229322812288E-3</v>
      </c>
      <c r="Y54" s="233">
        <f t="shared" si="3"/>
        <v>3.8709444381080801E-3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4.1371623310932713E-2</v>
      </c>
      <c r="C55" s="233">
        <f t="shared" si="4"/>
        <v>3.9769827455306085E-2</v>
      </c>
      <c r="D55" s="233">
        <f t="shared" si="4"/>
        <v>4.9787412636556096E-2</v>
      </c>
      <c r="E55" s="233">
        <f t="shared" si="4"/>
        <v>4.8760801897551019E-2</v>
      </c>
      <c r="F55" s="233">
        <f t="shared" si="4"/>
        <v>5.0594809497279999E-2</v>
      </c>
      <c r="G55" s="233">
        <f t="shared" si="4"/>
        <v>5.0255301185218121E-2</v>
      </c>
      <c r="H55" s="233">
        <f t="shared" si="4"/>
        <v>4.9051813581805041E-2</v>
      </c>
      <c r="I55" s="233">
        <f t="shared" si="4"/>
        <v>4.3918952742113181E-2</v>
      </c>
      <c r="J55" s="233">
        <f t="shared" si="4"/>
        <v>4.0679094116830336E-2</v>
      </c>
      <c r="K55" s="233">
        <f t="shared" si="4"/>
        <v>3.9876112759778148E-2</v>
      </c>
      <c r="L55" s="233">
        <f t="shared" si="4"/>
        <v>3.8057934529072218E-2</v>
      </c>
      <c r="M55" s="233">
        <f t="shared" si="4"/>
        <v>4.169181683033437E-2</v>
      </c>
      <c r="N55" s="233">
        <f t="shared" si="4"/>
        <v>5.0403531022869846E-2</v>
      </c>
      <c r="O55" s="233">
        <f t="shared" si="4"/>
        <v>5.1968363008775754E-2</v>
      </c>
      <c r="P55" s="233">
        <f t="shared" si="4"/>
        <v>5.4582502293950286E-2</v>
      </c>
      <c r="Q55" s="233">
        <f t="shared" si="4"/>
        <v>4.8898939697395422E-2</v>
      </c>
      <c r="R55" s="233">
        <f t="shared" si="4"/>
        <v>4.4995076311727382E-2</v>
      </c>
      <c r="S55" s="233">
        <f t="shared" si="4"/>
        <v>4.1885338943726438E-2</v>
      </c>
      <c r="T55" s="233">
        <f t="shared" si="4"/>
        <v>3.7781194666793062E-2</v>
      </c>
      <c r="U55" s="233">
        <f t="shared" si="4"/>
        <v>3.8844551292409317E-2</v>
      </c>
      <c r="V55" s="233">
        <f t="shared" si="4"/>
        <v>5.4133300832634575E-2</v>
      </c>
      <c r="W55" s="233">
        <f t="shared" si="4"/>
        <v>5.5106855661505014E-2</v>
      </c>
      <c r="X55" s="233">
        <f t="shared" si="4"/>
        <v>5.1853207623639395E-2</v>
      </c>
      <c r="Y55" s="233">
        <f t="shared" si="4"/>
        <v>5.251320965434253E-2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9.4382398966480277E-2</v>
      </c>
      <c r="C56" s="233">
        <f t="shared" si="5"/>
        <v>9.0728171179178169E-2</v>
      </c>
      <c r="D56" s="233">
        <f t="shared" si="5"/>
        <v>0.11358160659193818</v>
      </c>
      <c r="E56" s="233">
        <f t="shared" si="5"/>
        <v>0.11123956688941479</v>
      </c>
      <c r="F56" s="233">
        <f t="shared" si="5"/>
        <v>0.11542354670776135</v>
      </c>
      <c r="G56" s="233">
        <f t="shared" si="5"/>
        <v>0.11464901560656104</v>
      </c>
      <c r="H56" s="233">
        <f t="shared" si="5"/>
        <v>0.11190346109247139</v>
      </c>
      <c r="I56" s="233">
        <f t="shared" si="5"/>
        <v>0.10019370254685496</v>
      </c>
      <c r="J56" s="233">
        <f t="shared" si="5"/>
        <v>9.2802510108785125E-2</v>
      </c>
      <c r="K56" s="233">
        <f t="shared" si="5"/>
        <v>9.097064322180419E-2</v>
      </c>
      <c r="L56" s="233">
        <f t="shared" si="5"/>
        <v>8.6822775446035561E-2</v>
      </c>
      <c r="M56" s="233">
        <f t="shared" si="5"/>
        <v>9.5112866617399441E-2</v>
      </c>
      <c r="N56" s="233">
        <f t="shared" si="5"/>
        <v>0.11498717704564297</v>
      </c>
      <c r="O56" s="233">
        <f t="shared" si="5"/>
        <v>0.11855707798231346</v>
      </c>
      <c r="P56" s="233">
        <f t="shared" si="5"/>
        <v>0.12452079700568806</v>
      </c>
      <c r="Q56" s="233">
        <f t="shared" si="5"/>
        <v>0.11155470504194216</v>
      </c>
      <c r="R56" s="233">
        <f t="shared" si="5"/>
        <v>0.10264869744326549</v>
      </c>
      <c r="S56" s="233">
        <f t="shared" si="5"/>
        <v>9.55543547644256E-2</v>
      </c>
      <c r="T56" s="233">
        <f t="shared" si="5"/>
        <v>8.6191440003980047E-2</v>
      </c>
      <c r="U56" s="233">
        <f t="shared" si="5"/>
        <v>8.8617309265340227E-2</v>
      </c>
      <c r="V56" s="233">
        <f t="shared" si="5"/>
        <v>0.12349601943726654</v>
      </c>
      <c r="W56" s="233">
        <f t="shared" si="5"/>
        <v>0.12571702100598944</v>
      </c>
      <c r="X56" s="233">
        <f t="shared" si="5"/>
        <v>0.11829437034279466</v>
      </c>
      <c r="Y56" s="233">
        <f t="shared" si="5"/>
        <v>0.11980005394897912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4.2665234760656201E-2</v>
      </c>
      <c r="C57" s="300">
        <f t="shared" si="6"/>
        <v>4.1334315339942834E-2</v>
      </c>
      <c r="D57" s="300">
        <f t="shared" si="6"/>
        <v>4.7984395649686616E-2</v>
      </c>
      <c r="E57" s="300">
        <f t="shared" si="6"/>
        <v>4.6689283585254565E-2</v>
      </c>
      <c r="F57" s="300">
        <f t="shared" si="6"/>
        <v>4.7543188893352004E-2</v>
      </c>
      <c r="G57" s="300">
        <f t="shared" si="6"/>
        <v>4.9307985935823057E-2</v>
      </c>
      <c r="H57" s="300">
        <f t="shared" si="6"/>
        <v>4.953801561860377E-2</v>
      </c>
      <c r="I57" s="300">
        <f t="shared" si="6"/>
        <v>4.7030368230059932E-2</v>
      </c>
      <c r="J57" s="300">
        <f t="shared" si="6"/>
        <v>4.7406878633028622E-2</v>
      </c>
      <c r="K57" s="300">
        <f t="shared" si="6"/>
        <v>5.0563675274697233E-2</v>
      </c>
      <c r="L57" s="300">
        <f t="shared" si="6"/>
        <v>5.0500107495627548E-2</v>
      </c>
      <c r="M57" s="300">
        <f t="shared" si="6"/>
        <v>5.3507655781766555E-2</v>
      </c>
      <c r="N57" s="300">
        <f t="shared" si="6"/>
        <v>6.1740498879463798E-2</v>
      </c>
      <c r="O57" s="300">
        <f t="shared" si="6"/>
        <v>6.5284462537704216E-2</v>
      </c>
      <c r="P57" s="300">
        <f t="shared" si="6"/>
        <v>6.814316143304594E-2</v>
      </c>
      <c r="Q57" s="300">
        <f t="shared" si="6"/>
        <v>6.6590736774740131E-2</v>
      </c>
      <c r="R57" s="300">
        <f t="shared" si="6"/>
        <v>6.5226785500786699E-2</v>
      </c>
      <c r="S57" s="300">
        <f t="shared" si="6"/>
        <v>6.2379103222762133E-2</v>
      </c>
      <c r="T57" s="300">
        <f t="shared" si="6"/>
        <v>6.2123158285999951E-2</v>
      </c>
      <c r="U57" s="300">
        <f t="shared" si="6"/>
        <v>6.6533668047207534E-2</v>
      </c>
      <c r="V57" s="300">
        <f t="shared" si="6"/>
        <v>7.8785245413483973E-2</v>
      </c>
      <c r="W57" s="300">
        <f t="shared" si="6"/>
        <v>7.9398335232690964E-2</v>
      </c>
      <c r="X57" s="300">
        <f t="shared" si="6"/>
        <v>8.4025208991977587E-2</v>
      </c>
      <c r="Y57" s="300">
        <f t="shared" si="6"/>
        <v>9.2901067018320488E-2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0.63476288373853251</v>
      </c>
      <c r="C58" s="301">
        <f t="shared" si="7"/>
        <v>0.64459502881609121</v>
      </c>
      <c r="D58" s="301">
        <f t="shared" si="7"/>
        <v>0.58237379369488518</v>
      </c>
      <c r="E58" s="301">
        <f t="shared" si="7"/>
        <v>0.5905577646534117</v>
      </c>
      <c r="F58" s="301">
        <f t="shared" si="7"/>
        <v>0.57938936393542784</v>
      </c>
      <c r="G58" s="301">
        <f t="shared" si="7"/>
        <v>0.580712022225081</v>
      </c>
      <c r="H58" s="301">
        <f t="shared" si="7"/>
        <v>0.58639476378177879</v>
      </c>
      <c r="I58" s="301">
        <f t="shared" si="7"/>
        <v>0.61822535402706869</v>
      </c>
      <c r="J58" s="301">
        <f t="shared" si="7"/>
        <v>0.63413986554969815</v>
      </c>
      <c r="K58" s="301">
        <f t="shared" si="7"/>
        <v>0.63610307034981872</v>
      </c>
      <c r="L58" s="301">
        <f t="shared" si="7"/>
        <v>0.64539342393509513</v>
      </c>
      <c r="M58" s="301">
        <f t="shared" si="7"/>
        <v>0.6245469203431735</v>
      </c>
      <c r="N58" s="301">
        <f t="shared" si="7"/>
        <v>0.57212610585164192</v>
      </c>
      <c r="O58" s="301">
        <f t="shared" si="7"/>
        <v>0.56143463888596712</v>
      </c>
      <c r="P58" s="301">
        <f t="shared" si="7"/>
        <v>0.54223221528127319</v>
      </c>
      <c r="Q58" s="301">
        <f t="shared" si="7"/>
        <v>0.57645200352206505</v>
      </c>
      <c r="R58" s="301">
        <f t="shared" si="7"/>
        <v>0.60144136910557755</v>
      </c>
      <c r="S58" s="301">
        <f t="shared" si="7"/>
        <v>0.62245402956343543</v>
      </c>
      <c r="T58" s="301">
        <f t="shared" si="7"/>
        <v>0.64506483349310351</v>
      </c>
      <c r="U58" s="301">
        <f t="shared" si="7"/>
        <v>0.63556508311861581</v>
      </c>
      <c r="V58" s="301">
        <f t="shared" si="7"/>
        <v>0.53617189571750268</v>
      </c>
      <c r="W58" s="301">
        <f t="shared" si="7"/>
        <v>0.52806950339164072</v>
      </c>
      <c r="X58" s="301">
        <f t="shared" si="7"/>
        <v>0.54185684512080345</v>
      </c>
      <c r="Y58" s="301">
        <f t="shared" si="7"/>
        <v>0.53071771678448132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5.0895061786204225E-2</v>
      </c>
      <c r="C59" s="301">
        <f t="shared" si="8"/>
        <v>4.8924544496411058E-2</v>
      </c>
      <c r="D59" s="301">
        <f t="shared" si="8"/>
        <v>6.1248102915100251E-2</v>
      </c>
      <c r="E59" s="301">
        <f t="shared" si="8"/>
        <v>5.998517405684984E-2</v>
      </c>
      <c r="F59" s="301">
        <f t="shared" si="8"/>
        <v>6.2241356498690531E-2</v>
      </c>
      <c r="G59" s="301">
        <f t="shared" si="8"/>
        <v>6.1823695910672188E-2</v>
      </c>
      <c r="H59" s="301">
        <f t="shared" si="8"/>
        <v>6.0343174455802041E-2</v>
      </c>
      <c r="I59" s="301">
        <f t="shared" si="8"/>
        <v>5.4028767413739708E-2</v>
      </c>
      <c r="J59" s="301">
        <f t="shared" si="8"/>
        <v>5.0043117547572534E-2</v>
      </c>
      <c r="K59" s="301">
        <f t="shared" si="8"/>
        <v>4.9055295883597798E-2</v>
      </c>
      <c r="L59" s="301">
        <f t="shared" si="8"/>
        <v>4.6818586613220775E-2</v>
      </c>
      <c r="M59" s="301">
        <f t="shared" si="8"/>
        <v>5.1288961460650491E-2</v>
      </c>
      <c r="N59" s="301">
        <f t="shared" si="8"/>
        <v>6.2006047149083685E-2</v>
      </c>
      <c r="O59" s="301">
        <f t="shared" si="8"/>
        <v>6.3931091762613843E-2</v>
      </c>
      <c r="P59" s="301">
        <f t="shared" si="8"/>
        <v>6.7146986373196937E-2</v>
      </c>
      <c r="Q59" s="301">
        <f t="shared" si="8"/>
        <v>6.0155110145778533E-2</v>
      </c>
      <c r="R59" s="301">
        <f t="shared" si="8"/>
        <v>5.5352606586147317E-2</v>
      </c>
      <c r="S59" s="301">
        <f t="shared" si="8"/>
        <v>5.1527030918163977E-2</v>
      </c>
      <c r="T59" s="301">
        <f t="shared" si="8"/>
        <v>4.6478143302994594E-2</v>
      </c>
      <c r="U59" s="301">
        <f t="shared" si="8"/>
        <v>4.7786276676315916E-2</v>
      </c>
      <c r="V59" s="301">
        <f t="shared" si="8"/>
        <v>6.6594382092811433E-2</v>
      </c>
      <c r="W59" s="301">
        <f t="shared" si="8"/>
        <v>6.779204196695339E-2</v>
      </c>
      <c r="X59" s="301">
        <f t="shared" si="8"/>
        <v>6.3789428468488757E-2</v>
      </c>
      <c r="Y59" s="301">
        <f t="shared" si="8"/>
        <v>6.4601358033814213E-2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7.5094342745797113E-2</v>
      </c>
      <c r="C60" s="301">
        <f t="shared" si="9"/>
        <v>7.617476905748112E-2</v>
      </c>
      <c r="D60" s="301">
        <f t="shared" si="9"/>
        <v>7.1822548218625853E-2</v>
      </c>
      <c r="E60" s="301">
        <f t="shared" si="9"/>
        <v>7.1074688362422825E-2</v>
      </c>
      <c r="F60" s="301">
        <f t="shared" si="9"/>
        <v>7.0418483313500174E-2</v>
      </c>
      <c r="G60" s="301">
        <f t="shared" si="9"/>
        <v>6.9361905059233675E-2</v>
      </c>
      <c r="H60" s="301">
        <f t="shared" si="9"/>
        <v>7.0648178144809268E-2</v>
      </c>
      <c r="I60" s="301">
        <f t="shared" si="9"/>
        <v>7.2029076851932064E-2</v>
      </c>
      <c r="J60" s="301">
        <f t="shared" si="9"/>
        <v>7.5118300958094547E-2</v>
      </c>
      <c r="K60" s="301">
        <f t="shared" si="9"/>
        <v>7.4801588195986576E-2</v>
      </c>
      <c r="L60" s="301">
        <f t="shared" si="9"/>
        <v>7.6450814437248937E-2</v>
      </c>
      <c r="M60" s="301">
        <f t="shared" si="9"/>
        <v>7.2552545624873357E-2</v>
      </c>
      <c r="N60" s="301">
        <f t="shared" si="9"/>
        <v>6.4628624514453961E-2</v>
      </c>
      <c r="O60" s="301">
        <f t="shared" si="9"/>
        <v>6.2415587010457775E-2</v>
      </c>
      <c r="P60" s="301">
        <f t="shared" si="9"/>
        <v>6.3122005168030848E-2</v>
      </c>
      <c r="Q60" s="301">
        <f t="shared" si="9"/>
        <v>6.4452681067446616E-2</v>
      </c>
      <c r="R60" s="301">
        <f t="shared" si="9"/>
        <v>6.4179468702200551E-2</v>
      </c>
      <c r="S60" s="301">
        <f t="shared" si="9"/>
        <v>6.4616374819326791E-2</v>
      </c>
      <c r="T60" s="301">
        <f t="shared" si="9"/>
        <v>6.6811761697062003E-2</v>
      </c>
      <c r="U60" s="301">
        <f t="shared" si="9"/>
        <v>6.5540196050733551E-2</v>
      </c>
      <c r="V60" s="301">
        <f t="shared" si="9"/>
        <v>6.1227282330952058E-2</v>
      </c>
      <c r="W60" s="301">
        <f t="shared" si="9"/>
        <v>6.2892956620721391E-2</v>
      </c>
      <c r="X60" s="301">
        <f t="shared" si="9"/>
        <v>6.3941472926344112E-2</v>
      </c>
      <c r="Y60" s="301">
        <f t="shared" si="9"/>
        <v>6.2256730925949307E-2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3.7766351422240677E-2</v>
      </c>
      <c r="C61" s="302">
        <f t="shared" si="10"/>
        <v>3.8502889821237868E-2</v>
      </c>
      <c r="D61" s="302">
        <f t="shared" si="10"/>
        <v>3.6339358401838537E-2</v>
      </c>
      <c r="E61" s="302">
        <f t="shared" si="10"/>
        <v>3.5273216453366757E-2</v>
      </c>
      <c r="F61" s="302">
        <f t="shared" si="10"/>
        <v>3.5006119359883993E-2</v>
      </c>
      <c r="G61" s="302">
        <f t="shared" si="10"/>
        <v>3.3916238145788612E-2</v>
      </c>
      <c r="H61" s="302">
        <f t="shared" si="10"/>
        <v>3.503276451350202E-2</v>
      </c>
      <c r="I61" s="302">
        <f t="shared" si="10"/>
        <v>3.5294844614627778E-2</v>
      </c>
      <c r="J61" s="302">
        <f t="shared" si="10"/>
        <v>3.7895058182530632E-2</v>
      </c>
      <c r="K61" s="302">
        <f t="shared" si="10"/>
        <v>3.7560158592046901E-2</v>
      </c>
      <c r="L61" s="302">
        <f t="shared" si="10"/>
        <v>3.8916275370182593E-2</v>
      </c>
      <c r="M61" s="302">
        <f t="shared" si="10"/>
        <v>3.5722297975079961E-2</v>
      </c>
      <c r="N61" s="302">
        <f t="shared" si="10"/>
        <v>2.9613910481651053E-2</v>
      </c>
      <c r="O61" s="302">
        <f t="shared" si="10"/>
        <v>2.7793304704255509E-2</v>
      </c>
      <c r="P61" s="302">
        <f t="shared" si="10"/>
        <v>2.9225067588414609E-2</v>
      </c>
      <c r="Q61" s="302">
        <f t="shared" si="10"/>
        <v>2.9370230287964871E-2</v>
      </c>
      <c r="R61" s="302">
        <f t="shared" si="10"/>
        <v>2.8205518161391913E-2</v>
      </c>
      <c r="S61" s="302">
        <f t="shared" si="10"/>
        <v>2.7874731954390355E-2</v>
      </c>
      <c r="T61" s="302">
        <f t="shared" si="10"/>
        <v>2.9323221315442714E-2</v>
      </c>
      <c r="U61" s="302">
        <f t="shared" si="10"/>
        <v>2.8434514869779302E-2</v>
      </c>
      <c r="V61" s="302">
        <f t="shared" si="10"/>
        <v>2.7692392926765071E-2</v>
      </c>
      <c r="W61" s="302">
        <f t="shared" si="10"/>
        <v>2.967765062986186E-2</v>
      </c>
      <c r="X61" s="302">
        <f t="shared" si="10"/>
        <v>3.0349202945385317E-2</v>
      </c>
      <c r="Y61" s="302">
        <f t="shared" si="10"/>
        <v>2.9174703868088528E-2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3.3005592170823529E-2</v>
      </c>
      <c r="C62" s="302">
        <f t="shared" si="11"/>
        <v>3.351683153107566E-2</v>
      </c>
      <c r="D62" s="302">
        <f t="shared" si="11"/>
        <v>3.028153097493699E-2</v>
      </c>
      <c r="E62" s="302">
        <f t="shared" si="11"/>
        <v>3.0707070676004717E-2</v>
      </c>
      <c r="F62" s="302">
        <f t="shared" si="11"/>
        <v>3.0126350396446053E-2</v>
      </c>
      <c r="G62" s="302">
        <f t="shared" si="11"/>
        <v>3.0195124298020994E-2</v>
      </c>
      <c r="H62" s="302">
        <f t="shared" si="11"/>
        <v>3.0490608257523928E-2</v>
      </c>
      <c r="I62" s="302">
        <f t="shared" si="11"/>
        <v>3.2145694758494214E-2</v>
      </c>
      <c r="J62" s="302">
        <f t="shared" si="11"/>
        <v>3.297319726434355E-2</v>
      </c>
      <c r="K62" s="302">
        <f t="shared" si="11"/>
        <v>3.3075277487747516E-2</v>
      </c>
      <c r="L62" s="302">
        <f t="shared" si="11"/>
        <v>3.355834546385919E-2</v>
      </c>
      <c r="M62" s="302">
        <f t="shared" si="11"/>
        <v>3.2474395514406881E-2</v>
      </c>
      <c r="N62" s="302">
        <f t="shared" si="11"/>
        <v>2.9748684751074735E-2</v>
      </c>
      <c r="O62" s="302">
        <f t="shared" si="11"/>
        <v>2.9192763465478187E-2</v>
      </c>
      <c r="P62" s="302">
        <f t="shared" si="11"/>
        <v>2.819430029375785E-2</v>
      </c>
      <c r="Q62" s="302">
        <f t="shared" si="11"/>
        <v>2.9973617269878888E-2</v>
      </c>
      <c r="R62" s="302">
        <f t="shared" si="11"/>
        <v>3.1272982481970857E-2</v>
      </c>
      <c r="S62" s="302">
        <f t="shared" si="11"/>
        <v>3.2365572044566866E-2</v>
      </c>
      <c r="T62" s="302">
        <f t="shared" si="11"/>
        <v>3.3541259836458073E-2</v>
      </c>
      <c r="U62" s="302">
        <f t="shared" si="11"/>
        <v>3.3047303912730634E-2</v>
      </c>
      <c r="V62" s="302">
        <f t="shared" si="11"/>
        <v>2.7879183513821713E-2</v>
      </c>
      <c r="W62" s="302">
        <f t="shared" si="11"/>
        <v>2.7457885634619358E-2</v>
      </c>
      <c r="X62" s="302">
        <f t="shared" si="11"/>
        <v>2.8174782274120992E-2</v>
      </c>
      <c r="Y62" s="302">
        <f t="shared" si="11"/>
        <v>2.7595584062590786E-2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4.3223991527329116E-3</v>
      </c>
      <c r="C63" s="302">
        <f t="shared" si="12"/>
        <v>4.1550477051675938E-3</v>
      </c>
      <c r="D63" s="302">
        <f t="shared" si="12"/>
        <v>5.2016588418503174E-3</v>
      </c>
      <c r="E63" s="302">
        <f t="shared" si="12"/>
        <v>5.0944012330513553E-3</v>
      </c>
      <c r="F63" s="302">
        <f t="shared" si="12"/>
        <v>5.2860135571701321E-3</v>
      </c>
      <c r="G63" s="302">
        <f t="shared" si="12"/>
        <v>5.2505426154240723E-3</v>
      </c>
      <c r="H63" s="302">
        <f t="shared" si="12"/>
        <v>5.1248053737833095E-3</v>
      </c>
      <c r="I63" s="302">
        <f t="shared" si="12"/>
        <v>4.5885374788100621E-3</v>
      </c>
      <c r="J63" s="302">
        <f t="shared" si="12"/>
        <v>4.2500455112203751E-3</v>
      </c>
      <c r="K63" s="302">
        <f t="shared" si="12"/>
        <v>4.1661521161921559E-3</v>
      </c>
      <c r="L63" s="302">
        <f t="shared" si="12"/>
        <v>3.976193603207146E-3</v>
      </c>
      <c r="M63" s="302">
        <f t="shared" si="12"/>
        <v>4.3558521353865218E-3</v>
      </c>
      <c r="N63" s="302">
        <f t="shared" si="12"/>
        <v>5.2660292817281748E-3</v>
      </c>
      <c r="O63" s="302">
        <f t="shared" si="12"/>
        <v>5.4295188407240767E-3</v>
      </c>
      <c r="P63" s="302">
        <f t="shared" si="12"/>
        <v>5.702637285858389E-3</v>
      </c>
      <c r="Q63" s="302">
        <f t="shared" si="12"/>
        <v>5.1088335096028522E-3</v>
      </c>
      <c r="R63" s="302">
        <f t="shared" si="12"/>
        <v>4.7009680588377782E-3</v>
      </c>
      <c r="S63" s="302">
        <f t="shared" si="12"/>
        <v>4.3760708203695649E-3</v>
      </c>
      <c r="T63" s="302">
        <f t="shared" si="12"/>
        <v>3.9472805451612279E-3</v>
      </c>
      <c r="U63" s="302">
        <f t="shared" si="12"/>
        <v>4.0583772682236275E-3</v>
      </c>
      <c r="V63" s="302">
        <f t="shared" si="12"/>
        <v>5.655705890365275E-3</v>
      </c>
      <c r="W63" s="302">
        <f t="shared" si="12"/>
        <v>5.7574203562401659E-3</v>
      </c>
      <c r="X63" s="302">
        <f t="shared" si="12"/>
        <v>5.4174877068378117E-3</v>
      </c>
      <c r="Y63" s="302">
        <f t="shared" si="12"/>
        <v>5.4864429952699977E-3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4.6964107014056115E-2</v>
      </c>
      <c r="C65" s="235">
        <f t="shared" si="14"/>
        <v>4.5145785518354929E-2</v>
      </c>
      <c r="D65" s="235">
        <f t="shared" si="14"/>
        <v>5.6517515821002375E-2</v>
      </c>
      <c r="E65" s="235">
        <f t="shared" si="14"/>
        <v>5.5352131126134164E-2</v>
      </c>
      <c r="F65" s="235">
        <f t="shared" si="14"/>
        <v>5.7434054006726187E-2</v>
      </c>
      <c r="G65" s="235">
        <f t="shared" si="14"/>
        <v>5.7048652047030288E-2</v>
      </c>
      <c r="H65" s="235">
        <f t="shared" si="14"/>
        <v>5.5682480839002103E-2</v>
      </c>
      <c r="I65" s="235">
        <f t="shared" si="14"/>
        <v>4.9855776289561705E-2</v>
      </c>
      <c r="J65" s="235">
        <f t="shared" si="14"/>
        <v>4.6177963938698767E-2</v>
      </c>
      <c r="K65" s="235">
        <f t="shared" si="14"/>
        <v>4.5266438130309103E-2</v>
      </c>
      <c r="L65" s="235">
        <f t="shared" si="14"/>
        <v>4.3202484382211075E-2</v>
      </c>
      <c r="M65" s="235">
        <f t="shared" si="14"/>
        <v>4.7327583269202549E-2</v>
      </c>
      <c r="N65" s="235">
        <f t="shared" si="14"/>
        <v>5.7216919119990634E-2</v>
      </c>
      <c r="O65" s="235">
        <f t="shared" si="14"/>
        <v>5.8993280088299113E-2</v>
      </c>
      <c r="P65" s="235">
        <f t="shared" si="14"/>
        <v>6.1960790360156039E-2</v>
      </c>
      <c r="Q65" s="235">
        <f t="shared" si="14"/>
        <v>5.5508941951898046E-2</v>
      </c>
      <c r="R65" s="235">
        <f t="shared" si="14"/>
        <v>5.1077366801103294E-2</v>
      </c>
      <c r="S65" s="235">
        <f t="shared" si="14"/>
        <v>4.75472650828608E-2</v>
      </c>
      <c r="T65" s="235">
        <f t="shared" si="14"/>
        <v>4.2888335710561033E-2</v>
      </c>
      <c r="U65" s="235">
        <f t="shared" si="14"/>
        <v>4.4095433483452885E-2</v>
      </c>
      <c r="V65" s="235">
        <f t="shared" si="14"/>
        <v>6.1450867282167254E-2</v>
      </c>
      <c r="W65" s="235">
        <f t="shared" si="14"/>
        <v>6.2556024138679583E-2</v>
      </c>
      <c r="X65" s="235">
        <f t="shared" si="14"/>
        <v>5.8862558366549363E-2</v>
      </c>
      <c r="Y65" s="235">
        <f t="shared" si="14"/>
        <v>5.9611777360604287E-2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0.42442452351930382</v>
      </c>
      <c r="C69" s="322">
        <f>IF(C$5=0,0,C$5/WWP_fec!C$5)</f>
        <v>0.42465206258137467</v>
      </c>
      <c r="D69" s="322">
        <f>IF(D$5=0,0,D$5/WWP_fec!D$5)</f>
        <v>0.43317313001649305</v>
      </c>
      <c r="E69" s="322">
        <f>IF(E$5=0,0,E$5/WWP_fec!E$5)</f>
        <v>0.44477717520297894</v>
      </c>
      <c r="F69" s="322">
        <f>IF(F$5=0,0,F$5/WWP_fec!F$5)</f>
        <v>0.44587186267159679</v>
      </c>
      <c r="G69" s="322">
        <f>IF(G$5=0,0,G$5/WWP_fec!G$5)</f>
        <v>0.44352495860369229</v>
      </c>
      <c r="H69" s="322">
        <f>IF(H$5=0,0,H$5/WWP_fec!H$5)</f>
        <v>0.44139042500296338</v>
      </c>
      <c r="I69" s="322">
        <f>IF(I$5=0,0,I$5/WWP_fec!I$5)</f>
        <v>0.43651768975965083</v>
      </c>
      <c r="J69" s="322">
        <f>IF(J$5=0,0,J$5/WWP_fec!J$5)</f>
        <v>0.43213268865313498</v>
      </c>
      <c r="K69" s="322">
        <f>IF(K$5=0,0,K$5/WWP_fec!K$5)</f>
        <v>0.43313757977881018</v>
      </c>
      <c r="L69" s="322">
        <f>IF(L$5=0,0,L$5/WWP_fec!L$5)</f>
        <v>0.43240814989899939</v>
      </c>
      <c r="M69" s="322">
        <f>IF(M$5=0,0,M$5/WWP_fec!M$5)</f>
        <v>0.43350032864520083</v>
      </c>
      <c r="N69" s="322">
        <f>IF(N$5=0,0,N$5/WWP_fec!N$5)</f>
        <v>0.44027959503599839</v>
      </c>
      <c r="O69" s="322">
        <f>IF(O$5=0,0,O$5/WWP_fec!O$5)</f>
        <v>0.44370004563266074</v>
      </c>
      <c r="P69" s="322">
        <f>IF(P$5=0,0,P$5/WWP_fec!P$5)</f>
        <v>0.44655388252082512</v>
      </c>
      <c r="Q69" s="322">
        <f>IF(Q$5=0,0,Q$5/WWP_fec!Q$5)</f>
        <v>0.44053396163427111</v>
      </c>
      <c r="R69" s="322">
        <f>IF(R$5=0,0,R$5/WWP_fec!R$5)</f>
        <v>0.43810679112034423</v>
      </c>
      <c r="S69" s="322">
        <f>IF(S$5=0,0,S$5/WWP_fec!S$5)</f>
        <v>0.43459354668372557</v>
      </c>
      <c r="T69" s="322">
        <f>IF(T$5=0,0,T$5/WWP_fec!T$5)</f>
        <v>0.43163652906640532</v>
      </c>
      <c r="U69" s="322">
        <f>IF(U$5=0,0,U$5/WWP_fec!U$5)</f>
        <v>0.43331108736992135</v>
      </c>
      <c r="V69" s="322">
        <f>IF(V$5=0,0,V$5/WWP_fec!V$5)</f>
        <v>0.44763704991083669</v>
      </c>
      <c r="W69" s="322">
        <f>IF(W$5=0,0,W$5/WWP_fec!W$5)</f>
        <v>0.44963540856573175</v>
      </c>
      <c r="X69" s="322">
        <f>IF(X$5=0,0,X$5/WWP_fec!X$5)</f>
        <v>0.44926766131100238</v>
      </c>
      <c r="Y69" s="322">
        <f>IF(Y$5=0,0,Y$5/WWP_fec!Y$5)</f>
        <v>0.45265991035803899</v>
      </c>
      <c r="DA69" s="95"/>
    </row>
    <row r="70" spans="1:105" ht="12" customHeight="1" x14ac:dyDescent="0.25">
      <c r="A70" s="55" t="s">
        <v>91</v>
      </c>
      <c r="B70" s="334">
        <f>IF(B$6=0,0,B$6/WWP_fec!B$6)</f>
        <v>0.47163471066465135</v>
      </c>
      <c r="C70" s="334">
        <f>IF(C$6=0,0,C$6/WWP_fec!C$6)</f>
        <v>0.47163471066465129</v>
      </c>
      <c r="D70" s="334">
        <f>IF(D$6=0,0,D$6/WWP_fec!D$6)</f>
        <v>0.4716347106646514</v>
      </c>
      <c r="E70" s="334">
        <f>IF(E$6=0,0,E$6/WWP_fec!E$6)</f>
        <v>0.47163471066465107</v>
      </c>
      <c r="F70" s="334">
        <f>IF(F$6=0,0,F$6/WWP_fec!F$6)</f>
        <v>0.47163471066465118</v>
      </c>
      <c r="G70" s="334">
        <f>IF(G$6=0,0,G$6/WWP_fec!G$6)</f>
        <v>0.47163471066465112</v>
      </c>
      <c r="H70" s="334">
        <f>IF(H$6=0,0,H$6/WWP_fec!H$6)</f>
        <v>0.47163471066465112</v>
      </c>
      <c r="I70" s="334">
        <f>IF(I$6=0,0,I$6/WWP_fec!I$6)</f>
        <v>0.4716347106646514</v>
      </c>
      <c r="J70" s="334">
        <f>IF(J$6=0,0,J$6/WWP_fec!J$6)</f>
        <v>0.47163471066465129</v>
      </c>
      <c r="K70" s="334">
        <f>IF(K$6=0,0,K$6/WWP_fec!K$6)</f>
        <v>0.47163471066465118</v>
      </c>
      <c r="L70" s="334">
        <f>IF(L$6=0,0,L$6/WWP_fec!L$6)</f>
        <v>0.47163471066465118</v>
      </c>
      <c r="M70" s="334">
        <f>IF(M$6=0,0,M$6/WWP_fec!M$6)</f>
        <v>0.47163471066465124</v>
      </c>
      <c r="N70" s="334">
        <f>IF(N$6=0,0,N$6/WWP_fec!N$6)</f>
        <v>0.47163471066465118</v>
      </c>
      <c r="O70" s="334">
        <f>IF(O$6=0,0,O$6/WWP_fec!O$6)</f>
        <v>0.47163471066465124</v>
      </c>
      <c r="P70" s="334">
        <f>IF(P$6=0,0,P$6/WWP_fec!P$6)</f>
        <v>0.47163471066465129</v>
      </c>
      <c r="Q70" s="334">
        <f>IF(Q$6=0,0,Q$6/WWP_fec!Q$6)</f>
        <v>0.47163471066465124</v>
      </c>
      <c r="R70" s="334">
        <f>IF(R$6=0,0,R$6/WWP_fec!R$6)</f>
        <v>0.47163471066465124</v>
      </c>
      <c r="S70" s="334">
        <f>IF(S$6=0,0,S$6/WWP_fec!S$6)</f>
        <v>0.47163471066465129</v>
      </c>
      <c r="T70" s="334">
        <f>IF(T$6=0,0,T$6/WWP_fec!T$6)</f>
        <v>0.47163471066465124</v>
      </c>
      <c r="U70" s="334">
        <f>IF(U$6=0,0,U$6/WWP_fec!U$6)</f>
        <v>0.47163471066465118</v>
      </c>
      <c r="V70" s="334">
        <f>IF(V$6=0,0,V$6/WWP_fec!V$6)</f>
        <v>0.47163471066465124</v>
      </c>
      <c r="W70" s="334">
        <f>IF(W$6=0,0,W$6/WWP_fec!W$6)</f>
        <v>0.47163471066465118</v>
      </c>
      <c r="X70" s="334">
        <f>IF(X$6=0,0,X$6/WWP_fec!X$6)</f>
        <v>0.47163471066465124</v>
      </c>
      <c r="Y70" s="334">
        <f>IF(Y$6=0,0,Y$6/WWP_fec!Y$6)</f>
        <v>0.47163471066465118</v>
      </c>
      <c r="DA70" s="67"/>
    </row>
    <row r="71" spans="1:105" ht="12" customHeight="1" x14ac:dyDescent="0.25">
      <c r="A71" s="173" t="s">
        <v>92</v>
      </c>
      <c r="B71" s="335">
        <f>IF(B$7=0,0,B$7/WWP_fec!B$7)</f>
        <v>0.12235744624778562</v>
      </c>
      <c r="C71" s="335">
        <f>IF(C$7=0,0,C$7/WWP_fec!C$7)</f>
        <v>0.12235744624778566</v>
      </c>
      <c r="D71" s="335">
        <f>IF(D$7=0,0,D$7/WWP_fec!D$7)</f>
        <v>0.12235744624778566</v>
      </c>
      <c r="E71" s="335">
        <f>IF(E$7=0,0,E$7/WWP_fec!E$7)</f>
        <v>0.12235744624778563</v>
      </c>
      <c r="F71" s="335">
        <f>IF(F$7=0,0,F$7/WWP_fec!F$7)</f>
        <v>0.12235744624778558</v>
      </c>
      <c r="G71" s="335">
        <f>IF(G$7=0,0,G$7/WWP_fec!G$7)</f>
        <v>0.12235744624778565</v>
      </c>
      <c r="H71" s="335">
        <f>IF(H$7=0,0,H$7/WWP_fec!H$7)</f>
        <v>0.12235744624778562</v>
      </c>
      <c r="I71" s="335">
        <f>IF(I$7=0,0,I$7/WWP_fec!I$7)</f>
        <v>0.1223574462477857</v>
      </c>
      <c r="J71" s="335">
        <f>IF(J$7=0,0,J$7/WWP_fec!J$7)</f>
        <v>0.12235744624778554</v>
      </c>
      <c r="K71" s="335">
        <f>IF(K$7=0,0,K$7/WWP_fec!K$7)</f>
        <v>0.12235744624778559</v>
      </c>
      <c r="L71" s="335">
        <f>IF(L$7=0,0,L$7/WWP_fec!L$7)</f>
        <v>0.12235744624778566</v>
      </c>
      <c r="M71" s="335">
        <f>IF(M$7=0,0,M$7/WWP_fec!M$7)</f>
        <v>0.12235744624778559</v>
      </c>
      <c r="N71" s="335">
        <f>IF(N$7=0,0,N$7/WWP_fec!N$7)</f>
        <v>0.12235744624778562</v>
      </c>
      <c r="O71" s="335">
        <f>IF(O$7=0,0,O$7/WWP_fec!O$7)</f>
        <v>0.12235744624778562</v>
      </c>
      <c r="P71" s="335">
        <f>IF(P$7=0,0,P$7/WWP_fec!P$7)</f>
        <v>0.12235744624778561</v>
      </c>
      <c r="Q71" s="335">
        <f>IF(Q$7=0,0,Q$7/WWP_fec!Q$7)</f>
        <v>0.12235744624778563</v>
      </c>
      <c r="R71" s="335">
        <f>IF(R$7=0,0,R$7/WWP_fec!R$7)</f>
        <v>0.12235744624778562</v>
      </c>
      <c r="S71" s="335">
        <f>IF(S$7=0,0,S$7/WWP_fec!S$7)</f>
        <v>0.12235744624778562</v>
      </c>
      <c r="T71" s="335">
        <f>IF(T$7=0,0,T$7/WWP_fec!T$7)</f>
        <v>0.12235744624778563</v>
      </c>
      <c r="U71" s="335">
        <f>IF(U$7=0,0,U$7/WWP_fec!U$7)</f>
        <v>0.12235744624778558</v>
      </c>
      <c r="V71" s="335">
        <f>IF(V$7=0,0,V$7/WWP_fec!V$7)</f>
        <v>0.12235744624778569</v>
      </c>
      <c r="W71" s="335">
        <f>IF(W$7=0,0,W$7/WWP_fec!W$7)</f>
        <v>0.12235744624778561</v>
      </c>
      <c r="X71" s="335">
        <f>IF(X$7=0,0,X$7/WWP_fec!X$7)</f>
        <v>0.12235744624778562</v>
      </c>
      <c r="Y71" s="335">
        <f>IF(Y$7=0,0,Y$7/WWP_fec!Y$7)</f>
        <v>0.12235744624778563</v>
      </c>
      <c r="DA71" s="177"/>
    </row>
    <row r="72" spans="1:105" ht="12" customHeight="1" x14ac:dyDescent="0.25">
      <c r="A72" s="173" t="s">
        <v>93</v>
      </c>
      <c r="B72" s="335">
        <f>IF(B$8=0,0,B$8/WWP_fec!B$8)</f>
        <v>0.66931467808462286</v>
      </c>
      <c r="C72" s="335">
        <f>IF(C$8=0,0,C$8/WWP_fec!C$8)</f>
        <v>0.66931467808462275</v>
      </c>
      <c r="D72" s="335">
        <f>IF(D$8=0,0,D$8/WWP_fec!D$8)</f>
        <v>0.66931467808462275</v>
      </c>
      <c r="E72" s="335">
        <f>IF(E$8=0,0,E$8/WWP_fec!E$8)</f>
        <v>0.66931467808462264</v>
      </c>
      <c r="F72" s="335">
        <f>IF(F$8=0,0,F$8/WWP_fec!F$8)</f>
        <v>0.66931467808462264</v>
      </c>
      <c r="G72" s="335">
        <f>IF(G$8=0,0,G$8/WWP_fec!G$8)</f>
        <v>0.66931467808462253</v>
      </c>
      <c r="H72" s="335">
        <f>IF(H$8=0,0,H$8/WWP_fec!H$8)</f>
        <v>0.66931467808462275</v>
      </c>
      <c r="I72" s="335">
        <f>IF(I$8=0,0,I$8/WWP_fec!I$8)</f>
        <v>0.66931467808462264</v>
      </c>
      <c r="J72" s="335">
        <f>IF(J$8=0,0,J$8/WWP_fec!J$8)</f>
        <v>0.66931467808462286</v>
      </c>
      <c r="K72" s="335">
        <f>IF(K$8=0,0,K$8/WWP_fec!K$8)</f>
        <v>0.66931467808462275</v>
      </c>
      <c r="L72" s="335">
        <f>IF(L$8=0,0,L$8/WWP_fec!L$8)</f>
        <v>0.66931467808462286</v>
      </c>
      <c r="M72" s="335">
        <f>IF(M$8=0,0,M$8/WWP_fec!M$8)</f>
        <v>0.66931467808462253</v>
      </c>
      <c r="N72" s="335">
        <f>IF(N$8=0,0,N$8/WWP_fec!N$8)</f>
        <v>0.66931467808462264</v>
      </c>
      <c r="O72" s="335">
        <f>IF(O$8=0,0,O$8/WWP_fec!O$8)</f>
        <v>0.66931467808462319</v>
      </c>
      <c r="P72" s="335">
        <f>IF(P$8=0,0,P$8/WWP_fec!P$8)</f>
        <v>0.66931467808462264</v>
      </c>
      <c r="Q72" s="335">
        <f>IF(Q$8=0,0,Q$8/WWP_fec!Q$8)</f>
        <v>0.66931467808462286</v>
      </c>
      <c r="R72" s="335">
        <f>IF(R$8=0,0,R$8/WWP_fec!R$8)</f>
        <v>0.66931467808462297</v>
      </c>
      <c r="S72" s="335">
        <f>IF(S$8=0,0,S$8/WWP_fec!S$8)</f>
        <v>0.66931467808462253</v>
      </c>
      <c r="T72" s="335">
        <f>IF(T$8=0,0,T$8/WWP_fec!T$8)</f>
        <v>0.66931467808462308</v>
      </c>
      <c r="U72" s="335">
        <f>IF(U$8=0,0,U$8/WWP_fec!U$8)</f>
        <v>0.66931467808462275</v>
      </c>
      <c r="V72" s="335">
        <f>IF(V$8=0,0,V$8/WWP_fec!V$8)</f>
        <v>0.66931467808462297</v>
      </c>
      <c r="W72" s="335">
        <f>IF(W$8=0,0,W$8/WWP_fec!W$8)</f>
        <v>0.66931467808462264</v>
      </c>
      <c r="X72" s="335">
        <f>IF(X$8=0,0,X$8/WWP_fec!X$8)</f>
        <v>0.66931467808462275</v>
      </c>
      <c r="Y72" s="335">
        <f>IF(Y$8=0,0,Y$8/WWP_fec!Y$8)</f>
        <v>0.66931467808462264</v>
      </c>
      <c r="DA72" s="177"/>
    </row>
    <row r="73" spans="1:105" ht="12" customHeight="1" x14ac:dyDescent="0.25">
      <c r="A73" s="173" t="s">
        <v>94</v>
      </c>
      <c r="B73" s="335">
        <f>IF(B$9=0,0,B$9/WWP_fec!B$9)</f>
        <v>0.4982609913935438</v>
      </c>
      <c r="C73" s="335">
        <f>IF(C$9=0,0,C$9/WWP_fec!C$9)</f>
        <v>0.49826099139354374</v>
      </c>
      <c r="D73" s="335">
        <f>IF(D$9=0,0,D$9/WWP_fec!D$9)</f>
        <v>0.4982609913935438</v>
      </c>
      <c r="E73" s="335">
        <f>IF(E$9=0,0,E$9/WWP_fec!E$9)</f>
        <v>0.4982609913935438</v>
      </c>
      <c r="F73" s="335">
        <f>IF(F$9=0,0,F$9/WWP_fec!F$9)</f>
        <v>0.49826099139354385</v>
      </c>
      <c r="G73" s="335">
        <f>IF(G$9=0,0,G$9/WWP_fec!G$9)</f>
        <v>0.4982609913935438</v>
      </c>
      <c r="H73" s="335">
        <f>IF(H$9=0,0,H$9/WWP_fec!H$9)</f>
        <v>0.4982609913935438</v>
      </c>
      <c r="I73" s="335">
        <f>IF(I$9=0,0,I$9/WWP_fec!I$9)</f>
        <v>0.49826099139354396</v>
      </c>
      <c r="J73" s="335">
        <f>IF(J$9=0,0,J$9/WWP_fec!J$9)</f>
        <v>0.49826099139354385</v>
      </c>
      <c r="K73" s="335">
        <f>IF(K$9=0,0,K$9/WWP_fec!K$9)</f>
        <v>0.49826099139354374</v>
      </c>
      <c r="L73" s="335">
        <f>IF(L$9=0,0,L$9/WWP_fec!L$9)</f>
        <v>0.4982609913935438</v>
      </c>
      <c r="M73" s="335">
        <f>IF(M$9=0,0,M$9/WWP_fec!M$9)</f>
        <v>0.4982609913935438</v>
      </c>
      <c r="N73" s="335">
        <f>IF(N$9=0,0,N$9/WWP_fec!N$9)</f>
        <v>0.49826099139354385</v>
      </c>
      <c r="O73" s="335">
        <f>IF(O$9=0,0,O$9/WWP_fec!O$9)</f>
        <v>0.4982609913935438</v>
      </c>
      <c r="P73" s="335">
        <f>IF(P$9=0,0,P$9/WWP_fec!P$9)</f>
        <v>0.49826099139354385</v>
      </c>
      <c r="Q73" s="335">
        <f>IF(Q$9=0,0,Q$9/WWP_fec!Q$9)</f>
        <v>0.49826099139354385</v>
      </c>
      <c r="R73" s="335">
        <f>IF(R$9=0,0,R$9/WWP_fec!R$9)</f>
        <v>0.49826099139354385</v>
      </c>
      <c r="S73" s="335">
        <f>IF(S$9=0,0,S$9/WWP_fec!S$9)</f>
        <v>0.49826099139354385</v>
      </c>
      <c r="T73" s="335">
        <f>IF(T$9=0,0,T$9/WWP_fec!T$9)</f>
        <v>0.49826099139354374</v>
      </c>
      <c r="U73" s="335">
        <f>IF(U$9=0,0,U$9/WWP_fec!U$9)</f>
        <v>0.49826099139354374</v>
      </c>
      <c r="V73" s="335">
        <f>IF(V$9=0,0,V$9/WWP_fec!V$9)</f>
        <v>0.49826099139354374</v>
      </c>
      <c r="W73" s="335">
        <f>IF(W$9=0,0,W$9/WWP_fec!W$9)</f>
        <v>0.4982609913935438</v>
      </c>
      <c r="X73" s="335">
        <f>IF(X$9=0,0,X$9/WWP_fec!X$9)</f>
        <v>0.4982609913935438</v>
      </c>
      <c r="Y73" s="335">
        <f>IF(Y$9=0,0,Y$9/WWP_fec!Y$9)</f>
        <v>0.4982609913935438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0.83084287170073967</v>
      </c>
      <c r="C74" s="336">
        <f>IF(C$10=0,0,C$10/WWP_fec!C$10)</f>
        <v>0.81838751752356154</v>
      </c>
      <c r="D74" s="336">
        <f>IF(D$10=0,0,D$10/WWP_fec!D$10)</f>
        <v>0.83447006120636591</v>
      </c>
      <c r="E74" s="336">
        <f>IF(E$10=0,0,E$10/WWP_fec!E$10)</f>
        <v>0.83327511681411726</v>
      </c>
      <c r="F74" s="336">
        <f>IF(F$10=0,0,F$10/WWP_fec!F$10)</f>
        <v>0.83261582563408176</v>
      </c>
      <c r="G74" s="336">
        <f>IF(G$10=0,0,G$10/WWP_fec!G$10)</f>
        <v>0.84646242806840866</v>
      </c>
      <c r="H74" s="336">
        <f>IF(H$10=0,0,H$10/WWP_fec!H$10)</f>
        <v>0.84634689783388417</v>
      </c>
      <c r="I74" s="336">
        <f>IF(I$10=0,0,I$10/WWP_fec!I$10)</f>
        <v>0.84733214502269627</v>
      </c>
      <c r="J74" s="336">
        <f>IF(J$10=0,0,J$10/WWP_fec!J$10)</f>
        <v>0.84840919550401028</v>
      </c>
      <c r="K74" s="336">
        <f>IF(K$10=0,0,K$10/WWP_fec!K$10)</f>
        <v>0.85991330175446767</v>
      </c>
      <c r="L74" s="336">
        <f>IF(L$10=0,0,L$10/WWP_fec!L$10)</f>
        <v>0.85888301777014708</v>
      </c>
      <c r="M74" s="336">
        <f>IF(M$10=0,0,M$10/WWP_fec!M$10)</f>
        <v>0.87440638269521798</v>
      </c>
      <c r="N74" s="336">
        <f>IF(N$10=0,0,N$10/WWP_fec!N$10)</f>
        <v>0.88499908683942063</v>
      </c>
      <c r="O74" s="336">
        <f>IF(O$10=0,0,O$10/WWP_fec!O$10)</f>
        <v>0.88937591801806948</v>
      </c>
      <c r="P74" s="336">
        <f>IF(P$10=0,0,P$10/WWP_fec!P$10)</f>
        <v>0.88823953880246975</v>
      </c>
      <c r="Q74" s="336">
        <f>IF(Q$10=0,0,Q$10/WWP_fec!Q$10)</f>
        <v>0.89484503023524364</v>
      </c>
      <c r="R74" s="336">
        <f>IF(R$10=0,0,R$10/WWP_fec!R$10)</f>
        <v>0.89996760429794653</v>
      </c>
      <c r="S74" s="336">
        <f>IF(S$10=0,0,S$10/WWP_fec!S$10)</f>
        <v>0.90138178491897081</v>
      </c>
      <c r="T74" s="336">
        <f>IF(T$10=0,0,T$10/WWP_fec!T$10)</f>
        <v>0.90533487757440423</v>
      </c>
      <c r="U74" s="336">
        <f>IF(U$10=0,0,U$10/WWP_fec!U$10)</f>
        <v>0.9100808639908825</v>
      </c>
      <c r="V74" s="336">
        <f>IF(V$10=0,0,V$10/WWP_fec!V$10)</f>
        <v>0.90322888008457969</v>
      </c>
      <c r="W74" s="336">
        <f>IF(W$10=0,0,W$10/WWP_fec!W$10)</f>
        <v>0.90175409123978978</v>
      </c>
      <c r="X74" s="336">
        <f>IF(X$10=0,0,X$10/WWP_fec!X$10)</f>
        <v>0.90896498765733125</v>
      </c>
      <c r="Y74" s="336">
        <f>IF(Y$10=0,0,Y$10/WWP_fec!Y$10)</f>
        <v>0.91565892760195555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0.41293760589046963</v>
      </c>
      <c r="C75" s="349">
        <f>IF(C$16=0,0,C$16/WWP_fec!C$16)</f>
        <v>0.41439202277192927</v>
      </c>
      <c r="D75" s="349">
        <f>IF(D$16=0,0,D$16/WWP_fec!D$16)</f>
        <v>0.41701979069219086</v>
      </c>
      <c r="E75" s="349">
        <f>IF(E$16=0,0,E$16/WWP_fec!E$16)</f>
        <v>0.43492971609633291</v>
      </c>
      <c r="F75" s="349">
        <f>IF(F$16=0,0,F$16/WWP_fec!F$16)</f>
        <v>0.43522339498729939</v>
      </c>
      <c r="G75" s="349">
        <f>IF(G$16=0,0,G$16/WWP_fec!G$16)</f>
        <v>0.43072185369350258</v>
      </c>
      <c r="H75" s="349">
        <f>IF(H$16=0,0,H$16/WWP_fec!H$16)</f>
        <v>0.42851725826977222</v>
      </c>
      <c r="I75" s="349">
        <f>IF(I$16=0,0,I$16/WWP_fec!I$16)</f>
        <v>0.42484654832494267</v>
      </c>
      <c r="J75" s="349">
        <f>IF(J$16=0,0,J$16/WWP_fec!J$16)</f>
        <v>0.42101311075938636</v>
      </c>
      <c r="K75" s="349">
        <f>IF(K$16=0,0,K$16/WWP_fec!K$16)</f>
        <v>0.42147887174422716</v>
      </c>
      <c r="L75" s="349">
        <f>IF(L$16=0,0,L$16/WWP_fec!L$16)</f>
        <v>0.42192692411092131</v>
      </c>
      <c r="M75" s="349">
        <f>IF(M$16=0,0,M$16/WWP_fec!M$16)</f>
        <v>0.41918643626498575</v>
      </c>
      <c r="N75" s="349">
        <f>IF(N$16=0,0,N$16/WWP_fec!N$16)</f>
        <v>0.41897862950374548</v>
      </c>
      <c r="O75" s="349">
        <f>IF(O$16=0,0,O$16/WWP_fec!O$16)</f>
        <v>0.4207920401743907</v>
      </c>
      <c r="P75" s="349">
        <f>IF(P$16=0,0,P$16/WWP_fec!P$16)</f>
        <v>0.42276332662111199</v>
      </c>
      <c r="Q75" s="349">
        <f>IF(Q$16=0,0,Q$16/WWP_fec!Q$16)</f>
        <v>0.41821801547778559</v>
      </c>
      <c r="R75" s="349">
        <f>IF(R$16=0,0,R$16/WWP_fec!R$16)</f>
        <v>0.41747392845516407</v>
      </c>
      <c r="S75" s="349">
        <f>IF(S$16=0,0,S$16/WWP_fec!S$16)</f>
        <v>0.41555275171196993</v>
      </c>
      <c r="T75" s="349">
        <f>IF(T$16=0,0,T$16/WWP_fec!T$16)</f>
        <v>0.41441411183465593</v>
      </c>
      <c r="U75" s="349">
        <f>IF(U$16=0,0,U$16/WWP_fec!U$16)</f>
        <v>0.41432101614959244</v>
      </c>
      <c r="V75" s="349">
        <f>IF(V$16=0,0,V$16/WWP_fec!V$16)</f>
        <v>0.41966035112118</v>
      </c>
      <c r="W75" s="349">
        <f>IF(W$16=0,0,W$16/WWP_fec!W$16)</f>
        <v>0.42204984162870329</v>
      </c>
      <c r="X75" s="349">
        <f>IF(X$16=0,0,X$16/WWP_fec!X$16)</f>
        <v>0.42193935726900594</v>
      </c>
      <c r="Y75" s="349">
        <f>IF(Y$16=0,0,Y$16/WWP_fec!Y$16)</f>
        <v>0.42220985340635381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0.43632415983727191</v>
      </c>
      <c r="C76" s="349">
        <f>IF(C$27=0,0,C$27/WWP_fec!C$27)</f>
        <v>0.43632415983727185</v>
      </c>
      <c r="D76" s="349">
        <f>IF(D$27=0,0,D$27/WWP_fec!D$27)</f>
        <v>0.43632415983727191</v>
      </c>
      <c r="E76" s="349">
        <f>IF(E$27=0,0,E$27/WWP_fec!E$27)</f>
        <v>0.43632415983727196</v>
      </c>
      <c r="F76" s="349">
        <f>IF(F$27=0,0,F$27/WWP_fec!F$27)</f>
        <v>0.43632415983727174</v>
      </c>
      <c r="G76" s="349">
        <f>IF(G$27=0,0,G$27/WWP_fec!G$27)</f>
        <v>0.43632415983727191</v>
      </c>
      <c r="H76" s="349">
        <f>IF(H$27=0,0,H$27/WWP_fec!H$27)</f>
        <v>0.4363241598372718</v>
      </c>
      <c r="I76" s="349">
        <f>IF(I$27=0,0,I$27/WWP_fec!I$27)</f>
        <v>0.43632415983727191</v>
      </c>
      <c r="J76" s="349">
        <f>IF(J$27=0,0,J$27/WWP_fec!J$27)</f>
        <v>0.43632415983727196</v>
      </c>
      <c r="K76" s="349">
        <f>IF(K$27=0,0,K$27/WWP_fec!K$27)</f>
        <v>0.43632415983727185</v>
      </c>
      <c r="L76" s="349">
        <f>IF(L$27=0,0,L$27/WWP_fec!L$27)</f>
        <v>0.43632415983727185</v>
      </c>
      <c r="M76" s="349">
        <f>IF(M$27=0,0,M$27/WWP_fec!M$27)</f>
        <v>0.43632415983727191</v>
      </c>
      <c r="N76" s="349">
        <f>IF(N$27=0,0,N$27/WWP_fec!N$27)</f>
        <v>0.43632415983727202</v>
      </c>
      <c r="O76" s="349">
        <f>IF(O$27=0,0,O$27/WWP_fec!O$27)</f>
        <v>0.43632415983727202</v>
      </c>
      <c r="P76" s="349">
        <f>IF(P$27=0,0,P$27/WWP_fec!P$27)</f>
        <v>0.43632415983727174</v>
      </c>
      <c r="Q76" s="349">
        <f>IF(Q$27=0,0,Q$27/WWP_fec!Q$27)</f>
        <v>0.43632415983727207</v>
      </c>
      <c r="R76" s="349">
        <f>IF(R$27=0,0,R$27/WWP_fec!R$27)</f>
        <v>0.43632415983727185</v>
      </c>
      <c r="S76" s="349">
        <f>IF(S$27=0,0,S$27/WWP_fec!S$27)</f>
        <v>0.43632415983727185</v>
      </c>
      <c r="T76" s="349">
        <f>IF(T$27=0,0,T$27/WWP_fec!T$27)</f>
        <v>0.43632415983727174</v>
      </c>
      <c r="U76" s="349">
        <f>IF(U$27=0,0,U$27/WWP_fec!U$27)</f>
        <v>0.43632415983727191</v>
      </c>
      <c r="V76" s="349">
        <f>IF(V$27=0,0,V$27/WWP_fec!V$27)</f>
        <v>0.4363241598372718</v>
      </c>
      <c r="W76" s="349">
        <f>IF(W$27=0,0,W$27/WWP_fec!W$27)</f>
        <v>0.43632415983727196</v>
      </c>
      <c r="X76" s="349">
        <f>IF(X$27=0,0,X$27/WWP_fec!X$27)</f>
        <v>0.43632415983727185</v>
      </c>
      <c r="Y76" s="349">
        <f>IF(Y$27=0,0,Y$27/WWP_fec!Y$27)</f>
        <v>0.4363241598372718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0.28927260182326681</v>
      </c>
      <c r="C77" s="349">
        <f>IF(C$28=0,0,C$28/WWP_fec!C$28)</f>
        <v>0.29239953834051552</v>
      </c>
      <c r="D77" s="349">
        <f>IF(D$28=0,0,D$28/WWP_fec!D$28)</f>
        <v>0.29532389255090657</v>
      </c>
      <c r="E77" s="349">
        <f>IF(E$28=0,0,E$28/WWP_fec!E$28)</f>
        <v>0.30149898165804306</v>
      </c>
      <c r="F77" s="349">
        <f>IF(F$28=0,0,F$28/WWP_fec!F$28)</f>
        <v>0.30195837703446232</v>
      </c>
      <c r="G77" s="349">
        <f>IF(G$28=0,0,G$28/WWP_fec!G$28)</f>
        <v>0.30012804429697582</v>
      </c>
      <c r="H77" s="349">
        <f>IF(H$28=0,0,H$28/WWP_fec!H$28)</f>
        <v>0.29896257455144709</v>
      </c>
      <c r="I77" s="349">
        <f>IF(I$28=0,0,I$28/WWP_fec!I$28)</f>
        <v>0.29898982797890195</v>
      </c>
      <c r="J77" s="349">
        <f>IF(J$28=0,0,J$28/WWP_fec!J$28)</f>
        <v>0.29748375533373411</v>
      </c>
      <c r="K77" s="349">
        <f>IF(K$28=0,0,K$28/WWP_fec!K$28)</f>
        <v>0.29791198373835592</v>
      </c>
      <c r="L77" s="349">
        <f>IF(L$28=0,0,L$28/WWP_fec!L$28)</f>
        <v>0.29759771802491042</v>
      </c>
      <c r="M77" s="349">
        <f>IF(M$28=0,0,M$28/WWP_fec!M$28)</f>
        <v>0.29761258533523771</v>
      </c>
      <c r="N77" s="349">
        <f>IF(N$28=0,0,N$28/WWP_fec!N$28)</f>
        <v>0.2976911597430264</v>
      </c>
      <c r="O77" s="349">
        <f>IF(O$28=0,0,O$28/WWP_fec!O$28)</f>
        <v>0.30003540477781915</v>
      </c>
      <c r="P77" s="349">
        <f>IF(P$28=0,0,P$28/WWP_fec!P$28)</f>
        <v>0.30078763045617396</v>
      </c>
      <c r="Q77" s="349">
        <f>IF(Q$28=0,0,Q$28/WWP_fec!Q$28)</f>
        <v>0.2973142894247589</v>
      </c>
      <c r="R77" s="349">
        <f>IF(R$28=0,0,R$28/WWP_fec!R$28)</f>
        <v>0.29587020833834649</v>
      </c>
      <c r="S77" s="349">
        <f>IF(S$28=0,0,S$28/WWP_fec!S$28)</f>
        <v>0.29424512199369601</v>
      </c>
      <c r="T77" s="349">
        <f>IF(T$28=0,0,T$28/WWP_fec!T$28)</f>
        <v>0.29346344685325099</v>
      </c>
      <c r="U77" s="349">
        <f>IF(U$28=0,0,U$28/WWP_fec!U$28)</f>
        <v>0.29292148672097462</v>
      </c>
      <c r="V77" s="349">
        <f>IF(V$28=0,0,V$28/WWP_fec!V$28)</f>
        <v>0.29954483208282007</v>
      </c>
      <c r="W77" s="349">
        <f>IF(W$28=0,0,W$28/WWP_fec!W$28)</f>
        <v>0.30218539670858674</v>
      </c>
      <c r="X77" s="349">
        <f>IF(X$28=0,0,X$28/WWP_fec!X$28)</f>
        <v>0.30089689536524639</v>
      </c>
      <c r="Y77" s="349">
        <f>IF(Y$28=0,0,Y$28/WWP_fec!Y$28)</f>
        <v>0.30235454577410686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0.50904485314348391</v>
      </c>
      <c r="C78" s="337">
        <f>IF(C$48=0,0,C$48/WWP_fec!C$48)</f>
        <v>0.50904485314348369</v>
      </c>
      <c r="D78" s="337">
        <f>IF(D$48=0,0,D$48/WWP_fec!D$48)</f>
        <v>0.5090448531434838</v>
      </c>
      <c r="E78" s="337">
        <f>IF(E$48=0,0,E$48/WWP_fec!E$48)</f>
        <v>0.50904485314348369</v>
      </c>
      <c r="F78" s="337">
        <f>IF(F$48=0,0,F$48/WWP_fec!F$48)</f>
        <v>0.50904485314348369</v>
      </c>
      <c r="G78" s="337">
        <f>IF(G$48=0,0,G$48/WWP_fec!G$48)</f>
        <v>0.50904485314348391</v>
      </c>
      <c r="H78" s="337">
        <f>IF(H$48=0,0,H$48/WWP_fec!H$48)</f>
        <v>0.50904485314348391</v>
      </c>
      <c r="I78" s="337">
        <f>IF(I$48=0,0,I$48/WWP_fec!I$48)</f>
        <v>0.50904485314348369</v>
      </c>
      <c r="J78" s="337">
        <f>IF(J$48=0,0,J$48/WWP_fec!J$48)</f>
        <v>0.50904485314348391</v>
      </c>
      <c r="K78" s="337">
        <f>IF(K$48=0,0,K$48/WWP_fec!K$48)</f>
        <v>0.5090448531434838</v>
      </c>
      <c r="L78" s="337">
        <f>IF(L$48=0,0,L$48/WWP_fec!L$48)</f>
        <v>0.50904485314348402</v>
      </c>
      <c r="M78" s="337">
        <f>IF(M$48=0,0,M$48/WWP_fec!M$48)</f>
        <v>0.5090448531434838</v>
      </c>
      <c r="N78" s="337">
        <f>IF(N$48=0,0,N$48/WWP_fec!N$48)</f>
        <v>0.50904485314348391</v>
      </c>
      <c r="O78" s="337">
        <f>IF(O$48=0,0,O$48/WWP_fec!O$48)</f>
        <v>0.5090448531434838</v>
      </c>
      <c r="P78" s="337">
        <f>IF(P$48=0,0,P$48/WWP_fec!P$48)</f>
        <v>0.50904485314348402</v>
      </c>
      <c r="Q78" s="337">
        <f>IF(Q$48=0,0,Q$48/WWP_fec!Q$48)</f>
        <v>0.5090448531434838</v>
      </c>
      <c r="R78" s="337">
        <f>IF(R$48=0,0,R$48/WWP_fec!R$48)</f>
        <v>0.5090448531434838</v>
      </c>
      <c r="S78" s="337">
        <f>IF(S$48=0,0,S$48/WWP_fec!S$48)</f>
        <v>0.50904485314348391</v>
      </c>
      <c r="T78" s="337">
        <f>IF(T$48=0,0,T$48/WWP_fec!T$48)</f>
        <v>0.50904485314348369</v>
      </c>
      <c r="U78" s="337">
        <f>IF(U$48=0,0,U$48/WWP_fec!U$48)</f>
        <v>0.50904485314348358</v>
      </c>
      <c r="V78" s="337">
        <f>IF(V$48=0,0,V$48/WWP_fec!V$48)</f>
        <v>0.50904485314348369</v>
      </c>
      <c r="W78" s="337">
        <f>IF(W$48=0,0,W$48/WWP_fec!W$48)</f>
        <v>0.50904485314348358</v>
      </c>
      <c r="X78" s="337">
        <f>IF(X$48=0,0,X$48/WWP_fec!X$48)</f>
        <v>0.50904485314348369</v>
      </c>
      <c r="Y78" s="337">
        <f>IF(Y$48=0,0,Y$48/WWP_fec!Y$48)</f>
        <v>0.50904485314348391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DK: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65.384327304223689</v>
      </c>
      <c r="C5" s="223">
        <v>56.80168047437256</v>
      </c>
      <c r="D5" s="223">
        <v>52.779793235396973</v>
      </c>
      <c r="E5" s="223">
        <v>52.765596333425677</v>
      </c>
      <c r="F5" s="223">
        <v>55.778379808052492</v>
      </c>
      <c r="G5" s="223">
        <v>44.034473224081111</v>
      </c>
      <c r="H5" s="223">
        <v>51.379598845910579</v>
      </c>
      <c r="I5" s="223">
        <v>41.793468108931577</v>
      </c>
      <c r="J5" s="223">
        <v>46.565528039527187</v>
      </c>
      <c r="K5" s="223">
        <v>36.462865679596803</v>
      </c>
      <c r="L5" s="223">
        <v>43.401285719424557</v>
      </c>
      <c r="M5" s="223">
        <v>29.948017601417131</v>
      </c>
      <c r="N5" s="223">
        <v>16.387898908525539</v>
      </c>
      <c r="O5" s="223">
        <v>12.135226286227869</v>
      </c>
      <c r="P5" s="223">
        <v>14.257377486629659</v>
      </c>
      <c r="Q5" s="223">
        <v>14.021016836157839</v>
      </c>
      <c r="R5" s="223">
        <v>13.306184426830439</v>
      </c>
      <c r="S5" s="223">
        <v>13.36538451279657</v>
      </c>
      <c r="T5" s="223">
        <v>15.251924688715301</v>
      </c>
      <c r="U5" s="223">
        <v>13.820106105761941</v>
      </c>
      <c r="V5" s="223">
        <v>11.808926442501891</v>
      </c>
      <c r="W5" s="223">
        <v>15.070545489691259</v>
      </c>
      <c r="X5" s="223">
        <v>16.08692470418864</v>
      </c>
      <c r="Y5" s="223">
        <v>12.682956531049641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1.389519070328431</v>
      </c>
      <c r="C10" s="260">
        <v>1.725738890574295</v>
      </c>
      <c r="D10" s="260">
        <v>1.001033745695411</v>
      </c>
      <c r="E10" s="260">
        <v>1.0819627160016581</v>
      </c>
      <c r="F10" s="260">
        <v>1.0851867845682619</v>
      </c>
      <c r="G10" s="260">
        <v>0.71883634709184296</v>
      </c>
      <c r="H10" s="260">
        <v>0.88509305447685083</v>
      </c>
      <c r="I10" s="260">
        <v>1.0987030129203581</v>
      </c>
      <c r="J10" s="260">
        <v>1.1930132217909279</v>
      </c>
      <c r="K10" s="260">
        <v>0.95176711742417774</v>
      </c>
      <c r="L10" s="260">
        <v>1.0942691040211281</v>
      </c>
      <c r="M10" s="260">
        <v>0.62103202896694776</v>
      </c>
      <c r="N10" s="260">
        <v>0.19237541974470521</v>
      </c>
      <c r="O10" s="260">
        <v>0.1382420752271093</v>
      </c>
      <c r="P10" s="260">
        <v>0.1727756147662359</v>
      </c>
      <c r="Q10" s="260">
        <v>0.18836308098909471</v>
      </c>
      <c r="R10" s="260">
        <v>0.18613849930202811</v>
      </c>
      <c r="S10" s="260">
        <v>0.19761502622113669</v>
      </c>
      <c r="T10" s="260">
        <v>0.27727071006121362</v>
      </c>
      <c r="U10" s="260">
        <v>0.20218182238748089</v>
      </c>
      <c r="V10" s="260">
        <v>9.694460242979247E-2</v>
      </c>
      <c r="W10" s="260">
        <v>0.16033901875233131</v>
      </c>
      <c r="X10" s="260">
        <v>0.18502797320793829</v>
      </c>
      <c r="Y10" s="260">
        <v>0.12358287283188719</v>
      </c>
      <c r="DA10" s="68" t="s">
        <v>2986</v>
      </c>
    </row>
    <row r="11" spans="1:105" ht="12" customHeight="1" x14ac:dyDescent="0.25">
      <c r="A11" s="37" t="s">
        <v>159</v>
      </c>
      <c r="B11" s="226">
        <v>0.96752114461147376</v>
      </c>
      <c r="C11" s="226">
        <v>1.2532684022490941</v>
      </c>
      <c r="D11" s="226">
        <v>0.71908094520121513</v>
      </c>
      <c r="E11" s="226">
        <v>0.78917391646466928</v>
      </c>
      <c r="F11" s="226">
        <v>0.81933971638363501</v>
      </c>
      <c r="G11" s="226">
        <v>0.46600703497868889</v>
      </c>
      <c r="H11" s="226">
        <v>0.58902046978061329</v>
      </c>
      <c r="I11" s="226">
        <v>0.65469841159554187</v>
      </c>
      <c r="J11" s="226">
        <v>0.79534026262292479</v>
      </c>
      <c r="K11" s="226">
        <v>0.61701133251736717</v>
      </c>
      <c r="L11" s="226">
        <v>0.68392254372998151</v>
      </c>
      <c r="M11" s="226">
        <v>0.33262876666602059</v>
      </c>
      <c r="N11" s="226">
        <v>6.2248849734011381E-2</v>
      </c>
      <c r="O11" s="226">
        <v>4.9598305417595363E-2</v>
      </c>
      <c r="P11" s="226">
        <v>9.8229195417624579E-2</v>
      </c>
      <c r="Q11" s="226">
        <v>0.1051654655651101</v>
      </c>
      <c r="R11" s="226">
        <v>9.9636552243607554E-2</v>
      </c>
      <c r="S11" s="226">
        <v>9.6581895001043985E-2</v>
      </c>
      <c r="T11" s="226">
        <v>0.13521570490877161</v>
      </c>
      <c r="U11" s="226">
        <v>9.6785340636549241E-2</v>
      </c>
      <c r="V11" s="226">
        <v>4.6519389331933517E-2</v>
      </c>
      <c r="W11" s="226">
        <v>9.6207989808053229E-2</v>
      </c>
      <c r="X11" s="226">
        <v>0.13576132379263639</v>
      </c>
      <c r="Y11" s="226">
        <v>8.3652369858762066E-2</v>
      </c>
      <c r="DA11" s="69" t="s">
        <v>2987</v>
      </c>
    </row>
    <row r="12" spans="1:105" ht="12" customHeight="1" x14ac:dyDescent="0.25">
      <c r="A12" s="37" t="s">
        <v>35</v>
      </c>
      <c r="B12" s="226">
        <v>0.42199792571695688</v>
      </c>
      <c r="C12" s="226">
        <v>0.472470488325201</v>
      </c>
      <c r="D12" s="226">
        <v>0.28195280049419552</v>
      </c>
      <c r="E12" s="226">
        <v>0.29278879953698861</v>
      </c>
      <c r="F12" s="226">
        <v>0.26584706818462661</v>
      </c>
      <c r="G12" s="226">
        <v>0.25282931211315413</v>
      </c>
      <c r="H12" s="226">
        <v>0.29607258469623748</v>
      </c>
      <c r="I12" s="226">
        <v>0.44400460132481639</v>
      </c>
      <c r="J12" s="226">
        <v>0.39767295916800333</v>
      </c>
      <c r="K12" s="226">
        <v>0.33475578490681052</v>
      </c>
      <c r="L12" s="226">
        <v>0.4103465602911468</v>
      </c>
      <c r="M12" s="226">
        <v>0.28840326230092722</v>
      </c>
      <c r="N12" s="226">
        <v>0.1301265700106938</v>
      </c>
      <c r="O12" s="226">
        <v>8.8643769809513911E-2</v>
      </c>
      <c r="P12" s="226">
        <v>7.4546419348611309E-2</v>
      </c>
      <c r="Q12" s="226">
        <v>8.31976154239846E-2</v>
      </c>
      <c r="R12" s="226">
        <v>8.65019470584205E-2</v>
      </c>
      <c r="S12" s="226">
        <v>0.10103313122009271</v>
      </c>
      <c r="T12" s="226">
        <v>0.14205500515244199</v>
      </c>
      <c r="U12" s="226">
        <v>0.10539648175093159</v>
      </c>
      <c r="V12" s="226">
        <v>5.0425213097858947E-2</v>
      </c>
      <c r="W12" s="226">
        <v>6.4131028944278079E-2</v>
      </c>
      <c r="X12" s="226">
        <v>4.92666494153019E-2</v>
      </c>
      <c r="Y12" s="226">
        <v>3.993050297312517E-2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40.219244288442617</v>
      </c>
      <c r="C16" s="261">
        <v>34.002245207230587</v>
      </c>
      <c r="D16" s="261">
        <v>34.91373751545585</v>
      </c>
      <c r="E16" s="261">
        <v>34.404575228885562</v>
      </c>
      <c r="F16" s="261">
        <v>37.247876833219458</v>
      </c>
      <c r="G16" s="261">
        <v>27.405875497100251</v>
      </c>
      <c r="H16" s="261">
        <v>33.126775535167482</v>
      </c>
      <c r="I16" s="261">
        <v>23.405641970514161</v>
      </c>
      <c r="J16" s="261">
        <v>27.7260711070181</v>
      </c>
      <c r="K16" s="261">
        <v>21.12479031129169</v>
      </c>
      <c r="L16" s="261">
        <v>26.347953412792819</v>
      </c>
      <c r="M16" s="261">
        <v>16.1444869904083</v>
      </c>
      <c r="N16" s="261">
        <v>7.5249987844979334</v>
      </c>
      <c r="O16" s="261">
        <v>5.0125560438847039</v>
      </c>
      <c r="P16" s="261">
        <v>6.9943072098612786</v>
      </c>
      <c r="Q16" s="261">
        <v>6.0778637155851936</v>
      </c>
      <c r="R16" s="261">
        <v>4.8948399117987602</v>
      </c>
      <c r="S16" s="261">
        <v>4.5157927168857741</v>
      </c>
      <c r="T16" s="261">
        <v>5.271980865074223</v>
      </c>
      <c r="U16" s="261">
        <v>4.6672494507152544</v>
      </c>
      <c r="V16" s="261">
        <v>5.3620246562698668</v>
      </c>
      <c r="W16" s="261">
        <v>7.8689434200087804</v>
      </c>
      <c r="X16" s="261">
        <v>8.4010703002201836</v>
      </c>
      <c r="Y16" s="261">
        <v>6.2861841125992592</v>
      </c>
      <c r="DA16" s="70" t="s">
        <v>2992</v>
      </c>
    </row>
    <row r="17" spans="1:105" ht="12" customHeight="1" x14ac:dyDescent="0.25">
      <c r="A17" s="46" t="s">
        <v>28</v>
      </c>
      <c r="B17" s="229">
        <v>6.2582292611460222</v>
      </c>
      <c r="C17" s="229">
        <v>0</v>
      </c>
      <c r="D17" s="229">
        <v>0</v>
      </c>
      <c r="E17" s="229">
        <v>1.657136610144341</v>
      </c>
      <c r="F17" s="229">
        <v>1.6955025895840889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1.823135926205993</v>
      </c>
      <c r="C19" s="229">
        <v>1.789310419134335</v>
      </c>
      <c r="D19" s="229">
        <v>1.9548744332169159</v>
      </c>
      <c r="E19" s="229">
        <v>1.9310160510368479</v>
      </c>
      <c r="F19" s="229">
        <v>1.9757228794651029</v>
      </c>
      <c r="G19" s="229">
        <v>1.81652747307621</v>
      </c>
      <c r="H19" s="229">
        <v>1.8873391567496409</v>
      </c>
      <c r="I19" s="229">
        <v>0</v>
      </c>
      <c r="J19" s="229">
        <v>5.3210844392199323</v>
      </c>
      <c r="K19" s="229">
        <v>3.453448933937072</v>
      </c>
      <c r="L19" s="229">
        <v>5.4229943875094291</v>
      </c>
      <c r="M19" s="229">
        <v>3.1833819920275528</v>
      </c>
      <c r="N19" s="229">
        <v>0</v>
      </c>
      <c r="O19" s="229">
        <v>0</v>
      </c>
      <c r="P19" s="229">
        <v>0</v>
      </c>
      <c r="Q19" s="229">
        <v>0.1079193590062173</v>
      </c>
      <c r="R19" s="229">
        <v>8.2532029033306767E-2</v>
      </c>
      <c r="S19" s="229">
        <v>7.9450512842881932E-2</v>
      </c>
      <c r="T19" s="229">
        <v>3.3611142838353703E-2</v>
      </c>
      <c r="U19" s="229">
        <v>5.8848621169172492E-2</v>
      </c>
      <c r="V19" s="229">
        <v>0.1158884243804027</v>
      </c>
      <c r="W19" s="229">
        <v>0.15621007499906131</v>
      </c>
      <c r="X19" s="229">
        <v>0.2346196118098576</v>
      </c>
      <c r="Y19" s="229">
        <v>0.24842907169187961</v>
      </c>
      <c r="DA19" s="73" t="s">
        <v>2995</v>
      </c>
    </row>
    <row r="20" spans="1:105" ht="12" customHeight="1" x14ac:dyDescent="0.25">
      <c r="A20" s="46" t="s">
        <v>159</v>
      </c>
      <c r="B20" s="229">
        <v>11.316353078565211</v>
      </c>
      <c r="C20" s="229">
        <v>14.83113260265297</v>
      </c>
      <c r="D20" s="229">
        <v>14.432299050041941</v>
      </c>
      <c r="E20" s="229">
        <v>16.314437344302821</v>
      </c>
      <c r="F20" s="229">
        <v>18.825256975936419</v>
      </c>
      <c r="G20" s="229">
        <v>9.609080179188151</v>
      </c>
      <c r="H20" s="229">
        <v>11.960973564964981</v>
      </c>
      <c r="I20" s="229">
        <v>10.463424098715249</v>
      </c>
      <c r="J20" s="229">
        <v>11.11497093764312</v>
      </c>
      <c r="K20" s="229">
        <v>9.0442103719044216</v>
      </c>
      <c r="L20" s="229">
        <v>9.4267344087992413</v>
      </c>
      <c r="M20" s="229">
        <v>5.0226789424550464</v>
      </c>
      <c r="N20" s="229">
        <v>1.409113163288269</v>
      </c>
      <c r="O20" s="229">
        <v>1.27592861633238</v>
      </c>
      <c r="P20" s="229">
        <v>3.0936973463882729</v>
      </c>
      <c r="Q20" s="229">
        <v>2.495297285379646</v>
      </c>
      <c r="R20" s="229">
        <v>1.9363711375778629</v>
      </c>
      <c r="S20" s="229">
        <v>1.5464030749186419</v>
      </c>
      <c r="T20" s="229">
        <v>1.8718561615601319</v>
      </c>
      <c r="U20" s="229">
        <v>1.481968229364701</v>
      </c>
      <c r="V20" s="229">
        <v>1.6231093320087839</v>
      </c>
      <c r="W20" s="229">
        <v>3.8048786535460701</v>
      </c>
      <c r="X20" s="229">
        <v>5.2138919699439379</v>
      </c>
      <c r="Y20" s="229">
        <v>3.6892910980864508</v>
      </c>
      <c r="DA20" s="73" t="s">
        <v>2996</v>
      </c>
    </row>
    <row r="21" spans="1:105" ht="12" customHeight="1" x14ac:dyDescent="0.25">
      <c r="A21" s="46" t="s">
        <v>32</v>
      </c>
      <c r="B21" s="229">
        <v>15.809356776219429</v>
      </c>
      <c r="C21" s="229">
        <v>11.637071642521461</v>
      </c>
      <c r="D21" s="229">
        <v>12.71384416488489</v>
      </c>
      <c r="E21" s="229">
        <v>8.372513317180994</v>
      </c>
      <c r="F21" s="229">
        <v>8.566353506227335</v>
      </c>
      <c r="G21" s="229">
        <v>9.8450103610133457</v>
      </c>
      <c r="H21" s="229">
        <v>12.27461749843123</v>
      </c>
      <c r="I21" s="229">
        <v>5.388136859501139</v>
      </c>
      <c r="J21" s="229">
        <v>5.7324907417156066</v>
      </c>
      <c r="K21" s="229">
        <v>3.720249101747132</v>
      </c>
      <c r="L21" s="229">
        <v>5.8422799851924321</v>
      </c>
      <c r="M21" s="229">
        <v>3.4293178277453289</v>
      </c>
      <c r="N21" s="229">
        <v>2.8410376585324779</v>
      </c>
      <c r="O21" s="229">
        <v>1.2810316168056259</v>
      </c>
      <c r="P21" s="229">
        <v>1.5527940359988961</v>
      </c>
      <c r="Q21" s="229">
        <v>1.450047032432926</v>
      </c>
      <c r="R21" s="229">
        <v>1.1107131181846639</v>
      </c>
      <c r="S21" s="229">
        <v>1.082616442125107</v>
      </c>
      <c r="T21" s="229">
        <v>1.1359617301600129</v>
      </c>
      <c r="U21" s="229">
        <v>1.2963675455779671</v>
      </c>
      <c r="V21" s="229">
        <v>1.655934512278771</v>
      </c>
      <c r="W21" s="229">
        <v>1.3715707139389091</v>
      </c>
      <c r="X21" s="229">
        <v>1.060480911646871</v>
      </c>
      <c r="Y21" s="229">
        <v>0.5874229895330404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5.054151297594494E-2</v>
      </c>
      <c r="R22" s="229">
        <v>0</v>
      </c>
      <c r="S22" s="229">
        <v>0.14885514095224189</v>
      </c>
      <c r="T22" s="229">
        <v>0.26401593992181333</v>
      </c>
      <c r="U22" s="229">
        <v>0.216243824916971</v>
      </c>
      <c r="V22" s="229">
        <v>0.20770484784581461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4.9357862124583329</v>
      </c>
      <c r="C23" s="229">
        <v>5.5911985418415808</v>
      </c>
      <c r="D23" s="229">
        <v>5.6589277770256903</v>
      </c>
      <c r="E23" s="229">
        <v>6.0527653353754598</v>
      </c>
      <c r="F23" s="229">
        <v>6.1081371680163858</v>
      </c>
      <c r="G23" s="229">
        <v>5.2133486179138613</v>
      </c>
      <c r="H23" s="229">
        <v>6.0122127167864887</v>
      </c>
      <c r="I23" s="229">
        <v>7.0961046539282249</v>
      </c>
      <c r="J23" s="229">
        <v>5.5575249884394466</v>
      </c>
      <c r="K23" s="229">
        <v>4.9068819037030602</v>
      </c>
      <c r="L23" s="229">
        <v>5.6559446312917201</v>
      </c>
      <c r="M23" s="229">
        <v>4.3548758786357276</v>
      </c>
      <c r="N23" s="229">
        <v>2.9456457987437399</v>
      </c>
      <c r="O23" s="229">
        <v>2.2803827995182862</v>
      </c>
      <c r="P23" s="229">
        <v>2.347815827474109</v>
      </c>
      <c r="Q23" s="229">
        <v>1.9740585257904579</v>
      </c>
      <c r="R23" s="229">
        <v>1.6811086880915249</v>
      </c>
      <c r="S23" s="229">
        <v>1.6176732169701289</v>
      </c>
      <c r="T23" s="229">
        <v>1.9665358905939121</v>
      </c>
      <c r="U23" s="229">
        <v>1.6138212296864429</v>
      </c>
      <c r="V23" s="229">
        <v>1.7593875397560941</v>
      </c>
      <c r="W23" s="229">
        <v>2.536283977524739</v>
      </c>
      <c r="X23" s="229">
        <v>1.8920778068195181</v>
      </c>
      <c r="Y23" s="229">
        <v>1.7610409532878879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7.6383033847642806E-2</v>
      </c>
      <c r="C25" s="229">
        <v>0.15353200108024589</v>
      </c>
      <c r="D25" s="229">
        <v>0.15379209028641661</v>
      </c>
      <c r="E25" s="229">
        <v>7.670657084509247E-2</v>
      </c>
      <c r="F25" s="229">
        <v>7.690371399012394E-2</v>
      </c>
      <c r="G25" s="229">
        <v>0.92190886590868493</v>
      </c>
      <c r="H25" s="229">
        <v>0.99163259823514338</v>
      </c>
      <c r="I25" s="229">
        <v>0.45797635836954731</v>
      </c>
      <c r="J25" s="229">
        <v>0</v>
      </c>
      <c r="K25" s="229">
        <v>0</v>
      </c>
      <c r="L25" s="229">
        <v>0</v>
      </c>
      <c r="M25" s="229">
        <v>0.1542323495446469</v>
      </c>
      <c r="N25" s="229">
        <v>0.32920216393344598</v>
      </c>
      <c r="O25" s="229">
        <v>0.17521301122841251</v>
      </c>
      <c r="P25" s="229">
        <v>0</v>
      </c>
      <c r="Q25" s="229">
        <v>0</v>
      </c>
      <c r="R25" s="229">
        <v>8.4114938911401649E-2</v>
      </c>
      <c r="S25" s="229">
        <v>4.0794329076772023E-2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23.775563945452621</v>
      </c>
      <c r="C28" s="261">
        <f t="shared" si="0"/>
        <v>21.073696376567675</v>
      </c>
      <c r="D28" s="261">
        <f t="shared" si="0"/>
        <v>16.865021974245707</v>
      </c>
      <c r="E28" s="261">
        <f t="shared" si="0"/>
        <v>17.279058388538452</v>
      </c>
      <c r="F28" s="261">
        <f t="shared" si="0"/>
        <v>17.445316190264776</v>
      </c>
      <c r="G28" s="261">
        <f t="shared" si="0"/>
        <v>15.909761379889019</v>
      </c>
      <c r="H28" s="261">
        <f t="shared" si="0"/>
        <v>17.367730256266249</v>
      </c>
      <c r="I28" s="261">
        <f t="shared" si="0"/>
        <v>17.289123125497071</v>
      </c>
      <c r="J28" s="261">
        <f t="shared" si="0"/>
        <v>17.646443710718156</v>
      </c>
      <c r="K28" s="261">
        <f t="shared" si="0"/>
        <v>14.386308250880939</v>
      </c>
      <c r="L28" s="261">
        <f t="shared" si="0"/>
        <v>15.959063202610619</v>
      </c>
      <c r="M28" s="261">
        <f t="shared" si="0"/>
        <v>13.18249858204188</v>
      </c>
      <c r="N28" s="261">
        <f t="shared" si="0"/>
        <v>8.6705247042828972</v>
      </c>
      <c r="O28" s="261">
        <f t="shared" si="0"/>
        <v>6.9844281671160582</v>
      </c>
      <c r="P28" s="261">
        <f t="shared" si="0"/>
        <v>7.0902946620021474</v>
      </c>
      <c r="Q28" s="261">
        <f t="shared" si="0"/>
        <v>7.7547900395835541</v>
      </c>
      <c r="R28" s="261">
        <f t="shared" si="0"/>
        <v>8.2252060157296487</v>
      </c>
      <c r="S28" s="261">
        <f t="shared" si="0"/>
        <v>8.6519767696896643</v>
      </c>
      <c r="T28" s="261">
        <f t="shared" si="0"/>
        <v>9.7026731135798592</v>
      </c>
      <c r="U28" s="261">
        <f t="shared" si="0"/>
        <v>8.9506748326592049</v>
      </c>
      <c r="V28" s="261">
        <f t="shared" si="0"/>
        <v>6.3499571838022302</v>
      </c>
      <c r="W28" s="261">
        <f t="shared" si="0"/>
        <v>7.0412630509301488</v>
      </c>
      <c r="X28" s="261">
        <f t="shared" si="0"/>
        <v>7.5008264307605179</v>
      </c>
      <c r="Y28" s="261">
        <f t="shared" si="0"/>
        <v>6.2731895456184956</v>
      </c>
      <c r="DA28" s="70"/>
    </row>
    <row r="29" spans="1:105" ht="12" customHeight="1" x14ac:dyDescent="0.25">
      <c r="A29" s="60" t="s">
        <v>2913</v>
      </c>
      <c r="B29" s="329">
        <v>20.517212730595158</v>
      </c>
      <c r="C29" s="329">
        <v>18.3190136633796</v>
      </c>
      <c r="D29" s="329">
        <v>14.03649495785444</v>
      </c>
      <c r="E29" s="329">
        <v>14.49178101729486</v>
      </c>
      <c r="F29" s="329">
        <v>14.42768950737711</v>
      </c>
      <c r="G29" s="329">
        <v>13.689481777423451</v>
      </c>
      <c r="H29" s="329">
        <v>14.683973482140569</v>
      </c>
      <c r="I29" s="329">
        <v>15.39292136192841</v>
      </c>
      <c r="J29" s="329">
        <v>15.40022354738363</v>
      </c>
      <c r="K29" s="329">
        <v>12.67488906854225</v>
      </c>
      <c r="L29" s="329">
        <v>13.82449087211431</v>
      </c>
      <c r="M29" s="329">
        <v>11.874557328318129</v>
      </c>
      <c r="N29" s="329">
        <v>8.0608889598759443</v>
      </c>
      <c r="O29" s="329">
        <v>6.5783372928569861</v>
      </c>
      <c r="P29" s="329">
        <v>6.5236527522016017</v>
      </c>
      <c r="Q29" s="329">
        <v>7.2623935519870448</v>
      </c>
      <c r="R29" s="329">
        <v>7.8286518821223847</v>
      </c>
      <c r="S29" s="329">
        <v>8.2861310422169208</v>
      </c>
      <c r="T29" s="329">
        <v>9.2755650074895577</v>
      </c>
      <c r="U29" s="329">
        <v>8.5725588787960216</v>
      </c>
      <c r="V29" s="329">
        <v>5.9155542042844589</v>
      </c>
      <c r="W29" s="329">
        <v>6.4037627247592246</v>
      </c>
      <c r="X29" s="329">
        <v>6.8202159890896521</v>
      </c>
      <c r="Y29" s="329">
        <v>5.7639160373146279</v>
      </c>
      <c r="DA29" s="72" t="s">
        <v>3004</v>
      </c>
    </row>
    <row r="30" spans="1:105" ht="12" customHeight="1" x14ac:dyDescent="0.25">
      <c r="A30" s="59" t="s">
        <v>28</v>
      </c>
      <c r="B30" s="230">
        <v>3.198611585093992</v>
      </c>
      <c r="C30" s="230">
        <v>0</v>
      </c>
      <c r="D30" s="230">
        <v>0</v>
      </c>
      <c r="E30" s="230">
        <v>0.69957331488243191</v>
      </c>
      <c r="F30" s="230">
        <v>0.65809912597683062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0.93181368905230466</v>
      </c>
      <c r="C31" s="295">
        <v>0.96837956044348217</v>
      </c>
      <c r="D31" s="295">
        <v>0.78940242251413251</v>
      </c>
      <c r="E31" s="295">
        <v>0.81519368508632839</v>
      </c>
      <c r="F31" s="295">
        <v>0.7668649450233862</v>
      </c>
      <c r="G31" s="295">
        <v>0.93895752426973211</v>
      </c>
      <c r="H31" s="295">
        <v>0.86240905117202715</v>
      </c>
      <c r="I31" s="295">
        <v>0</v>
      </c>
      <c r="J31" s="295">
        <v>2.9555536217949401</v>
      </c>
      <c r="K31" s="295">
        <v>2.0720717932111592</v>
      </c>
      <c r="L31" s="295">
        <v>2.8453874665366121</v>
      </c>
      <c r="M31" s="295">
        <v>2.364018135500126</v>
      </c>
      <c r="N31" s="295">
        <v>0</v>
      </c>
      <c r="O31" s="295">
        <v>0</v>
      </c>
      <c r="P31" s="295">
        <v>0</v>
      </c>
      <c r="Q31" s="295">
        <v>0.13003334327174981</v>
      </c>
      <c r="R31" s="295">
        <v>0.1343071009189668</v>
      </c>
      <c r="S31" s="295">
        <v>0.15217650531238999</v>
      </c>
      <c r="T31" s="295">
        <v>6.2253299500431063E-2</v>
      </c>
      <c r="U31" s="295">
        <v>0.11334141367619931</v>
      </c>
      <c r="V31" s="295">
        <v>0.13300382621795451</v>
      </c>
      <c r="W31" s="295">
        <v>0.12712408796424099</v>
      </c>
      <c r="X31" s="295">
        <v>0.1904705437088961</v>
      </c>
      <c r="Y31" s="295">
        <v>0.22778911416069339</v>
      </c>
      <c r="DA31" s="122" t="s">
        <v>3006</v>
      </c>
    </row>
    <row r="32" spans="1:105" ht="12" customHeight="1" x14ac:dyDescent="0.25">
      <c r="A32" s="59" t="s">
        <v>159</v>
      </c>
      <c r="B32" s="295">
        <v>5.7838434080448389</v>
      </c>
      <c r="C32" s="295">
        <v>8.0266484322963212</v>
      </c>
      <c r="D32" s="295">
        <v>5.8279404748281101</v>
      </c>
      <c r="E32" s="295">
        <v>6.8872686437128161</v>
      </c>
      <c r="F32" s="295">
        <v>7.3069101977555881</v>
      </c>
      <c r="G32" s="295">
        <v>4.9669043101674752</v>
      </c>
      <c r="H32" s="295">
        <v>5.465499842126933</v>
      </c>
      <c r="I32" s="295">
        <v>7.0186949317751566</v>
      </c>
      <c r="J32" s="295">
        <v>6.1737213506261392</v>
      </c>
      <c r="K32" s="295">
        <v>5.4265325945116274</v>
      </c>
      <c r="L32" s="295">
        <v>4.9461072648252182</v>
      </c>
      <c r="M32" s="295">
        <v>3.7299023926424062</v>
      </c>
      <c r="N32" s="295">
        <v>1.57851942461865</v>
      </c>
      <c r="O32" s="295">
        <v>1.7351444260163751</v>
      </c>
      <c r="P32" s="295">
        <v>2.8855191232935469</v>
      </c>
      <c r="Q32" s="295">
        <v>3.0066139334291631</v>
      </c>
      <c r="R32" s="295">
        <v>3.151120805309306</v>
      </c>
      <c r="S32" s="295">
        <v>2.9619219225283611</v>
      </c>
      <c r="T32" s="295">
        <v>3.466981852052903</v>
      </c>
      <c r="U32" s="295">
        <v>2.8542448540391341</v>
      </c>
      <c r="V32" s="295">
        <v>1.8628241145001081</v>
      </c>
      <c r="W32" s="295">
        <v>3.096418260151018</v>
      </c>
      <c r="X32" s="295">
        <v>4.2327784565575888</v>
      </c>
      <c r="Y32" s="295">
        <v>3.382777810144328</v>
      </c>
      <c r="DA32" s="122" t="s">
        <v>3007</v>
      </c>
    </row>
    <row r="33" spans="1:105" ht="12" customHeight="1" x14ac:dyDescent="0.25">
      <c r="A33" s="59" t="s">
        <v>32</v>
      </c>
      <c r="B33" s="295">
        <v>8.0802395737160264</v>
      </c>
      <c r="C33" s="295">
        <v>6.298014140825388</v>
      </c>
      <c r="D33" s="295">
        <v>5.1340071836284782</v>
      </c>
      <c r="E33" s="295">
        <v>3.5345226575420599</v>
      </c>
      <c r="F33" s="295">
        <v>3.324978557915184</v>
      </c>
      <c r="G33" s="295">
        <v>5.0888559033641059</v>
      </c>
      <c r="H33" s="295">
        <v>5.6088176798876486</v>
      </c>
      <c r="I33" s="295">
        <v>3.6142746877797869</v>
      </c>
      <c r="J33" s="295">
        <v>3.1840659487950771</v>
      </c>
      <c r="K33" s="295">
        <v>2.2321520818497351</v>
      </c>
      <c r="L33" s="295">
        <v>3.0653821593753841</v>
      </c>
      <c r="M33" s="295">
        <v>2.546653074461974</v>
      </c>
      <c r="N33" s="295">
        <v>3.1825926028548208</v>
      </c>
      <c r="O33" s="295">
        <v>1.742084032757512</v>
      </c>
      <c r="P33" s="295">
        <v>1.4483048545915009</v>
      </c>
      <c r="Q33" s="295">
        <v>1.7471792388765961</v>
      </c>
      <c r="R33" s="295">
        <v>1.807500198448363</v>
      </c>
      <c r="S33" s="295">
        <v>2.073602559144363</v>
      </c>
      <c r="T33" s="295">
        <v>2.1039857570086391</v>
      </c>
      <c r="U33" s="295">
        <v>2.4967811877421</v>
      </c>
      <c r="V33" s="295">
        <v>1.9004972004493259</v>
      </c>
      <c r="W33" s="295">
        <v>1.1161871351063271</v>
      </c>
      <c r="X33" s="295">
        <v>0.86092707372640309</v>
      </c>
      <c r="Y33" s="295">
        <v>0.53861877562106331</v>
      </c>
      <c r="DA33" s="122" t="s">
        <v>3008</v>
      </c>
    </row>
    <row r="34" spans="1:105" ht="12" customHeight="1" x14ac:dyDescent="0.25">
      <c r="A34" s="59" t="s">
        <v>35</v>
      </c>
      <c r="B34" s="295">
        <v>2.522704474687997</v>
      </c>
      <c r="C34" s="295">
        <v>3.0259715298144099</v>
      </c>
      <c r="D34" s="295">
        <v>2.285144876883717</v>
      </c>
      <c r="E34" s="295">
        <v>2.555222716071226</v>
      </c>
      <c r="F34" s="295">
        <v>2.3708366807061219</v>
      </c>
      <c r="G34" s="295">
        <v>2.694764039622132</v>
      </c>
      <c r="H34" s="295">
        <v>2.747246908953962</v>
      </c>
      <c r="I34" s="295">
        <v>4.7599517423734623</v>
      </c>
      <c r="J34" s="295">
        <v>3.08688262616747</v>
      </c>
      <c r="K34" s="295">
        <v>2.944132598969726</v>
      </c>
      <c r="L34" s="295">
        <v>2.9676139813770939</v>
      </c>
      <c r="M34" s="295">
        <v>3.2339837257136179</v>
      </c>
      <c r="N34" s="295">
        <v>3.2997769324024739</v>
      </c>
      <c r="O34" s="295">
        <v>3.101108834083099</v>
      </c>
      <c r="P34" s="295">
        <v>2.189828774316553</v>
      </c>
      <c r="Q34" s="295">
        <v>2.3785670364095362</v>
      </c>
      <c r="R34" s="295">
        <v>2.7357237774457501</v>
      </c>
      <c r="S34" s="295">
        <v>3.0984300552318071</v>
      </c>
      <c r="T34" s="295">
        <v>3.6423440989275839</v>
      </c>
      <c r="U34" s="295">
        <v>3.1081914233385879</v>
      </c>
      <c r="V34" s="295">
        <v>2.01922906311707</v>
      </c>
      <c r="W34" s="295">
        <v>2.064033241537639</v>
      </c>
      <c r="X34" s="295">
        <v>1.536039915096765</v>
      </c>
      <c r="Y34" s="295">
        <v>1.614730337388542</v>
      </c>
      <c r="DA34" s="122" t="s">
        <v>3009</v>
      </c>
    </row>
    <row r="35" spans="1:105" ht="12" customHeight="1" x14ac:dyDescent="0.25">
      <c r="A35" s="60" t="s">
        <v>2920</v>
      </c>
      <c r="B35" s="329">
        <v>3.2583512148574632</v>
      </c>
      <c r="C35" s="329">
        <v>2.754682713188076</v>
      </c>
      <c r="D35" s="329">
        <v>2.8285270163912681</v>
      </c>
      <c r="E35" s="329">
        <v>2.7872773712435919</v>
      </c>
      <c r="F35" s="329">
        <v>3.017626682887665</v>
      </c>
      <c r="G35" s="329">
        <v>2.2202796024655691</v>
      </c>
      <c r="H35" s="329">
        <v>2.6837567741256798</v>
      </c>
      <c r="I35" s="329">
        <v>1.896201763568659</v>
      </c>
      <c r="J35" s="329">
        <v>2.2462201633345269</v>
      </c>
      <c r="K35" s="329">
        <v>1.7114191823386891</v>
      </c>
      <c r="L35" s="329">
        <v>2.1345723304963089</v>
      </c>
      <c r="M35" s="329">
        <v>1.30794125372375</v>
      </c>
      <c r="N35" s="329">
        <v>0.60963574440695201</v>
      </c>
      <c r="O35" s="329">
        <v>0.40609087425907181</v>
      </c>
      <c r="P35" s="329">
        <v>0.56664190980054552</v>
      </c>
      <c r="Q35" s="329">
        <v>0.492396487596509</v>
      </c>
      <c r="R35" s="329">
        <v>0.39655413360726471</v>
      </c>
      <c r="S35" s="329">
        <v>0.36584572747274291</v>
      </c>
      <c r="T35" s="329">
        <v>0.42710810609030098</v>
      </c>
      <c r="U35" s="329">
        <v>0.37811595386318347</v>
      </c>
      <c r="V35" s="329">
        <v>0.43440297951777163</v>
      </c>
      <c r="W35" s="329">
        <v>0.63750032617092411</v>
      </c>
      <c r="X35" s="329">
        <v>0.68061044167086615</v>
      </c>
      <c r="Y35" s="329">
        <v>0.50927350830386797</v>
      </c>
      <c r="DA35" s="72" t="s">
        <v>3010</v>
      </c>
    </row>
    <row r="36" spans="1:105" ht="12" customHeight="1" x14ac:dyDescent="0.25">
      <c r="A36" s="64" t="s">
        <v>28</v>
      </c>
      <c r="B36" s="229">
        <v>0.50700875356256625</v>
      </c>
      <c r="C36" s="229">
        <v>0</v>
      </c>
      <c r="D36" s="229">
        <v>0</v>
      </c>
      <c r="E36" s="229">
        <v>0.13425247496259379</v>
      </c>
      <c r="F36" s="229">
        <v>0.13736068442620691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0.1477008647253627</v>
      </c>
      <c r="C38" s="229">
        <v>0.14496050040450009</v>
      </c>
      <c r="D38" s="229">
        <v>0.1583736242949875</v>
      </c>
      <c r="E38" s="229">
        <v>0.15644074390560389</v>
      </c>
      <c r="F38" s="229">
        <v>0.1600626555376802</v>
      </c>
      <c r="G38" s="229">
        <v>0.1471654826796602</v>
      </c>
      <c r="H38" s="229">
        <v>0.15290227210983179</v>
      </c>
      <c r="I38" s="229">
        <v>0</v>
      </c>
      <c r="J38" s="229">
        <v>0.43108621888933979</v>
      </c>
      <c r="K38" s="229">
        <v>0.27978023278213598</v>
      </c>
      <c r="L38" s="229">
        <v>0.4393424258293237</v>
      </c>
      <c r="M38" s="229">
        <v>0.25790083241467082</v>
      </c>
      <c r="N38" s="229">
        <v>0</v>
      </c>
      <c r="O38" s="229">
        <v>0</v>
      </c>
      <c r="P38" s="229">
        <v>0</v>
      </c>
      <c r="Q38" s="229">
        <v>8.7430577263629353E-3</v>
      </c>
      <c r="R38" s="229">
        <v>6.6863100444332002E-3</v>
      </c>
      <c r="S38" s="229">
        <v>6.4366618424266074E-3</v>
      </c>
      <c r="T38" s="229">
        <v>2.722997660390357E-3</v>
      </c>
      <c r="U38" s="229">
        <v>4.7676051520033364E-3</v>
      </c>
      <c r="V38" s="229">
        <v>9.3886694056136439E-3</v>
      </c>
      <c r="W38" s="229">
        <v>1.2655317041658809E-2</v>
      </c>
      <c r="X38" s="229">
        <v>1.900764449196065E-2</v>
      </c>
      <c r="Y38" s="229">
        <v>2.0126414155070452E-2</v>
      </c>
      <c r="DA38" s="73" t="s">
        <v>3013</v>
      </c>
    </row>
    <row r="39" spans="1:105" ht="12" customHeight="1" x14ac:dyDescent="0.25">
      <c r="A39" s="64" t="s">
        <v>159</v>
      </c>
      <c r="B39" s="229">
        <v>0.91679128868899773</v>
      </c>
      <c r="C39" s="229">
        <v>1.201540202669922</v>
      </c>
      <c r="D39" s="229">
        <v>1.169228810109781</v>
      </c>
      <c r="E39" s="229">
        <v>1.321709735749574</v>
      </c>
      <c r="F39" s="229">
        <v>1.5251231101617879</v>
      </c>
      <c r="G39" s="229">
        <v>0.77847703579347549</v>
      </c>
      <c r="H39" s="229">
        <v>0.96901504331549349</v>
      </c>
      <c r="I39" s="229">
        <v>0.84769147771915654</v>
      </c>
      <c r="J39" s="229">
        <v>0.90047636892526084</v>
      </c>
      <c r="K39" s="229">
        <v>0.73271426089896718</v>
      </c>
      <c r="L39" s="229">
        <v>0.763704342447729</v>
      </c>
      <c r="M39" s="229">
        <v>0.40691097815306831</v>
      </c>
      <c r="N39" s="229">
        <v>0.1141589223940578</v>
      </c>
      <c r="O39" s="229">
        <v>0.1033690122887935</v>
      </c>
      <c r="P39" s="229">
        <v>0.25063505506746248</v>
      </c>
      <c r="Q39" s="229">
        <v>0.20215583572224621</v>
      </c>
      <c r="R39" s="229">
        <v>0.156874584795588</v>
      </c>
      <c r="S39" s="229">
        <v>0.1252814275097755</v>
      </c>
      <c r="T39" s="229">
        <v>0.1516479214357225</v>
      </c>
      <c r="U39" s="229">
        <v>0.1200612558977949</v>
      </c>
      <c r="V39" s="229">
        <v>0.13149576421347769</v>
      </c>
      <c r="W39" s="229">
        <v>0.3082512166129795</v>
      </c>
      <c r="X39" s="229">
        <v>0.42240204993817521</v>
      </c>
      <c r="Y39" s="229">
        <v>0.29888692202173378</v>
      </c>
      <c r="DA39" s="73" t="s">
        <v>3014</v>
      </c>
    </row>
    <row r="40" spans="1:105" ht="12" customHeight="1" x14ac:dyDescent="0.25">
      <c r="A40" s="64" t="s">
        <v>32</v>
      </c>
      <c r="B40" s="229">
        <v>1.2807907699228509</v>
      </c>
      <c r="C40" s="229">
        <v>0.9427742165381543</v>
      </c>
      <c r="D40" s="229">
        <v>1.030008651655977</v>
      </c>
      <c r="E40" s="229">
        <v>0.6782969054017336</v>
      </c>
      <c r="F40" s="229">
        <v>0.69400081597095442</v>
      </c>
      <c r="G40" s="229">
        <v>0.79759085576131028</v>
      </c>
      <c r="H40" s="229">
        <v>0.99442482188599968</v>
      </c>
      <c r="I40" s="229">
        <v>0.43651845261097599</v>
      </c>
      <c r="J40" s="229">
        <v>0.46441618938612539</v>
      </c>
      <c r="K40" s="229">
        <v>0.30139497632812279</v>
      </c>
      <c r="L40" s="229">
        <v>0.47331073529791379</v>
      </c>
      <c r="M40" s="229">
        <v>0.27782525773059541</v>
      </c>
      <c r="N40" s="229">
        <v>0.2301658986863464</v>
      </c>
      <c r="O40" s="229">
        <v>0.10378243049407281</v>
      </c>
      <c r="P40" s="229">
        <v>0.12579918949581889</v>
      </c>
      <c r="Q40" s="229">
        <v>0.1174751687486577</v>
      </c>
      <c r="R40" s="229">
        <v>8.9984123322652848E-2</v>
      </c>
      <c r="S40" s="229">
        <v>8.7707878699169919E-2</v>
      </c>
      <c r="T40" s="229">
        <v>9.2029632803470734E-2</v>
      </c>
      <c r="U40" s="229">
        <v>0.1050248666221103</v>
      </c>
      <c r="V40" s="229">
        <v>0.1341550873286402</v>
      </c>
      <c r="W40" s="229">
        <v>0.111117430998324</v>
      </c>
      <c r="X40" s="229">
        <v>8.5914574675155661E-2</v>
      </c>
      <c r="Y40" s="229">
        <v>4.7589914863969719E-2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4.0946070250560953E-3</v>
      </c>
      <c r="R41" s="229">
        <v>0</v>
      </c>
      <c r="S41" s="229">
        <v>1.2059459046049071E-2</v>
      </c>
      <c r="T41" s="229">
        <v>2.1389180075498782E-2</v>
      </c>
      <c r="U41" s="229">
        <v>1.751893507919814E-2</v>
      </c>
      <c r="V41" s="229">
        <v>1.682715215772149E-2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0.3998713870976881</v>
      </c>
      <c r="C42" s="229">
        <v>0.4529694399691625</v>
      </c>
      <c r="D42" s="229">
        <v>0.45845650566738411</v>
      </c>
      <c r="E42" s="229">
        <v>0.49036314910161249</v>
      </c>
      <c r="F42" s="229">
        <v>0.49484908316990361</v>
      </c>
      <c r="G42" s="229">
        <v>0.4223580304201901</v>
      </c>
      <c r="H42" s="229">
        <v>0.48707778965782528</v>
      </c>
      <c r="I42" s="229">
        <v>0.574889002241321</v>
      </c>
      <c r="J42" s="229">
        <v>0.45024138613380132</v>
      </c>
      <c r="K42" s="229">
        <v>0.39752971232946238</v>
      </c>
      <c r="L42" s="229">
        <v>0.45821482692134241</v>
      </c>
      <c r="M42" s="229">
        <v>0.35280909327736271</v>
      </c>
      <c r="N42" s="229">
        <v>0.2386406989162278</v>
      </c>
      <c r="O42" s="229">
        <v>0.18474459668765161</v>
      </c>
      <c r="P42" s="229">
        <v>0.19020766523726421</v>
      </c>
      <c r="Q42" s="229">
        <v>0.15992781837418599</v>
      </c>
      <c r="R42" s="229">
        <v>0.136194566383847</v>
      </c>
      <c r="S42" s="229">
        <v>0.13105535882163899</v>
      </c>
      <c r="T42" s="229">
        <v>0.15931837411521871</v>
      </c>
      <c r="U42" s="229">
        <v>0.1307432911120768</v>
      </c>
      <c r="V42" s="229">
        <v>0.14253630641231871</v>
      </c>
      <c r="W42" s="229">
        <v>0.20547636151796181</v>
      </c>
      <c r="X42" s="229">
        <v>0.1532861725655747</v>
      </c>
      <c r="Y42" s="229">
        <v>0.14267025726309401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6.1881508599972487E-3</v>
      </c>
      <c r="C44" s="229">
        <v>1.243835360633744E-2</v>
      </c>
      <c r="D44" s="229">
        <v>1.2459424663138499E-2</v>
      </c>
      <c r="E44" s="229">
        <v>6.214362122474758E-3</v>
      </c>
      <c r="F44" s="229">
        <v>6.2303336211311554E-3</v>
      </c>
      <c r="G44" s="229">
        <v>7.4688197810932735E-2</v>
      </c>
      <c r="H44" s="229">
        <v>8.0336847156529653E-2</v>
      </c>
      <c r="I44" s="229">
        <v>3.7102830997205551E-2</v>
      </c>
      <c r="J44" s="229">
        <v>0</v>
      </c>
      <c r="K44" s="229">
        <v>0</v>
      </c>
      <c r="L44" s="229">
        <v>0</v>
      </c>
      <c r="M44" s="229">
        <v>1.249509214805241E-2</v>
      </c>
      <c r="N44" s="229">
        <v>2.667022441032009E-2</v>
      </c>
      <c r="O44" s="229">
        <v>1.419483478855387E-2</v>
      </c>
      <c r="P44" s="229">
        <v>0</v>
      </c>
      <c r="Q44" s="229">
        <v>0</v>
      </c>
      <c r="R44" s="229">
        <v>6.8145490607436692E-3</v>
      </c>
      <c r="S44" s="229">
        <v>3.3049415536828409E-3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0.99999999999999967</v>
      </c>
      <c r="C52" s="232">
        <f t="shared" si="1"/>
        <v>1</v>
      </c>
      <c r="D52" s="232">
        <f t="shared" si="1"/>
        <v>0.99999999999999989</v>
      </c>
      <c r="E52" s="232">
        <f t="shared" si="1"/>
        <v>0.99999999999999989</v>
      </c>
      <c r="F52" s="232">
        <f t="shared" si="1"/>
        <v>1.0000000000000002</v>
      </c>
      <c r="G52" s="232">
        <f t="shared" si="1"/>
        <v>1.0000000000000002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1.0000000000000002</v>
      </c>
      <c r="M52" s="232">
        <f t="shared" si="1"/>
        <v>0.99999999999999989</v>
      </c>
      <c r="N52" s="232">
        <f t="shared" si="1"/>
        <v>0.99999999999999978</v>
      </c>
      <c r="O52" s="232">
        <f t="shared" si="1"/>
        <v>1</v>
      </c>
      <c r="P52" s="232">
        <f t="shared" si="1"/>
        <v>1.0000000000000002</v>
      </c>
      <c r="Q52" s="232">
        <f t="shared" si="1"/>
        <v>1.0000000000000002</v>
      </c>
      <c r="R52" s="232">
        <f t="shared" si="1"/>
        <v>0.99999999999999978</v>
      </c>
      <c r="S52" s="232">
        <f t="shared" si="1"/>
        <v>1.0000000000000002</v>
      </c>
      <c r="T52" s="232">
        <f t="shared" si="1"/>
        <v>0.99999999999999956</v>
      </c>
      <c r="U52" s="232">
        <f t="shared" si="1"/>
        <v>1</v>
      </c>
      <c r="V52" s="232">
        <f t="shared" si="1"/>
        <v>0.99999999999999989</v>
      </c>
      <c r="W52" s="232">
        <f t="shared" si="1"/>
        <v>1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2.1251561767443174E-2</v>
      </c>
      <c r="C57" s="300">
        <f t="shared" si="6"/>
        <v>3.0381828075542648E-2</v>
      </c>
      <c r="D57" s="300">
        <f t="shared" si="6"/>
        <v>1.8966230906415599E-2</v>
      </c>
      <c r="E57" s="300">
        <f t="shared" si="6"/>
        <v>2.0505078899606066E-2</v>
      </c>
      <c r="F57" s="300">
        <f t="shared" si="6"/>
        <v>1.9455329973775932E-2</v>
      </c>
      <c r="G57" s="300">
        <f t="shared" si="6"/>
        <v>1.6324399827241109E-2</v>
      </c>
      <c r="H57" s="300">
        <f t="shared" si="6"/>
        <v>1.7226546613010339E-2</v>
      </c>
      <c r="I57" s="300">
        <f t="shared" si="6"/>
        <v>2.6288869113629675E-2</v>
      </c>
      <c r="J57" s="300">
        <f t="shared" si="6"/>
        <v>2.5620094349155402E-2</v>
      </c>
      <c r="K57" s="300">
        <f t="shared" si="6"/>
        <v>2.6102367427383786E-2</v>
      </c>
      <c r="L57" s="300">
        <f t="shared" si="6"/>
        <v>2.5212826898613747E-2</v>
      </c>
      <c r="M57" s="300">
        <f t="shared" si="6"/>
        <v>2.0736999598182444E-2</v>
      </c>
      <c r="N57" s="300">
        <f t="shared" si="6"/>
        <v>1.1738870298048093E-2</v>
      </c>
      <c r="O57" s="300">
        <f t="shared" si="6"/>
        <v>1.1391800364200762E-2</v>
      </c>
      <c r="P57" s="300">
        <f t="shared" si="6"/>
        <v>1.2118330662722658E-2</v>
      </c>
      <c r="Q57" s="300">
        <f t="shared" si="6"/>
        <v>1.3434338121849913E-2</v>
      </c>
      <c r="R57" s="300">
        <f t="shared" si="6"/>
        <v>1.3988871139250148E-2</v>
      </c>
      <c r="S57" s="300">
        <f t="shared" si="6"/>
        <v>1.4785584809171177E-2</v>
      </c>
      <c r="T57" s="300">
        <f t="shared" si="6"/>
        <v>1.8179391501084621E-2</v>
      </c>
      <c r="U57" s="300">
        <f t="shared" si="6"/>
        <v>1.4629541976033479E-2</v>
      </c>
      <c r="V57" s="300">
        <f t="shared" si="6"/>
        <v>8.209434016023337E-3</v>
      </c>
      <c r="W57" s="300">
        <f t="shared" si="6"/>
        <v>1.063923126485424E-2</v>
      </c>
      <c r="X57" s="300">
        <f t="shared" si="6"/>
        <v>1.1501761623821211E-2</v>
      </c>
      <c r="Y57" s="300">
        <f t="shared" si="6"/>
        <v>9.7440113848327979E-3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0.61512056400470971</v>
      </c>
      <c r="C58" s="301">
        <f t="shared" si="7"/>
        <v>0.59861336712690238</v>
      </c>
      <c r="D58" s="301">
        <f t="shared" si="7"/>
        <v>0.66149818662117865</v>
      </c>
      <c r="E58" s="301">
        <f t="shared" si="7"/>
        <v>0.65202665410020455</v>
      </c>
      <c r="F58" s="301">
        <f t="shared" si="7"/>
        <v>0.66778341288145726</v>
      </c>
      <c r="G58" s="301">
        <f t="shared" si="7"/>
        <v>0.62237318833447097</v>
      </c>
      <c r="H58" s="301">
        <f t="shared" si="7"/>
        <v>0.64474570217093319</v>
      </c>
      <c r="I58" s="301">
        <f t="shared" si="7"/>
        <v>0.56003110125986888</v>
      </c>
      <c r="J58" s="301">
        <f t="shared" si="7"/>
        <v>0.59542052402976731</v>
      </c>
      <c r="K58" s="301">
        <f t="shared" si="7"/>
        <v>0.57935079751870133</v>
      </c>
      <c r="L58" s="301">
        <f t="shared" si="7"/>
        <v>0.60707771615624284</v>
      </c>
      <c r="M58" s="301">
        <f t="shared" si="7"/>
        <v>0.53908366173941169</v>
      </c>
      <c r="N58" s="301">
        <f t="shared" si="7"/>
        <v>0.4591802052539618</v>
      </c>
      <c r="O58" s="301">
        <f t="shared" si="7"/>
        <v>0.41305830856845221</v>
      </c>
      <c r="P58" s="301">
        <f t="shared" si="7"/>
        <v>0.49057459665498987</v>
      </c>
      <c r="Q58" s="301">
        <f t="shared" si="7"/>
        <v>0.43348237767687486</v>
      </c>
      <c r="R58" s="301">
        <f t="shared" si="7"/>
        <v>0.36786202225852666</v>
      </c>
      <c r="S58" s="301">
        <f t="shared" si="7"/>
        <v>0.33787226342513138</v>
      </c>
      <c r="T58" s="301">
        <f t="shared" si="7"/>
        <v>0.34566003784262667</v>
      </c>
      <c r="U58" s="301">
        <f t="shared" si="7"/>
        <v>0.33771444408587892</v>
      </c>
      <c r="V58" s="301">
        <f t="shared" si="7"/>
        <v>0.45406537862503993</v>
      </c>
      <c r="W58" s="301">
        <f t="shared" si="7"/>
        <v>0.52214058378917949</v>
      </c>
      <c r="X58" s="301">
        <f t="shared" si="7"/>
        <v>0.5222297272288936</v>
      </c>
      <c r="Y58" s="301">
        <f t="shared" si="7"/>
        <v>0.49564027892154378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0.36362787422784681</v>
      </c>
      <c r="C60" s="301">
        <f t="shared" si="9"/>
        <v>0.37100480479755488</v>
      </c>
      <c r="D60" s="301">
        <f t="shared" si="9"/>
        <v>0.31953558247240565</v>
      </c>
      <c r="E60" s="301">
        <f t="shared" si="9"/>
        <v>0.32746826700018938</v>
      </c>
      <c r="F60" s="301">
        <f t="shared" si="9"/>
        <v>0.31276125714476682</v>
      </c>
      <c r="G60" s="301">
        <f t="shared" si="9"/>
        <v>0.36130241183828798</v>
      </c>
      <c r="H60" s="301">
        <f t="shared" si="9"/>
        <v>0.3380277512160566</v>
      </c>
      <c r="I60" s="301">
        <f t="shared" si="9"/>
        <v>0.41368002962650174</v>
      </c>
      <c r="J60" s="301">
        <f t="shared" si="9"/>
        <v>0.37895938162107723</v>
      </c>
      <c r="K60" s="301">
        <f t="shared" si="9"/>
        <v>0.39454683505391502</v>
      </c>
      <c r="L60" s="301">
        <f t="shared" si="9"/>
        <v>0.36770945694514356</v>
      </c>
      <c r="M60" s="301">
        <f t="shared" si="9"/>
        <v>0.44017933866240577</v>
      </c>
      <c r="N60" s="301">
        <f t="shared" si="9"/>
        <v>0.52908092444798993</v>
      </c>
      <c r="O60" s="301">
        <f t="shared" si="9"/>
        <v>0.57554989106734722</v>
      </c>
      <c r="P60" s="301">
        <f t="shared" si="9"/>
        <v>0.49730707268228763</v>
      </c>
      <c r="Q60" s="301">
        <f t="shared" si="9"/>
        <v>0.55308328420127539</v>
      </c>
      <c r="R60" s="301">
        <f t="shared" si="9"/>
        <v>0.618149106602223</v>
      </c>
      <c r="S60" s="301">
        <f t="shared" si="9"/>
        <v>0.64734215176569776</v>
      </c>
      <c r="T60" s="301">
        <f t="shared" si="9"/>
        <v>0.63616057065628839</v>
      </c>
      <c r="U60" s="301">
        <f t="shared" si="9"/>
        <v>0.64765601393808758</v>
      </c>
      <c r="V60" s="301">
        <f t="shared" si="9"/>
        <v>0.5377251873589366</v>
      </c>
      <c r="W60" s="301">
        <f t="shared" si="9"/>
        <v>0.46722018494596634</v>
      </c>
      <c r="X60" s="301">
        <f t="shared" si="9"/>
        <v>0.46626851114728518</v>
      </c>
      <c r="Y60" s="301">
        <f t="shared" si="9"/>
        <v>0.49461570969362351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0.31379404784775983</v>
      </c>
      <c r="C61" s="302">
        <f t="shared" si="10"/>
        <v>0.32250830451476981</v>
      </c>
      <c r="D61" s="302">
        <f t="shared" si="10"/>
        <v>0.26594448552028072</v>
      </c>
      <c r="E61" s="302">
        <f t="shared" si="10"/>
        <v>0.27464450369747234</v>
      </c>
      <c r="F61" s="302">
        <f t="shared" si="10"/>
        <v>0.2586609642844851</v>
      </c>
      <c r="G61" s="302">
        <f t="shared" si="10"/>
        <v>0.31088101605669011</v>
      </c>
      <c r="H61" s="302">
        <f t="shared" si="10"/>
        <v>0.28579385226767495</v>
      </c>
      <c r="I61" s="302">
        <f t="shared" si="10"/>
        <v>0.36830926119382823</v>
      </c>
      <c r="J61" s="302">
        <f t="shared" si="10"/>
        <v>0.3307215486595822</v>
      </c>
      <c r="K61" s="302">
        <f t="shared" si="10"/>
        <v>0.34761088664609879</v>
      </c>
      <c r="L61" s="302">
        <f t="shared" si="10"/>
        <v>0.31852721971153636</v>
      </c>
      <c r="M61" s="302">
        <f t="shared" si="10"/>
        <v>0.39650562138564488</v>
      </c>
      <c r="N61" s="302">
        <f t="shared" si="10"/>
        <v>0.49188056412054126</v>
      </c>
      <c r="O61" s="302">
        <f t="shared" si="10"/>
        <v>0.54208608374469835</v>
      </c>
      <c r="P61" s="302">
        <f t="shared" si="10"/>
        <v>0.45756330421351182</v>
      </c>
      <c r="Q61" s="302">
        <f t="shared" si="10"/>
        <v>0.51796482643530928</v>
      </c>
      <c r="R61" s="302">
        <f t="shared" si="10"/>
        <v>0.58834686420975646</v>
      </c>
      <c r="S61" s="302">
        <f t="shared" si="10"/>
        <v>0.61996952158641128</v>
      </c>
      <c r="T61" s="302">
        <f t="shared" si="10"/>
        <v>0.60815701603564998</v>
      </c>
      <c r="U61" s="302">
        <f t="shared" si="10"/>
        <v>0.62029616944995181</v>
      </c>
      <c r="V61" s="302">
        <f t="shared" si="10"/>
        <v>0.50093920332957576</v>
      </c>
      <c r="W61" s="302">
        <f t="shared" si="10"/>
        <v>0.4249191065538806</v>
      </c>
      <c r="X61" s="302">
        <f t="shared" si="10"/>
        <v>0.4239602108235041</v>
      </c>
      <c r="Y61" s="302">
        <f t="shared" si="10"/>
        <v>0.45446154634400587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4.9833826380086967E-2</v>
      </c>
      <c r="C62" s="302">
        <f t="shared" si="11"/>
        <v>4.8496500282785071E-2</v>
      </c>
      <c r="D62" s="302">
        <f t="shared" si="11"/>
        <v>5.359109695212496E-2</v>
      </c>
      <c r="E62" s="302">
        <f t="shared" si="11"/>
        <v>5.2823763302717035E-2</v>
      </c>
      <c r="F62" s="302">
        <f t="shared" si="11"/>
        <v>5.4100292860281736E-2</v>
      </c>
      <c r="G62" s="302">
        <f t="shared" si="11"/>
        <v>5.0421395781597905E-2</v>
      </c>
      <c r="H62" s="302">
        <f t="shared" si="11"/>
        <v>5.2233898948381652E-2</v>
      </c>
      <c r="I62" s="302">
        <f t="shared" si="11"/>
        <v>4.5370768432673486E-2</v>
      </c>
      <c r="J62" s="302">
        <f t="shared" si="11"/>
        <v>4.8237832961495059E-2</v>
      </c>
      <c r="K62" s="302">
        <f t="shared" si="11"/>
        <v>4.6935948407816244E-2</v>
      </c>
      <c r="L62" s="302">
        <f t="shared" si="11"/>
        <v>4.9182237233607248E-2</v>
      </c>
      <c r="M62" s="302">
        <f t="shared" si="11"/>
        <v>4.3673717276760872E-2</v>
      </c>
      <c r="N62" s="302">
        <f t="shared" si="11"/>
        <v>3.7200360327448619E-2</v>
      </c>
      <c r="O62" s="302">
        <f t="shared" si="11"/>
        <v>3.3463807322648753E-2</v>
      </c>
      <c r="P62" s="302">
        <f t="shared" si="11"/>
        <v>3.9743768468775781E-2</v>
      </c>
      <c r="Q62" s="302">
        <f t="shared" si="11"/>
        <v>3.5118457765966123E-2</v>
      </c>
      <c r="R62" s="302">
        <f t="shared" si="11"/>
        <v>2.9802242392466576E-2</v>
      </c>
      <c r="S62" s="302">
        <f t="shared" si="11"/>
        <v>2.7372630179286435E-2</v>
      </c>
      <c r="T62" s="302">
        <f t="shared" si="11"/>
        <v>2.8003554620638315E-2</v>
      </c>
      <c r="U62" s="302">
        <f t="shared" si="11"/>
        <v>2.7359844488135852E-2</v>
      </c>
      <c r="V62" s="302">
        <f t="shared" si="11"/>
        <v>3.6785984029360855E-2</v>
      </c>
      <c r="W62" s="302">
        <f t="shared" si="11"/>
        <v>4.2301078392085738E-2</v>
      </c>
      <c r="X62" s="302">
        <f t="shared" si="11"/>
        <v>4.2308300323781085E-2</v>
      </c>
      <c r="Y62" s="302">
        <f t="shared" si="11"/>
        <v>4.0154163349617703E-2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0.52619059000165569</v>
      </c>
      <c r="C69" s="322">
        <f>IF(C$5=0,0,C$5/WWP_fec!C$5)</f>
        <v>0.48710270529964883</v>
      </c>
      <c r="D69" s="322">
        <f>IF(D$5=0,0,D$5/WWP_fec!D$5)</f>
        <v>0.57012466787832194</v>
      </c>
      <c r="E69" s="322">
        <f>IF(E$5=0,0,E$5/WWP_fec!E$5)</f>
        <v>0.5476236063908102</v>
      </c>
      <c r="F69" s="322">
        <f>IF(F$5=0,0,F$5/WWP_fec!F$5)</f>
        <v>0.58050380179497685</v>
      </c>
      <c r="G69" s="322">
        <f>IF(G$5=0,0,G$5/WWP_fec!G$5)</f>
        <v>0.45867519996593265</v>
      </c>
      <c r="H69" s="322">
        <f>IF(H$5=0,0,H$5/WWP_fec!H$5)</f>
        <v>0.51656163773027675</v>
      </c>
      <c r="I69" s="322">
        <f>IF(I$5=0,0,I$5/WWP_fec!I$5)</f>
        <v>0.37955723555315696</v>
      </c>
      <c r="J69" s="322">
        <f>IF(J$5=0,0,J$5/WWP_fec!J$5)</f>
        <v>0.44925417969457188</v>
      </c>
      <c r="K69" s="322">
        <f>IF(K$5=0,0,K$5/WWP_fec!K$5)</f>
        <v>0.42064811080541747</v>
      </c>
      <c r="L69" s="322">
        <f>IF(L$5=0,0,L$5/WWP_fec!L$5)</f>
        <v>0.47602691174090273</v>
      </c>
      <c r="M69" s="322">
        <f>IF(M$5=0,0,M$5/WWP_fec!M$5)</f>
        <v>0.34448013741798911</v>
      </c>
      <c r="N69" s="322">
        <f>IF(N$5=0,0,N$5/WWP_fec!N$5)</f>
        <v>0.23502556328121793</v>
      </c>
      <c r="O69" s="322">
        <f>IF(O$5=0,0,O$5/WWP_fec!O$5)</f>
        <v>0.19471506279274189</v>
      </c>
      <c r="P69" s="322">
        <f>IF(P$5=0,0,P$5/WWP_fec!P$5)</f>
        <v>0.25546641525499997</v>
      </c>
      <c r="Q69" s="322">
        <f>IF(Q$5=0,0,Q$5/WWP_fec!Q$5)</f>
        <v>0.22338268582729612</v>
      </c>
      <c r="R69" s="322">
        <f>IF(R$5=0,0,R$5/WWP_fec!R$5)</f>
        <v>0.18437045276859604</v>
      </c>
      <c r="S69" s="322">
        <f>IF(S$5=0,0,S$5/WWP_fec!S$5)</f>
        <v>0.16829442013954404</v>
      </c>
      <c r="T69" s="322">
        <f>IF(T$5=0,0,T$5/WWP_fec!T$5)</f>
        <v>0.17591061435382546</v>
      </c>
      <c r="U69" s="322">
        <f>IF(U$5=0,0,U$5/WWP_fec!U$5)</f>
        <v>0.16830593621708295</v>
      </c>
      <c r="V69" s="322">
        <f>IF(V$5=0,0,V$5/WWP_fec!V$5)</f>
        <v>0.20415523309708727</v>
      </c>
      <c r="W69" s="322">
        <f>IF(W$5=0,0,W$5/WWP_fec!W$5)</f>
        <v>0.25208263296569872</v>
      </c>
      <c r="X69" s="322">
        <f>IF(X$5=0,0,X$5/WWP_fec!X$5)</f>
        <v>0.25939941590496923</v>
      </c>
      <c r="Y69" s="322">
        <f>IF(Y$5=0,0,Y$5/WWP_fec!Y$5)</f>
        <v>0.21625532465932126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0.51307188562125772</v>
      </c>
      <c r="C74" s="336">
        <f>IF(C$10=0,0,C$10/WWP_fec!C$10)</f>
        <v>0.69000057691394279</v>
      </c>
      <c r="D74" s="336">
        <f>IF(D$10=0,0,D$10/WWP_fec!D$10)</f>
        <v>0.43411029678898366</v>
      </c>
      <c r="E74" s="336">
        <f>IF(E$10=0,0,E$10/WWP_fec!E$10)</f>
        <v>0.45058042105427393</v>
      </c>
      <c r="F74" s="336">
        <f>IF(F$10=0,0,F$10/WWP_fec!F$10)</f>
        <v>0.44359838482884562</v>
      </c>
      <c r="G74" s="336">
        <f>IF(G$10=0,0,G$10/WWP_fec!G$10)</f>
        <v>0.28981098342085077</v>
      </c>
      <c r="H74" s="336">
        <f>IF(H$10=0,0,H$10/WWP_fec!H$10)</f>
        <v>0.34443499276711026</v>
      </c>
      <c r="I74" s="336">
        <f>IF(I$10=0,0,I$10/WWP_fec!I$10)</f>
        <v>0.41183441367030121</v>
      </c>
      <c r="J74" s="336">
        <f>IF(J$10=0,0,J$10/WWP_fec!J$10)</f>
        <v>0.47667210420955081</v>
      </c>
      <c r="K74" s="336">
        <f>IF(K$10=0,0,K$10/WWP_fec!K$10)</f>
        <v>0.4311109058069923</v>
      </c>
      <c r="L74" s="336">
        <f>IF(L$10=0,0,L$10/WWP_fec!L$10)</f>
        <v>0.47206400905527657</v>
      </c>
      <c r="M74" s="336">
        <f>IF(M$10=0,0,M$10/WWP_fec!M$10)</f>
        <v>0.26928866197397705</v>
      </c>
      <c r="N74" s="336">
        <f>IF(N$10=0,0,N$10/WWP_fec!N$10)</f>
        <v>8.9822582269327766E-2</v>
      </c>
      <c r="O74" s="336">
        <f>IF(O$10=0,0,O$10/WWP_fec!O$10)</f>
        <v>6.8104839507493006E-2</v>
      </c>
      <c r="P74" s="336">
        <f>IF(P$10=0,0,P$10/WWP_fec!P$10)</f>
        <v>9.0367145857869327E-2</v>
      </c>
      <c r="Q74" s="336">
        <f>IF(Q$10=0,0,Q$10/WWP_fec!Q$10)</f>
        <v>9.154200044641711E-2</v>
      </c>
      <c r="R74" s="336">
        <f>IF(R$10=0,0,R$10/WWP_fec!R$10)</f>
        <v>8.122597011470932E-2</v>
      </c>
      <c r="S74" s="336">
        <f>IF(S$10=0,0,S$10/WWP_fec!S$10)</f>
        <v>8.2736015397756976E-2</v>
      </c>
      <c r="T74" s="336">
        <f>IF(T$10=0,0,T$10/WWP_fec!T$10)</f>
        <v>0.1079714468648451</v>
      </c>
      <c r="U74" s="336">
        <f>IF(U$10=0,0,U$10/WWP_fec!U$10)</f>
        <v>7.7726457989918118E-2</v>
      </c>
      <c r="V74" s="336">
        <f>IF(V$10=0,0,V$10/WWP_fec!V$10)</f>
        <v>4.292404401010793E-2</v>
      </c>
      <c r="W74" s="336">
        <f>IF(W$10=0,0,W$10/WWP_fec!W$10)</f>
        <v>6.7743775331462974E-2</v>
      </c>
      <c r="X74" s="336">
        <f>IF(X$10=0,0,X$10/WWP_fec!X$10)</f>
        <v>7.1839905304685731E-2</v>
      </c>
      <c r="Y74" s="336">
        <f>IF(Y$10=0,0,Y$10/WWP_fec!Y$10)</f>
        <v>4.5882343411993314E-2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0.49610746799230843</v>
      </c>
      <c r="C75" s="349">
        <f>IF(C$16=0,0,C$16/WWP_fec!C$16)</f>
        <v>0.44142624321132296</v>
      </c>
      <c r="D75" s="349">
        <f>IF(D$16=0,0,D$16/WWP_fec!D$16)</f>
        <v>0.62343592291183403</v>
      </c>
      <c r="E75" s="349">
        <f>IF(E$16=0,0,E$16/WWP_fec!E$16)</f>
        <v>0.59123715105524233</v>
      </c>
      <c r="F75" s="349">
        <f>IF(F$16=0,0,F$16/WWP_fec!F$16)</f>
        <v>0.65308896116374915</v>
      </c>
      <c r="G75" s="349">
        <f>IF(G$16=0,0,G$16/WWP_fec!G$16)</f>
        <v>0.47739092630875862</v>
      </c>
      <c r="H75" s="349">
        <f>IF(H$16=0,0,H$16/WWP_fec!H$16)</f>
        <v>0.55139894678043389</v>
      </c>
      <c r="I75" s="349">
        <f>IF(I$16=0,0,I$16/WWP_fec!I$16)</f>
        <v>0.33463615012911713</v>
      </c>
      <c r="J75" s="349">
        <f>IF(J$16=0,0,J$16/WWP_fec!J$16)</f>
        <v>0.41096929122442111</v>
      </c>
      <c r="K75" s="349">
        <f>IF(K$16=0,0,K$16/WWP_fec!K$16)</f>
        <v>0.37280609445185214</v>
      </c>
      <c r="L75" s="349">
        <f>IF(L$16=0,0,L$16/WWP_fec!L$16)</f>
        <v>0.43691266126860512</v>
      </c>
      <c r="M75" s="349">
        <f>IF(M$16=0,0,M$16/WWP_fec!M$16)</f>
        <v>0.28752332014208981</v>
      </c>
      <c r="N75" s="349">
        <f>IF(N$16=0,0,N$16/WWP_fec!N$16)</f>
        <v>0.17950221362507987</v>
      </c>
      <c r="O75" s="349">
        <f>IF(O$16=0,0,O$16/WWP_fec!O$16)</f>
        <v>0.13585941809361995</v>
      </c>
      <c r="P75" s="349">
        <f>IF(P$16=0,0,P$16/WWP_fec!P$16)</f>
        <v>0.21881494954593589</v>
      </c>
      <c r="Q75" s="349">
        <f>IF(Q$16=0,0,Q$16/WWP_fec!Q$16)</f>
        <v>0.15947078954660399</v>
      </c>
      <c r="R75" s="349">
        <f>IF(R$16=0,0,R$16/WWP_fec!R$16)</f>
        <v>0.10745641629227419</v>
      </c>
      <c r="S75" s="349">
        <f>IF(S$16=0,0,S$16/WWP_fec!S$16)</f>
        <v>8.734898538955034E-2</v>
      </c>
      <c r="T75" s="349">
        <f>IF(T$16=0,0,T$16/WWP_fec!T$16)</f>
        <v>9.050117051847742E-2</v>
      </c>
      <c r="U75" s="349">
        <f>IF(U$16=0,0,U$16/WWP_fec!U$16)</f>
        <v>8.5511830162970134E-2</v>
      </c>
      <c r="V75" s="349">
        <f>IF(V$16=0,0,V$16/WWP_fec!V$16)</f>
        <v>0.16208647393714559</v>
      </c>
      <c r="W75" s="349">
        <f>IF(W$16=0,0,W$16/WWP_fec!W$16)</f>
        <v>0.23396049242884551</v>
      </c>
      <c r="X75" s="349">
        <f>IF(X$16=0,0,X$16/WWP_fec!X$16)</f>
        <v>0.23479611019084068</v>
      </c>
      <c r="Y75" s="349">
        <f>IF(Y$16=0,0,Y$16/WWP_fec!Y$16)</f>
        <v>0.18837625030555027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1.7366002363711555</v>
      </c>
      <c r="C77" s="349">
        <f>IF(C$28=0,0,C$28/WWP_fec!C$28)</f>
        <v>1.6335497827163421</v>
      </c>
      <c r="D77" s="349">
        <f>IF(D$28=0,0,D$28/WWP_fec!D$28)</f>
        <v>1.7292800226367644</v>
      </c>
      <c r="E77" s="349">
        <f>IF(E$28=0,0,E$28/WWP_fec!E$28)</f>
        <v>1.7103294569672309</v>
      </c>
      <c r="F77" s="349">
        <f>IF(F$28=0,0,F$28/WWP_fec!F$28)</f>
        <v>1.74609700532032</v>
      </c>
      <c r="G77" s="349">
        <f>IF(G$28=0,0,G$28/WWP_fec!G$28)</f>
        <v>1.6167527976909994</v>
      </c>
      <c r="H77" s="349">
        <f>IF(H$28=0,0,H$28/WWP_fec!H$28)</f>
        <v>1.6740462664088767</v>
      </c>
      <c r="I77" s="349">
        <f>IF(I$28=0,0,I$28/WWP_fec!I$28)</f>
        <v>1.4930988027547727</v>
      </c>
      <c r="J77" s="349">
        <f>IF(J$28=0,0,J$28/WWP_fec!J$28)</f>
        <v>1.5602175849707163</v>
      </c>
      <c r="K77" s="349">
        <f>IF(K$28=0,0,K$28/WWP_fec!K$28)</f>
        <v>1.5260501139227594</v>
      </c>
      <c r="L77" s="349">
        <f>IF(L$28=0,0,L$28/WWP_fec!L$28)</f>
        <v>1.5757594301274482</v>
      </c>
      <c r="M77" s="349">
        <f>IF(M$28=0,0,M$28/WWP_fec!M$28)</f>
        <v>1.4348385811224884</v>
      </c>
      <c r="N77" s="349">
        <f>IF(N$28=0,0,N$28/WWP_fec!N$28)</f>
        <v>1.3009172505851805</v>
      </c>
      <c r="O77" s="349">
        <f>IF(O$28=0,0,O$28/WWP_fec!O$28)</f>
        <v>1.2141504291933525</v>
      </c>
      <c r="P77" s="349">
        <f>IF(P$28=0,0,P$28/WWP_fec!P$28)</f>
        <v>1.3557005307223176</v>
      </c>
      <c r="Q77" s="349">
        <f>IF(Q$28=0,0,Q$28/WWP_fec!Q$28)</f>
        <v>1.2937055513202325</v>
      </c>
      <c r="R77" s="349">
        <f>IF(R$28=0,0,R$28/WWP_fec!R$28)</f>
        <v>1.1992499328988078</v>
      </c>
      <c r="S77" s="349">
        <f>IF(S$28=0,0,S$28/WWP_fec!S$28)</f>
        <v>1.1415291700055219</v>
      </c>
      <c r="T77" s="349">
        <f>IF(T$28=0,0,T$28/WWP_fec!T$28)</f>
        <v>1.1387848807332079</v>
      </c>
      <c r="U77" s="349">
        <f>IF(U$28=0,0,U$28/WWP_fec!U$28)</f>
        <v>1.1243137667667953</v>
      </c>
      <c r="V77" s="349">
        <f>IF(V$28=0,0,V$28/WWP_fec!V$28)</f>
        <v>1.199807906579818</v>
      </c>
      <c r="W77" s="349">
        <f>IF(W$28=0,0,W$28/WWP_fec!W$28)</f>
        <v>1.2585645081285988</v>
      </c>
      <c r="X77" s="349">
        <f>IF(X$28=0,0,X$28/WWP_fec!X$28)</f>
        <v>1.2668785774917575</v>
      </c>
      <c r="Y77" s="349">
        <f>IF(Y$28=0,0,Y$28/WWP_fec!Y$28)</f>
        <v>1.1476061648435827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DK: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25968.655137410129</v>
      </c>
      <c r="C3" s="203">
        <v>24004.141086995191</v>
      </c>
      <c r="D3" s="203">
        <v>23826.863299602461</v>
      </c>
      <c r="E3" s="203">
        <v>24094.996561209551</v>
      </c>
      <c r="F3" s="203">
        <v>26019.82542447991</v>
      </c>
      <c r="G3" s="203">
        <v>29046.24611967248</v>
      </c>
      <c r="H3" s="203">
        <v>31921.821958785589</v>
      </c>
      <c r="I3" s="203">
        <v>31268.634561318471</v>
      </c>
      <c r="J3" s="203">
        <v>32464.169112738891</v>
      </c>
      <c r="K3" s="203">
        <v>24531.715177956368</v>
      </c>
      <c r="L3" s="203">
        <v>23514.811729394951</v>
      </c>
      <c r="M3" s="203">
        <v>25288.01902813515</v>
      </c>
      <c r="N3" s="203">
        <v>25065.271937215519</v>
      </c>
      <c r="O3" s="203">
        <v>23561.268319980431</v>
      </c>
      <c r="P3" s="203">
        <v>22866.854055575099</v>
      </c>
      <c r="Q3" s="203">
        <v>21532.928004000001</v>
      </c>
      <c r="R3" s="203">
        <v>23275.369784588242</v>
      </c>
      <c r="S3" s="203">
        <v>24124.101148142501</v>
      </c>
      <c r="T3" s="203">
        <v>24950.155434718941</v>
      </c>
      <c r="U3" s="203">
        <v>23863.112321667631</v>
      </c>
      <c r="V3" s="203">
        <v>21750.554633163199</v>
      </c>
      <c r="W3" s="203">
        <v>23609.60913139984</v>
      </c>
      <c r="X3" s="203">
        <v>23959.36078982411</v>
      </c>
      <c r="Y3" s="203">
        <v>25865.821390438421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23000.552040222919</v>
      </c>
      <c r="C5" s="203">
        <v>24409.661185842451</v>
      </c>
      <c r="D5" s="203">
        <v>22852.748704537251</v>
      </c>
      <c r="E5" s="203">
        <v>23688.57413654423</v>
      </c>
      <c r="F5" s="203">
        <v>24636.99452105715</v>
      </c>
      <c r="G5" s="203">
        <v>23979.170390236271</v>
      </c>
      <c r="H5" s="203">
        <v>25694.235384186319</v>
      </c>
      <c r="I5" s="203">
        <v>27411.925510478381</v>
      </c>
      <c r="J5" s="203">
        <v>27091.60546534873</v>
      </c>
      <c r="K5" s="203">
        <v>23436.816134908451</v>
      </c>
      <c r="L5" s="203">
        <v>22316.779123137861</v>
      </c>
      <c r="M5" s="203">
        <v>21738.150051995239</v>
      </c>
      <c r="N5" s="203">
        <v>18051.09312067783</v>
      </c>
      <c r="O5" s="203">
        <v>17023.164784304041</v>
      </c>
      <c r="P5" s="203">
        <v>16538.530478613709</v>
      </c>
      <c r="Q5" s="203">
        <v>17694.43922005756</v>
      </c>
      <c r="R5" s="203">
        <v>17605.578251835621</v>
      </c>
      <c r="S5" s="203">
        <v>18876.46988519757</v>
      </c>
      <c r="T5" s="203">
        <v>19121.714199881721</v>
      </c>
      <c r="U5" s="203">
        <v>18116.94869036604</v>
      </c>
      <c r="V5" s="203">
        <v>19911.444543266371</v>
      </c>
      <c r="W5" s="203">
        <v>22330.244558510902</v>
      </c>
      <c r="X5" s="203">
        <v>24654.81155768723</v>
      </c>
      <c r="Y5" s="203">
        <v>26230.03273182311</v>
      </c>
      <c r="DA5" s="112" t="s">
        <v>3025</v>
      </c>
    </row>
    <row r="6" spans="1:105" ht="12" customHeight="1" x14ac:dyDescent="0.25">
      <c r="A6" s="154" t="s">
        <v>2112</v>
      </c>
      <c r="B6" s="338">
        <v>28750.690050278641</v>
      </c>
      <c r="C6" s="338">
        <v>27567.302618971771</v>
      </c>
      <c r="D6" s="338">
        <v>26256.841652061368</v>
      </c>
      <c r="E6" s="338">
        <v>28620.961455663029</v>
      </c>
      <c r="F6" s="338">
        <v>27314.542392054638</v>
      </c>
      <c r="G6" s="338">
        <v>27310.50048875263</v>
      </c>
      <c r="H6" s="338">
        <v>28743.993087964562</v>
      </c>
      <c r="I6" s="338">
        <v>30844.495169465219</v>
      </c>
      <c r="J6" s="338">
        <v>30713.379730559689</v>
      </c>
      <c r="K6" s="338">
        <v>29406.96066695129</v>
      </c>
      <c r="L6" s="338">
        <v>27969.426164437351</v>
      </c>
      <c r="M6" s="338">
        <v>27838.310725531821</v>
      </c>
      <c r="N6" s="338">
        <v>26531.891661923419</v>
      </c>
      <c r="O6" s="338">
        <v>25094.35715940949</v>
      </c>
      <c r="P6" s="338">
        <v>24963.241720503949</v>
      </c>
      <c r="Q6" s="338">
        <v>23656.822656895551</v>
      </c>
      <c r="R6" s="338">
        <v>22219.288154381618</v>
      </c>
      <c r="S6" s="338">
        <v>22088.172715476081</v>
      </c>
      <c r="T6" s="338">
        <v>21961.099179872552</v>
      </c>
      <c r="U6" s="338">
        <v>20523.56467735862</v>
      </c>
      <c r="V6" s="338">
        <v>22882.255733368351</v>
      </c>
      <c r="W6" s="338">
        <v>24196.758603580762</v>
      </c>
      <c r="X6" s="338">
        <v>26269.660784112351</v>
      </c>
      <c r="Y6" s="338">
        <v>28890.58271793315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254.1470712070624</v>
      </c>
      <c r="D7" s="340">
        <v>0</v>
      </c>
      <c r="E7" s="340">
        <v>2491.1933392051978</v>
      </c>
      <c r="F7" s="340">
        <v>131.11543890553679</v>
      </c>
      <c r="G7" s="340">
        <v>127.0735356035312</v>
      </c>
      <c r="H7" s="340">
        <v>2739.9116628203219</v>
      </c>
      <c r="I7" s="340">
        <v>3538.0365840145928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1179.345528004864</v>
      </c>
      <c r="U7" s="340">
        <v>0</v>
      </c>
      <c r="V7" s="340">
        <v>2489.8064949152649</v>
      </c>
      <c r="W7" s="340">
        <v>2620.9219338208022</v>
      </c>
      <c r="X7" s="340">
        <v>3510.436683045521</v>
      </c>
      <c r="Y7" s="340">
        <v>2752.0373727263391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1437.5345025139322</v>
      </c>
      <c r="D8" s="342">
        <f t="shared" si="0"/>
        <v>1310.4609669104029</v>
      </c>
      <c r="E8" s="342">
        <f t="shared" si="0"/>
        <v>127.07353560353658</v>
      </c>
      <c r="F8" s="342">
        <f t="shared" si="0"/>
        <v>1437.5345025139286</v>
      </c>
      <c r="G8" s="342">
        <f t="shared" si="0"/>
        <v>131.11543890554094</v>
      </c>
      <c r="H8" s="342">
        <f t="shared" si="0"/>
        <v>1306.4190636083913</v>
      </c>
      <c r="I8" s="342">
        <f t="shared" si="0"/>
        <v>1437.5345025139359</v>
      </c>
      <c r="J8" s="342">
        <f t="shared" si="0"/>
        <v>131.11543890553003</v>
      </c>
      <c r="K8" s="342">
        <f t="shared" si="0"/>
        <v>1306.4190636083986</v>
      </c>
      <c r="L8" s="342">
        <f t="shared" si="0"/>
        <v>1437.5345025139395</v>
      </c>
      <c r="M8" s="342">
        <f t="shared" si="0"/>
        <v>131.11543890553003</v>
      </c>
      <c r="N8" s="342">
        <f t="shared" si="0"/>
        <v>1306.4190636084022</v>
      </c>
      <c r="O8" s="342">
        <f t="shared" si="0"/>
        <v>1437.5345025139286</v>
      </c>
      <c r="P8" s="342">
        <f t="shared" si="0"/>
        <v>131.11543890554094</v>
      </c>
      <c r="Q8" s="342">
        <f t="shared" si="0"/>
        <v>1306.4190636083986</v>
      </c>
      <c r="R8" s="342">
        <f t="shared" si="0"/>
        <v>1437.5345025139322</v>
      </c>
      <c r="S8" s="342">
        <f t="shared" si="0"/>
        <v>131.1154389055373</v>
      </c>
      <c r="T8" s="342">
        <f t="shared" si="0"/>
        <v>1306.4190636083949</v>
      </c>
      <c r="U8" s="342">
        <f t="shared" si="0"/>
        <v>1437.5345025139322</v>
      </c>
      <c r="V8" s="342">
        <f t="shared" si="0"/>
        <v>131.11543890553367</v>
      </c>
      <c r="W8" s="342">
        <f t="shared" si="0"/>
        <v>1306.4190636083913</v>
      </c>
      <c r="X8" s="342">
        <f t="shared" si="0"/>
        <v>1437.5345025139322</v>
      </c>
      <c r="Y8" s="342">
        <f t="shared" si="0"/>
        <v>131.11543890554094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5750.1380100557217</v>
      </c>
      <c r="C9" s="343">
        <f t="shared" si="1"/>
        <v>3157.6414331293199</v>
      </c>
      <c r="D9" s="343">
        <f t="shared" si="1"/>
        <v>3404.0929475241173</v>
      </c>
      <c r="E9" s="343">
        <f t="shared" si="1"/>
        <v>4932.3873191187995</v>
      </c>
      <c r="F9" s="343">
        <f t="shared" si="1"/>
        <v>2677.5478709974886</v>
      </c>
      <c r="G9" s="343">
        <f t="shared" si="1"/>
        <v>3331.3300985163587</v>
      </c>
      <c r="H9" s="343">
        <f t="shared" si="1"/>
        <v>3049.757703778243</v>
      </c>
      <c r="I9" s="343">
        <f t="shared" si="1"/>
        <v>3432.5696589868385</v>
      </c>
      <c r="J9" s="343">
        <f t="shared" si="1"/>
        <v>3621.7742652109591</v>
      </c>
      <c r="K9" s="343">
        <f t="shared" si="1"/>
        <v>5970.1445320428393</v>
      </c>
      <c r="L9" s="343">
        <f t="shared" si="1"/>
        <v>5652.6470412994895</v>
      </c>
      <c r="M9" s="343">
        <f t="shared" si="1"/>
        <v>6100.1606735365822</v>
      </c>
      <c r="N9" s="343">
        <f t="shared" si="1"/>
        <v>8480.7985412455891</v>
      </c>
      <c r="O9" s="343">
        <f t="shared" si="1"/>
        <v>8071.1923751054492</v>
      </c>
      <c r="P9" s="343">
        <f t="shared" si="1"/>
        <v>8424.7112418902398</v>
      </c>
      <c r="Q9" s="343">
        <f t="shared" si="1"/>
        <v>5962.3834368379903</v>
      </c>
      <c r="R9" s="343">
        <f t="shared" si="1"/>
        <v>4613.7099025459975</v>
      </c>
      <c r="S9" s="343">
        <f t="shared" si="1"/>
        <v>3211.7028302785111</v>
      </c>
      <c r="T9" s="343">
        <f t="shared" si="1"/>
        <v>2839.3849799908312</v>
      </c>
      <c r="U9" s="343">
        <f t="shared" si="1"/>
        <v>2406.6159869925796</v>
      </c>
      <c r="V9" s="343">
        <f t="shared" si="1"/>
        <v>2970.8111901019802</v>
      </c>
      <c r="W9" s="343">
        <f t="shared" si="1"/>
        <v>1866.51404506986</v>
      </c>
      <c r="X9" s="343">
        <f t="shared" si="1"/>
        <v>1614.8492264251217</v>
      </c>
      <c r="Y9" s="343">
        <f t="shared" si="1"/>
        <v>2660.5499861100398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499.05096384344682</v>
      </c>
      <c r="C12" s="210">
        <v>531.05308646792162</v>
      </c>
      <c r="D12" s="210">
        <v>510.77087998034818</v>
      </c>
      <c r="E12" s="210">
        <v>533.63025554423575</v>
      </c>
      <c r="F12" s="210">
        <v>541.34016924592106</v>
      </c>
      <c r="G12" s="210">
        <v>536.25285279919274</v>
      </c>
      <c r="H12" s="210">
        <v>515.3421989222054</v>
      </c>
      <c r="I12" s="210">
        <v>490.59730343233127</v>
      </c>
      <c r="J12" s="210">
        <v>468.37100731082393</v>
      </c>
      <c r="K12" s="210">
        <v>396.50303904322931</v>
      </c>
      <c r="L12" s="210">
        <v>407.3062347853093</v>
      </c>
      <c r="M12" s="210">
        <v>403.60180871743182</v>
      </c>
      <c r="N12" s="210">
        <v>358.19108320088287</v>
      </c>
      <c r="O12" s="210">
        <v>342.6340778419891</v>
      </c>
      <c r="P12" s="210">
        <v>324.49081939508818</v>
      </c>
      <c r="Q12" s="210">
        <v>344.39078640163802</v>
      </c>
      <c r="R12" s="210">
        <v>332.70583388215528</v>
      </c>
      <c r="S12" s="210">
        <v>353.64888009025822</v>
      </c>
      <c r="T12" s="210">
        <v>348.01798256971341</v>
      </c>
      <c r="U12" s="210">
        <v>336.80463605045082</v>
      </c>
      <c r="V12" s="210">
        <v>361.70145053109468</v>
      </c>
      <c r="W12" s="210">
        <v>420.43168613312298</v>
      </c>
      <c r="X12" s="210">
        <v>433.9075548268226</v>
      </c>
      <c r="Y12" s="210">
        <v>427.74522272833298</v>
      </c>
      <c r="DA12" s="109" t="s">
        <v>3029</v>
      </c>
    </row>
    <row r="13" spans="1:105" ht="12" customHeight="1" x14ac:dyDescent="0.25">
      <c r="A13" s="24" t="s">
        <v>28</v>
      </c>
      <c r="B13" s="213">
        <v>18.35528804815133</v>
      </c>
      <c r="C13" s="213">
        <v>13.29174548581255</v>
      </c>
      <c r="D13" s="213">
        <v>11.392949269131559</v>
      </c>
      <c r="E13" s="213">
        <v>1.265864144453998</v>
      </c>
      <c r="F13" s="213">
        <v>1.8987962166809971</v>
      </c>
      <c r="G13" s="213">
        <v>1.8987962166809971</v>
      </c>
      <c r="H13" s="213">
        <v>1.8987962166809971</v>
      </c>
      <c r="I13" s="213">
        <v>1.8987962166809971</v>
      </c>
      <c r="J13" s="213">
        <v>5.5481513327601029</v>
      </c>
      <c r="K13" s="213">
        <v>2.4008598452278589</v>
      </c>
      <c r="L13" s="213">
        <v>2.9186586414445399</v>
      </c>
      <c r="M13" s="213">
        <v>2.9115219260533101</v>
      </c>
      <c r="N13" s="213">
        <v>2.31487532244196</v>
      </c>
      <c r="O13" s="213">
        <v>2.339724849527085</v>
      </c>
      <c r="P13" s="213">
        <v>2.3597592433361991</v>
      </c>
      <c r="Q13" s="213">
        <v>2.4699914015477211</v>
      </c>
      <c r="R13" s="213">
        <v>2.8071367153912292</v>
      </c>
      <c r="S13" s="213">
        <v>3.187618228718831</v>
      </c>
      <c r="T13" s="213">
        <v>2.7776440240756659</v>
      </c>
      <c r="U13" s="213">
        <v>3.9116938950988822</v>
      </c>
      <c r="V13" s="213">
        <v>5.4311263972484953</v>
      </c>
      <c r="W13" s="213">
        <v>6.4351676698194318</v>
      </c>
      <c r="X13" s="213">
        <v>4.7817712811693891</v>
      </c>
      <c r="Y13" s="213">
        <v>3.9453998280309541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210.00524505588993</v>
      </c>
      <c r="C14" s="204">
        <f t="shared" si="2"/>
        <v>230.54978503869302</v>
      </c>
      <c r="D14" s="204">
        <f t="shared" si="2"/>
        <v>224.46027515047294</v>
      </c>
      <c r="E14" s="204">
        <f t="shared" si="2"/>
        <v>229.83430782459152</v>
      </c>
      <c r="F14" s="204">
        <f t="shared" si="2"/>
        <v>234.93370593293204</v>
      </c>
      <c r="G14" s="204">
        <f t="shared" si="2"/>
        <v>240.31840068787622</v>
      </c>
      <c r="H14" s="204">
        <f t="shared" si="2"/>
        <v>223.64694754944108</v>
      </c>
      <c r="I14" s="204">
        <f t="shared" si="2"/>
        <v>211.27007738607048</v>
      </c>
      <c r="J14" s="204">
        <f t="shared" si="2"/>
        <v>206.37239896818573</v>
      </c>
      <c r="K14" s="204">
        <f t="shared" si="2"/>
        <v>170.39036973344798</v>
      </c>
      <c r="L14" s="204">
        <f t="shared" si="2"/>
        <v>172.53284608770417</v>
      </c>
      <c r="M14" s="204">
        <f t="shared" si="2"/>
        <v>162.25528804815136</v>
      </c>
      <c r="N14" s="204">
        <f t="shared" si="2"/>
        <v>135.79346517626828</v>
      </c>
      <c r="O14" s="204">
        <f t="shared" si="2"/>
        <v>135.84840928632846</v>
      </c>
      <c r="P14" s="204">
        <f t="shared" si="2"/>
        <v>133.72983662940666</v>
      </c>
      <c r="Q14" s="204">
        <f t="shared" si="2"/>
        <v>137.56242476354259</v>
      </c>
      <c r="R14" s="204">
        <f t="shared" si="2"/>
        <v>141.42691315563192</v>
      </c>
      <c r="S14" s="204">
        <f t="shared" si="2"/>
        <v>148.42794496990541</v>
      </c>
      <c r="T14" s="204">
        <f t="shared" si="2"/>
        <v>157.45253654342221</v>
      </c>
      <c r="U14" s="204">
        <f t="shared" si="2"/>
        <v>149.11685296646607</v>
      </c>
      <c r="V14" s="204">
        <f t="shared" si="2"/>
        <v>161.96861564918311</v>
      </c>
      <c r="W14" s="204">
        <f t="shared" si="2"/>
        <v>206.19277730008594</v>
      </c>
      <c r="X14" s="204">
        <f t="shared" si="2"/>
        <v>227.95640584694758</v>
      </c>
      <c r="Y14" s="204">
        <f t="shared" si="2"/>
        <v>222.41324161650903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6.5921754084264821</v>
      </c>
      <c r="C16" s="204">
        <v>6.5921754084264821</v>
      </c>
      <c r="D16" s="204">
        <v>7.6908856405846944</v>
      </c>
      <c r="E16" s="204">
        <v>8.7895958727429058</v>
      </c>
      <c r="F16" s="204">
        <v>8.7895958727429058</v>
      </c>
      <c r="G16" s="204">
        <v>12.085640584694749</v>
      </c>
      <c r="H16" s="204">
        <v>9.8882201203783318</v>
      </c>
      <c r="I16" s="204">
        <v>6.592175408426483</v>
      </c>
      <c r="J16" s="204">
        <v>7.6908856405846926</v>
      </c>
      <c r="K16" s="204">
        <v>3.2961306964746342</v>
      </c>
      <c r="L16" s="204">
        <v>5.493551160791057</v>
      </c>
      <c r="M16" s="204">
        <v>4.3948409286328447</v>
      </c>
      <c r="N16" s="204">
        <v>4.3948409286328447</v>
      </c>
      <c r="O16" s="204">
        <v>4.3948409286328447</v>
      </c>
      <c r="P16" s="204">
        <v>3.2961306964746342</v>
      </c>
      <c r="Q16" s="204">
        <v>2.9335339638865001</v>
      </c>
      <c r="R16" s="204">
        <v>3.6542562338779021</v>
      </c>
      <c r="S16" s="204">
        <v>4.2035253654342224</v>
      </c>
      <c r="T16" s="204">
        <v>4.3398968185726572</v>
      </c>
      <c r="U16" s="204">
        <v>4.4892519346517634</v>
      </c>
      <c r="V16" s="204">
        <v>5.2495270851246767</v>
      </c>
      <c r="W16" s="204">
        <v>5.8405846947549449</v>
      </c>
      <c r="X16" s="204">
        <v>7.3063628546861557</v>
      </c>
      <c r="Y16" s="204">
        <v>6.6372312983662942</v>
      </c>
      <c r="DA16" s="71" t="s">
        <v>3032</v>
      </c>
    </row>
    <row r="17" spans="1:105" ht="12" customHeight="1" x14ac:dyDescent="0.25">
      <c r="A17" s="18" t="s">
        <v>71</v>
      </c>
      <c r="B17" s="204">
        <v>190.7159931212382</v>
      </c>
      <c r="C17" s="204">
        <v>214.17317282889081</v>
      </c>
      <c r="D17" s="204">
        <v>206.01410146173691</v>
      </c>
      <c r="E17" s="204">
        <v>214.17308684436799</v>
      </c>
      <c r="F17" s="204">
        <v>219.27248495270851</v>
      </c>
      <c r="G17" s="204">
        <v>222.3320722269992</v>
      </c>
      <c r="H17" s="204">
        <v>203.9743766122098</v>
      </c>
      <c r="I17" s="204">
        <v>196.83533963886501</v>
      </c>
      <c r="J17" s="204">
        <v>193.77558039552881</v>
      </c>
      <c r="K17" s="204">
        <v>164.19939810834049</v>
      </c>
      <c r="L17" s="204">
        <v>163.17953568357689</v>
      </c>
      <c r="M17" s="204">
        <v>154.0006878761823</v>
      </c>
      <c r="N17" s="204">
        <v>128.50386930352539</v>
      </c>
      <c r="O17" s="204">
        <v>129.52373172828891</v>
      </c>
      <c r="P17" s="204">
        <v>128.50386930352531</v>
      </c>
      <c r="Q17" s="204">
        <v>132.00197764402409</v>
      </c>
      <c r="R17" s="204">
        <v>135.9203783319002</v>
      </c>
      <c r="S17" s="204">
        <v>143.14617368873601</v>
      </c>
      <c r="T17" s="204">
        <v>151.45614789337921</v>
      </c>
      <c r="U17" s="204">
        <v>142.8982803095443</v>
      </c>
      <c r="V17" s="204">
        <v>155.20412725709369</v>
      </c>
      <c r="W17" s="204">
        <v>199.0698194325021</v>
      </c>
      <c r="X17" s="204">
        <v>219.4326741186587</v>
      </c>
      <c r="Y17" s="204">
        <v>214.69638865004299</v>
      </c>
      <c r="DA17" s="71" t="s">
        <v>3033</v>
      </c>
    </row>
    <row r="18" spans="1:105" ht="12" customHeight="1" x14ac:dyDescent="0.25">
      <c r="A18" s="18" t="s">
        <v>32</v>
      </c>
      <c r="B18" s="204">
        <v>11.65090283748925</v>
      </c>
      <c r="C18" s="204">
        <v>8.738263112639725</v>
      </c>
      <c r="D18" s="204">
        <v>9.7091143594153042</v>
      </c>
      <c r="E18" s="204">
        <v>5.8254514187446258</v>
      </c>
      <c r="F18" s="204">
        <v>5.8254514187446258</v>
      </c>
      <c r="G18" s="204">
        <v>4.8545141874462594</v>
      </c>
      <c r="H18" s="204">
        <v>8.7381771281169378</v>
      </c>
      <c r="I18" s="204">
        <v>6.7963886500429922</v>
      </c>
      <c r="J18" s="204">
        <v>3.8597592433362</v>
      </c>
      <c r="K18" s="204">
        <v>2.894840928632846</v>
      </c>
      <c r="L18" s="204">
        <v>3.8597592433362</v>
      </c>
      <c r="M18" s="204">
        <v>3.8597592433362</v>
      </c>
      <c r="N18" s="204">
        <v>2.8947549441100602</v>
      </c>
      <c r="O18" s="204">
        <v>1.9298366294067071</v>
      </c>
      <c r="P18" s="204">
        <v>1.9298366294067071</v>
      </c>
      <c r="Q18" s="204">
        <v>2.0167669819432499</v>
      </c>
      <c r="R18" s="204">
        <v>1.683834909716251</v>
      </c>
      <c r="S18" s="204">
        <v>0.75537403267411873</v>
      </c>
      <c r="T18" s="204">
        <v>0.56792777300085973</v>
      </c>
      <c r="U18" s="204">
        <v>0.67867583834909717</v>
      </c>
      <c r="V18" s="204">
        <v>0.66698194325021498</v>
      </c>
      <c r="W18" s="204">
        <v>0.46895958727429049</v>
      </c>
      <c r="X18" s="204">
        <v>0.36208082545141868</v>
      </c>
      <c r="Y18" s="204">
        <v>0.21160791057609629</v>
      </c>
      <c r="DA18" s="71" t="s">
        <v>3034</v>
      </c>
    </row>
    <row r="19" spans="1:105" ht="12" customHeight="1" x14ac:dyDescent="0.25">
      <c r="A19" s="18" t="s">
        <v>33</v>
      </c>
      <c r="B19" s="204">
        <v>1.0461736887360269</v>
      </c>
      <c r="C19" s="204">
        <v>1.0461736887360269</v>
      </c>
      <c r="D19" s="204">
        <v>1.0461736887360269</v>
      </c>
      <c r="E19" s="204">
        <v>1.0461736887360269</v>
      </c>
      <c r="F19" s="204">
        <v>1.0461736887360269</v>
      </c>
      <c r="G19" s="204">
        <v>1.0461736887360269</v>
      </c>
      <c r="H19" s="204">
        <v>1.0461736887360269</v>
      </c>
      <c r="I19" s="204">
        <v>1.0461736887360269</v>
      </c>
      <c r="J19" s="204">
        <v>1.0461736887360269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0.61014617368873592</v>
      </c>
      <c r="R19" s="204">
        <v>0.16844368013757521</v>
      </c>
      <c r="S19" s="204">
        <v>0.32287188306104903</v>
      </c>
      <c r="T19" s="204">
        <v>1.088564058469476</v>
      </c>
      <c r="U19" s="204">
        <v>1.0506448839208939</v>
      </c>
      <c r="V19" s="204">
        <v>0.84797936371453131</v>
      </c>
      <c r="W19" s="204">
        <v>0.81341358555460008</v>
      </c>
      <c r="X19" s="204">
        <v>0.85528804815133264</v>
      </c>
      <c r="Y19" s="204">
        <v>0.86801375752364573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89.875064488392098</v>
      </c>
      <c r="C20" s="204">
        <f t="shared" si="3"/>
        <v>103.82656921754079</v>
      </c>
      <c r="D20" s="204">
        <f t="shared" si="3"/>
        <v>95.035597592433348</v>
      </c>
      <c r="E20" s="204">
        <f t="shared" si="3"/>
        <v>95.764832330180553</v>
      </c>
      <c r="F20" s="204">
        <f t="shared" si="3"/>
        <v>93.207050730868445</v>
      </c>
      <c r="G20" s="204">
        <f t="shared" si="3"/>
        <v>84.545227858985385</v>
      </c>
      <c r="H20" s="204">
        <f t="shared" si="3"/>
        <v>79.964918314703368</v>
      </c>
      <c r="I20" s="204">
        <f t="shared" si="3"/>
        <v>74.35511607910577</v>
      </c>
      <c r="J20" s="204">
        <f t="shared" si="3"/>
        <v>49.742562338779017</v>
      </c>
      <c r="K20" s="204">
        <f t="shared" si="3"/>
        <v>44.475838349097167</v>
      </c>
      <c r="L20" s="204">
        <f t="shared" si="3"/>
        <v>47.850730868443677</v>
      </c>
      <c r="M20" s="204">
        <f t="shared" si="3"/>
        <v>51.311865864144437</v>
      </c>
      <c r="N20" s="204">
        <f t="shared" si="3"/>
        <v>48.194926913155633</v>
      </c>
      <c r="O20" s="204">
        <f t="shared" si="3"/>
        <v>44.689939810834048</v>
      </c>
      <c r="P20" s="204">
        <f t="shared" si="3"/>
        <v>41.085927312132263</v>
      </c>
      <c r="Q20" s="204">
        <f t="shared" si="3"/>
        <v>38.717398741954639</v>
      </c>
      <c r="R20" s="204">
        <f t="shared" si="3"/>
        <v>40.755068170159618</v>
      </c>
      <c r="S20" s="204">
        <f t="shared" si="3"/>
        <v>42.76374953508806</v>
      </c>
      <c r="T20" s="204">
        <f t="shared" si="3"/>
        <v>40.50686177171157</v>
      </c>
      <c r="U20" s="204">
        <f t="shared" si="3"/>
        <v>39.855201014070872</v>
      </c>
      <c r="V20" s="204">
        <f t="shared" si="3"/>
        <v>38.480561288286893</v>
      </c>
      <c r="W20" s="204">
        <f t="shared" si="3"/>
        <v>37.453326694071279</v>
      </c>
      <c r="X20" s="204">
        <f t="shared" si="3"/>
        <v>27.331670585005401</v>
      </c>
      <c r="Y20" s="204">
        <f t="shared" si="3"/>
        <v>26.9920040573755</v>
      </c>
      <c r="DA20" s="71"/>
    </row>
    <row r="21" spans="1:105" ht="12" customHeight="1" x14ac:dyDescent="0.25">
      <c r="A21" s="18" t="s">
        <v>73</v>
      </c>
      <c r="B21" s="204">
        <v>89.875064488392098</v>
      </c>
      <c r="C21" s="204">
        <v>103.82656921754079</v>
      </c>
      <c r="D21" s="204">
        <v>95.035597592433348</v>
      </c>
      <c r="E21" s="204">
        <v>95.764832330180553</v>
      </c>
      <c r="F21" s="204">
        <v>93.207050730868445</v>
      </c>
      <c r="G21" s="204">
        <v>84.545227858985385</v>
      </c>
      <c r="H21" s="204">
        <v>79.964918314703368</v>
      </c>
      <c r="I21" s="204">
        <v>74.35511607910577</v>
      </c>
      <c r="J21" s="204">
        <v>49.742562338779017</v>
      </c>
      <c r="K21" s="204">
        <v>44.475838349097167</v>
      </c>
      <c r="L21" s="204">
        <v>47.850730868443677</v>
      </c>
      <c r="M21" s="204">
        <v>51.311865864144437</v>
      </c>
      <c r="N21" s="204">
        <v>48.194926913155633</v>
      </c>
      <c r="O21" s="204">
        <v>44.689939810834048</v>
      </c>
      <c r="P21" s="204">
        <v>41.085927312132263</v>
      </c>
      <c r="Q21" s="204">
        <v>38.717398741954639</v>
      </c>
      <c r="R21" s="204">
        <v>40.755068170159618</v>
      </c>
      <c r="S21" s="204">
        <v>42.76374953508806</v>
      </c>
      <c r="T21" s="204">
        <v>40.50686177171157</v>
      </c>
      <c r="U21" s="204">
        <v>39.855201014070872</v>
      </c>
      <c r="V21" s="204">
        <v>38.480561288286893</v>
      </c>
      <c r="W21" s="204">
        <v>37.453326694071279</v>
      </c>
      <c r="X21" s="204">
        <v>27.331670585005401</v>
      </c>
      <c r="Y21" s="204">
        <v>26.9920040573755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27.371170206301699</v>
      </c>
      <c r="C23" s="204">
        <f t="shared" si="4"/>
        <v>31.273550784344575</v>
      </c>
      <c r="D23" s="204">
        <f t="shared" si="4"/>
        <v>24.694353755068708</v>
      </c>
      <c r="E23" s="204">
        <f t="shared" si="4"/>
        <v>43.366025105714982</v>
      </c>
      <c r="F23" s="204">
        <f t="shared" si="4"/>
        <v>42.809214817718505</v>
      </c>
      <c r="G23" s="204">
        <f t="shared" si="4"/>
        <v>38.31441771750746</v>
      </c>
      <c r="H23" s="204">
        <f t="shared" si="4"/>
        <v>43.96266323862919</v>
      </c>
      <c r="I23" s="204">
        <f t="shared" si="4"/>
        <v>47.297991308513296</v>
      </c>
      <c r="J23" s="204">
        <f t="shared" si="4"/>
        <v>57.448307396808573</v>
      </c>
      <c r="K23" s="204">
        <f t="shared" si="4"/>
        <v>51.066495621045675</v>
      </c>
      <c r="L23" s="204">
        <f t="shared" si="4"/>
        <v>53.62282979820737</v>
      </c>
      <c r="M23" s="204">
        <f t="shared" si="4"/>
        <v>60.348498313304347</v>
      </c>
      <c r="N23" s="204">
        <f t="shared" si="4"/>
        <v>50.114642960125643</v>
      </c>
      <c r="O23" s="204">
        <f t="shared" si="4"/>
        <v>42.950844823932393</v>
      </c>
      <c r="P23" s="204">
        <f t="shared" si="4"/>
        <v>35.931891223110789</v>
      </c>
      <c r="Q23" s="204">
        <f t="shared" si="4"/>
        <v>51.263671408608609</v>
      </c>
      <c r="R23" s="204">
        <f t="shared" si="4"/>
        <v>32.952915325065092</v>
      </c>
      <c r="S23" s="204">
        <f t="shared" si="4"/>
        <v>40.432250073656903</v>
      </c>
      <c r="T23" s="204">
        <f t="shared" si="4"/>
        <v>29.224534383556524</v>
      </c>
      <c r="U23" s="204">
        <f t="shared" si="4"/>
        <v>31.118308639131655</v>
      </c>
      <c r="V23" s="204">
        <f t="shared" si="4"/>
        <v>39.715042295258399</v>
      </c>
      <c r="W23" s="204">
        <f t="shared" si="4"/>
        <v>43.164086008269066</v>
      </c>
      <c r="X23" s="204">
        <f t="shared" si="4"/>
        <v>48.611481834250284</v>
      </c>
      <c r="Y23" s="204">
        <f t="shared" si="4"/>
        <v>52.358721680415783</v>
      </c>
      <c r="DA23" s="71"/>
    </row>
    <row r="24" spans="1:105" ht="12" customHeight="1" x14ac:dyDescent="0.25">
      <c r="A24" s="18" t="s">
        <v>38</v>
      </c>
      <c r="B24" s="204">
        <v>23.597936371453141</v>
      </c>
      <c r="C24" s="204">
        <v>27.276268271711089</v>
      </c>
      <c r="D24" s="204">
        <v>20.516852966466029</v>
      </c>
      <c r="E24" s="204">
        <v>39.003439380911431</v>
      </c>
      <c r="F24" s="204">
        <v>38.430266552020647</v>
      </c>
      <c r="G24" s="204">
        <v>33.581771281169381</v>
      </c>
      <c r="H24" s="204">
        <v>38.90799656061909</v>
      </c>
      <c r="I24" s="204">
        <v>42.132330180567493</v>
      </c>
      <c r="J24" s="204">
        <v>51.877300085984523</v>
      </c>
      <c r="K24" s="204">
        <v>45.237489251934647</v>
      </c>
      <c r="L24" s="204">
        <v>47.440584694754932</v>
      </c>
      <c r="M24" s="204">
        <v>53.849355116079103</v>
      </c>
      <c r="N24" s="204">
        <v>43.590025795356837</v>
      </c>
      <c r="O24" s="204">
        <v>35.959243336199478</v>
      </c>
      <c r="P24" s="204">
        <v>28.69750644883921</v>
      </c>
      <c r="Q24" s="204">
        <v>42.920292347377483</v>
      </c>
      <c r="R24" s="204">
        <v>23.706792777300091</v>
      </c>
      <c r="S24" s="204">
        <v>29.968787618228721</v>
      </c>
      <c r="T24" s="204">
        <v>17.515391229578668</v>
      </c>
      <c r="U24" s="204">
        <v>17.306878761822869</v>
      </c>
      <c r="V24" s="204">
        <v>20.704557179707649</v>
      </c>
      <c r="W24" s="204">
        <v>19.771453138435081</v>
      </c>
      <c r="X24" s="204">
        <v>19.68710232158211</v>
      </c>
      <c r="Y24" s="204">
        <v>18.45442820292347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0.14347939466051299</v>
      </c>
      <c r="Q25" s="204">
        <v>0.40366746612789728</v>
      </c>
      <c r="R25" s="204">
        <v>1.2728767997457959</v>
      </c>
      <c r="S25" s="204">
        <v>2.3094232938027388</v>
      </c>
      <c r="T25" s="204">
        <v>3.1095612721405348</v>
      </c>
      <c r="U25" s="204">
        <v>4.5014627864450318</v>
      </c>
      <c r="V25" s="204">
        <v>7.9540044898730402</v>
      </c>
      <c r="W25" s="204">
        <v>10.378143641268361</v>
      </c>
      <c r="X25" s="204">
        <v>13.28002331009348</v>
      </c>
      <c r="Y25" s="204">
        <v>15.57214039662278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3.7732338348485581</v>
      </c>
      <c r="C29" s="204">
        <v>3.997282512633487</v>
      </c>
      <c r="D29" s="204">
        <v>4.1775007886026794</v>
      </c>
      <c r="E29" s="204">
        <v>4.3625857248035551</v>
      </c>
      <c r="F29" s="204">
        <v>4.3789482656978569</v>
      </c>
      <c r="G29" s="204">
        <v>4.7326464363380776</v>
      </c>
      <c r="H29" s="204">
        <v>5.0546666780100997</v>
      </c>
      <c r="I29" s="204">
        <v>5.165661127945806</v>
      </c>
      <c r="J29" s="204">
        <v>5.5710073108240517</v>
      </c>
      <c r="K29" s="204">
        <v>5.8290063691110241</v>
      </c>
      <c r="L29" s="204">
        <v>6.1822451034524368</v>
      </c>
      <c r="M29" s="204">
        <v>6.499143197225246</v>
      </c>
      <c r="N29" s="204">
        <v>6.5246171647688076</v>
      </c>
      <c r="O29" s="204">
        <v>6.9916014877329129</v>
      </c>
      <c r="P29" s="204">
        <v>7.0909053796110664</v>
      </c>
      <c r="Q29" s="204">
        <v>7.9397115951032244</v>
      </c>
      <c r="R29" s="204">
        <v>7.973245748019206</v>
      </c>
      <c r="S29" s="204">
        <v>8.1540391616254411</v>
      </c>
      <c r="T29" s="204">
        <v>8.5995818818373202</v>
      </c>
      <c r="U29" s="204">
        <v>9.3099670908637542</v>
      </c>
      <c r="V29" s="204">
        <v>11.056480625677709</v>
      </c>
      <c r="W29" s="204">
        <v>13.014489228565621</v>
      </c>
      <c r="X29" s="204">
        <v>15.6443562025747</v>
      </c>
      <c r="Y29" s="204">
        <v>18.332153080869531</v>
      </c>
      <c r="DA29" s="71" t="s">
        <v>3043</v>
      </c>
    </row>
    <row r="30" spans="1:105" ht="12" customHeight="1" x14ac:dyDescent="0.25">
      <c r="A30" s="14" t="s">
        <v>39</v>
      </c>
      <c r="B30" s="204">
        <v>9.9360275150472912</v>
      </c>
      <c r="C30" s="204">
        <v>11.87067927773</v>
      </c>
      <c r="D30" s="204">
        <v>12.109458297506441</v>
      </c>
      <c r="E30" s="204">
        <v>12.32441960447119</v>
      </c>
      <c r="F30" s="204">
        <v>11.65563198624247</v>
      </c>
      <c r="G30" s="204">
        <v>10.556921754084261</v>
      </c>
      <c r="H30" s="204">
        <v>10.15090283748925</v>
      </c>
      <c r="I30" s="204">
        <v>9.6016337059329313</v>
      </c>
      <c r="J30" s="204">
        <v>9.7926913155631983</v>
      </c>
      <c r="K30" s="204">
        <v>9.3388650042992261</v>
      </c>
      <c r="L30" s="204">
        <v>9.3149613069647454</v>
      </c>
      <c r="M30" s="204">
        <v>7.8580395528804816</v>
      </c>
      <c r="N30" s="204">
        <v>7.499742046431642</v>
      </c>
      <c r="O30" s="204">
        <v>6.4010318142734306</v>
      </c>
      <c r="P30" s="204">
        <v>4.4186586414445399</v>
      </c>
      <c r="Q30" s="204">
        <v>3.6601891659501291</v>
      </c>
      <c r="R30" s="204">
        <v>5.9277730008598457</v>
      </c>
      <c r="S30" s="204">
        <v>6.2821152192605334</v>
      </c>
      <c r="T30" s="204">
        <v>6.6023215821152172</v>
      </c>
      <c r="U30" s="204">
        <v>6.3318142734307807</v>
      </c>
      <c r="V30" s="204">
        <v>6.9208082545141867</v>
      </c>
      <c r="W30" s="204">
        <v>7.3025795356835763</v>
      </c>
      <c r="X30" s="204">
        <v>7.7066208082545131</v>
      </c>
      <c r="Y30" s="204">
        <v>7.7066208082545131</v>
      </c>
      <c r="DA30" s="71" t="s">
        <v>3044</v>
      </c>
    </row>
    <row r="31" spans="1:105" ht="12" customHeight="1" x14ac:dyDescent="0.25">
      <c r="A31" s="21" t="s">
        <v>40</v>
      </c>
      <c r="B31" s="207">
        <v>143.50816852966469</v>
      </c>
      <c r="C31" s="207">
        <v>140.24075666380051</v>
      </c>
      <c r="D31" s="207">
        <v>143.07824591573521</v>
      </c>
      <c r="E31" s="207">
        <v>151.07480653482369</v>
      </c>
      <c r="F31" s="207">
        <v>156.835769561479</v>
      </c>
      <c r="G31" s="207">
        <v>160.6190885640585</v>
      </c>
      <c r="H31" s="207">
        <v>155.71797076526221</v>
      </c>
      <c r="I31" s="207">
        <v>146.17368873602749</v>
      </c>
      <c r="J31" s="207">
        <v>139.46689595872741</v>
      </c>
      <c r="K31" s="207">
        <v>118.83061049011179</v>
      </c>
      <c r="L31" s="207">
        <v>121.0662080825451</v>
      </c>
      <c r="M31" s="207">
        <v>118.9165950128977</v>
      </c>
      <c r="N31" s="207">
        <v>114.2734307824591</v>
      </c>
      <c r="O31" s="207">
        <v>110.40412725709371</v>
      </c>
      <c r="P31" s="207">
        <v>106.9647463456578</v>
      </c>
      <c r="Q31" s="207">
        <v>110.7171109200344</v>
      </c>
      <c r="R31" s="207">
        <v>108.83602751504731</v>
      </c>
      <c r="S31" s="207">
        <v>112.5552020636285</v>
      </c>
      <c r="T31" s="207">
        <v>111.4540842648323</v>
      </c>
      <c r="U31" s="207">
        <v>106.4707652622528</v>
      </c>
      <c r="V31" s="207">
        <v>109.1852966466036</v>
      </c>
      <c r="W31" s="207">
        <v>119.8837489251935</v>
      </c>
      <c r="X31" s="207">
        <v>117.51960447119519</v>
      </c>
      <c r="Y31" s="207">
        <v>114.3292347377472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934.54466119799656</v>
      </c>
      <c r="C33" s="203">
        <f>OIS_emi!C5</f>
        <v>1011.225419801855</v>
      </c>
      <c r="D33" s="203">
        <f>OIS_emi!D5</f>
        <v>963.51114869731782</v>
      </c>
      <c r="E33" s="203">
        <f>OIS_emi!E5</f>
        <v>942.89980968054044</v>
      </c>
      <c r="F33" s="203">
        <f>OIS_emi!F5</f>
        <v>956.20897876166384</v>
      </c>
      <c r="G33" s="203">
        <f>OIS_emi!G5</f>
        <v>953.99028622185824</v>
      </c>
      <c r="H33" s="203">
        <f>OIS_emi!H5</f>
        <v>893.44932181498166</v>
      </c>
      <c r="I33" s="203">
        <f>OIS_emi!I5</f>
        <v>844.19231027985927</v>
      </c>
      <c r="J33" s="203">
        <f>OIS_emi!J5</f>
        <v>781.23616782783438</v>
      </c>
      <c r="K33" s="203">
        <f>OIS_emi!K5</f>
        <v>646.65679048686411</v>
      </c>
      <c r="L33" s="203">
        <f>OIS_emi!L5</f>
        <v>663.53565413915658</v>
      </c>
      <c r="M33" s="203">
        <f>OIS_emi!M5</f>
        <v>639.37613867481184</v>
      </c>
      <c r="N33" s="203">
        <f>OIS_emi!N5</f>
        <v>542.08779266136901</v>
      </c>
      <c r="O33" s="203">
        <f>OIS_emi!O5</f>
        <v>533.96676502712035</v>
      </c>
      <c r="P33" s="203">
        <f>OIS_emi!P5</f>
        <v>519.53263298168724</v>
      </c>
      <c r="Q33" s="203">
        <f>OIS_emi!Q5</f>
        <v>526.41755001990271</v>
      </c>
      <c r="R33" s="203">
        <f>OIS_emi!R5</f>
        <v>544.33323789510871</v>
      </c>
      <c r="S33" s="203">
        <f>OIS_emi!S5</f>
        <v>572.53886207966116</v>
      </c>
      <c r="T33" s="203">
        <f>OIS_emi!T5</f>
        <v>594.16434396697036</v>
      </c>
      <c r="U33" s="203">
        <f>OIS_emi!U5</f>
        <v>570.35498951305567</v>
      </c>
      <c r="V33" s="203">
        <f>OIS_emi!V5</f>
        <v>611.83373125865705</v>
      </c>
      <c r="W33" s="203">
        <f>OIS_emi!W5</f>
        <v>750.2158353045952</v>
      </c>
      <c r="X33" s="203">
        <f>OIS_emi!X5</f>
        <v>786.87437330785701</v>
      </c>
      <c r="Y33" s="203">
        <f>OIS_emi!Y5</f>
        <v>765.95122966804274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19.217435835732594</v>
      </c>
      <c r="C35" s="284">
        <f t="shared" si="5"/>
        <v>22.123394648585538</v>
      </c>
      <c r="D35" s="284">
        <f t="shared" si="5"/>
        <v>21.436765450736864</v>
      </c>
      <c r="E35" s="284">
        <f t="shared" si="5"/>
        <v>22.14693221427245</v>
      </c>
      <c r="F35" s="284">
        <f t="shared" si="5"/>
        <v>20.804911655426356</v>
      </c>
      <c r="G35" s="284">
        <f t="shared" si="5"/>
        <v>18.462036388103133</v>
      </c>
      <c r="H35" s="284">
        <f t="shared" si="5"/>
        <v>16.143884255340001</v>
      </c>
      <c r="I35" s="284">
        <f t="shared" si="5"/>
        <v>15.689757813704952</v>
      </c>
      <c r="J35" s="284">
        <f t="shared" si="5"/>
        <v>14.427321570569193</v>
      </c>
      <c r="K35" s="284">
        <f t="shared" si="5"/>
        <v>16.162874718173711</v>
      </c>
      <c r="L35" s="284">
        <f t="shared" si="5"/>
        <v>17.321262847967084</v>
      </c>
      <c r="M35" s="284">
        <f t="shared" si="5"/>
        <v>15.960198711824335</v>
      </c>
      <c r="N35" s="284">
        <f t="shared" si="5"/>
        <v>14.290333019250459</v>
      </c>
      <c r="O35" s="284">
        <f t="shared" si="5"/>
        <v>14.542259490819877</v>
      </c>
      <c r="P35" s="284">
        <f t="shared" si="5"/>
        <v>14.190444326379696</v>
      </c>
      <c r="Q35" s="284">
        <f t="shared" si="5"/>
        <v>15.993681228008715</v>
      </c>
      <c r="R35" s="284">
        <f t="shared" si="5"/>
        <v>14.294330743671193</v>
      </c>
      <c r="S35" s="284">
        <f t="shared" si="5"/>
        <v>14.65956712412012</v>
      </c>
      <c r="T35" s="284">
        <f t="shared" si="5"/>
        <v>13.948529638634446</v>
      </c>
      <c r="U35" s="284">
        <f t="shared" si="5"/>
        <v>14.114028024107872</v>
      </c>
      <c r="V35" s="284">
        <f t="shared" si="5"/>
        <v>16.629527689358614</v>
      </c>
      <c r="W35" s="284">
        <f t="shared" si="5"/>
        <v>17.807651274241788</v>
      </c>
      <c r="X35" s="284">
        <f t="shared" si="5"/>
        <v>18.110147371340119</v>
      </c>
      <c r="Y35" s="284">
        <f t="shared" si="5"/>
        <v>16.537082517953735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21.697347218915276</v>
      </c>
      <c r="C36" s="344">
        <f t="shared" si="6"/>
        <v>21.755856520283501</v>
      </c>
      <c r="D36" s="344">
        <f t="shared" si="6"/>
        <v>22.350522756981889</v>
      </c>
      <c r="E36" s="344">
        <f t="shared" si="6"/>
        <v>22.52690484738832</v>
      </c>
      <c r="F36" s="344">
        <f t="shared" si="6"/>
        <v>21.972654529075761</v>
      </c>
      <c r="G36" s="344">
        <f t="shared" si="6"/>
        <v>22.363277964676445</v>
      </c>
      <c r="H36" s="344">
        <f t="shared" si="6"/>
        <v>20.056724444868131</v>
      </c>
      <c r="I36" s="344">
        <f t="shared" si="6"/>
        <v>17.897221530271462</v>
      </c>
      <c r="J36" s="344">
        <f t="shared" si="6"/>
        <v>17.288418285505063</v>
      </c>
      <c r="K36" s="344">
        <f t="shared" si="6"/>
        <v>16.917956635442884</v>
      </c>
      <c r="L36" s="344">
        <f t="shared" si="6"/>
        <v>18.251120940791022</v>
      </c>
      <c r="M36" s="344">
        <f t="shared" si="6"/>
        <v>18.566520506669665</v>
      </c>
      <c r="N36" s="344">
        <f t="shared" si="6"/>
        <v>19.843179623873802</v>
      </c>
      <c r="O36" s="344">
        <f t="shared" si="6"/>
        <v>20.127519305805567</v>
      </c>
      <c r="P36" s="344">
        <f t="shared" si="6"/>
        <v>19.620293339525752</v>
      </c>
      <c r="Q36" s="344">
        <f t="shared" si="6"/>
        <v>19.463221304648822</v>
      </c>
      <c r="R36" s="344">
        <f t="shared" si="6"/>
        <v>18.89775099249956</v>
      </c>
      <c r="S36" s="344">
        <f t="shared" si="6"/>
        <v>18.734905532711938</v>
      </c>
      <c r="T36" s="344">
        <f t="shared" si="6"/>
        <v>18.200145600537535</v>
      </c>
      <c r="U36" s="344">
        <f t="shared" si="6"/>
        <v>18.590582873900381</v>
      </c>
      <c r="V36" s="344">
        <f t="shared" si="6"/>
        <v>18.165505257297593</v>
      </c>
      <c r="W36" s="344">
        <f t="shared" si="6"/>
        <v>18.827903341205484</v>
      </c>
      <c r="X36" s="344">
        <f t="shared" si="6"/>
        <v>17.599305263865734</v>
      </c>
      <c r="Y36" s="344">
        <f t="shared" si="6"/>
        <v>16.307460501541001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7.9198435472047093</v>
      </c>
      <c r="C37" s="344">
        <f>IF(OIS_ued!C$5=0,"",OIS_ued!C$5/C$5*1000)</f>
        <v>7.9083516943877239</v>
      </c>
      <c r="D37" s="344">
        <f>IF(OIS_ued!D$5=0,"",OIS_ued!D$5/D$5*1000)</f>
        <v>8.1896932575967991</v>
      </c>
      <c r="E37" s="344">
        <f>IF(OIS_ued!E$5=0,"",OIS_ued!E$5/E$5*1000)</f>
        <v>8.2372696190527535</v>
      </c>
      <c r="F37" s="344">
        <f>IF(OIS_ued!F$5=0,"",OIS_ued!F$5/F$5*1000)</f>
        <v>8.0607836465596421</v>
      </c>
      <c r="G37" s="344">
        <f>IF(OIS_ued!G$5=0,"",OIS_ued!G$5/G$5*1000)</f>
        <v>8.2659118042068584</v>
      </c>
      <c r="H37" s="344">
        <f>IF(OIS_ued!H$5=0,"",OIS_ued!H$5/H$5*1000)</f>
        <v>7.4065075405895655</v>
      </c>
      <c r="I37" s="344">
        <f>IF(OIS_ued!I$5=0,"",OIS_ued!I$5/I$5*1000)</f>
        <v>6.5862505941436638</v>
      </c>
      <c r="J37" s="344">
        <f>IF(OIS_ued!J$5=0,"",OIS_ued!J$5/J$5*1000)</f>
        <v>6.4350042659415321</v>
      </c>
      <c r="K37" s="344">
        <f>IF(OIS_ued!K$5=0,"",OIS_ued!K$5/K$5*1000)</f>
        <v>6.3391127473559044</v>
      </c>
      <c r="L37" s="344">
        <f>IF(OIS_ued!L$5=0,"",OIS_ued!L$5/L$5*1000)</f>
        <v>6.8442628760553044</v>
      </c>
      <c r="M37" s="344">
        <f>IF(OIS_ued!M$5=0,"",OIS_ued!M$5/M$5*1000)</f>
        <v>6.9589989847098197</v>
      </c>
      <c r="N37" s="344">
        <f>IF(OIS_ued!N$5=0,"",OIS_ued!N$5/N$5*1000)</f>
        <v>7.5549617280187702</v>
      </c>
      <c r="O37" s="344">
        <f>IF(OIS_ued!O$5=0,"",OIS_ued!O$5/O$5*1000)</f>
        <v>7.705469702626127</v>
      </c>
      <c r="P37" s="344">
        <f>IF(OIS_ued!P$5=0,"",OIS_ued!P$5/P$5*1000)</f>
        <v>7.5480589611094215</v>
      </c>
      <c r="Q37" s="344">
        <f>IF(OIS_ued!Q$5=0,"",OIS_ued!Q$5/Q$5*1000)</f>
        <v>7.5725632157483673</v>
      </c>
      <c r="R37" s="344">
        <f>IF(OIS_ued!R$5=0,"",OIS_ued!R$5/R$5*1000)</f>
        <v>7.2715550408892868</v>
      </c>
      <c r="S37" s="344">
        <f>IF(OIS_ued!S$5=0,"",OIS_ued!S$5/S$5*1000)</f>
        <v>7.1938335801813462</v>
      </c>
      <c r="T37" s="344">
        <f>IF(OIS_ued!T$5=0,"",OIS_ued!T$5/T$5*1000)</f>
        <v>6.9583669769591951</v>
      </c>
      <c r="U37" s="344">
        <f>IF(OIS_ued!U$5=0,"",OIS_ued!U$5/U$5*1000)</f>
        <v>7.1387876005557711</v>
      </c>
      <c r="V37" s="344">
        <f>IF(OIS_ued!V$5=0,"",OIS_ued!V$5/V$5*1000)</f>
        <v>6.983784285053904</v>
      </c>
      <c r="W37" s="344">
        <f>IF(OIS_ued!W$5=0,"",OIS_ued!W$5/W$5*1000)</f>
        <v>7.2171308947069059</v>
      </c>
      <c r="X37" s="344">
        <f>IF(OIS_ued!X$5=0,"",OIS_ued!X$5/X$5*1000)</f>
        <v>6.7720122970041023</v>
      </c>
      <c r="Y37" s="344">
        <f>IF(OIS_ued!Y$5=0,"",OIS_ued!Y$5/Y$5*1000)</f>
        <v>6.3030443439637249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1.8726437356228909</v>
      </c>
      <c r="C38" s="345">
        <f t="shared" si="7"/>
        <v>1.9041889512922325</v>
      </c>
      <c r="D38" s="345">
        <f t="shared" si="7"/>
        <v>1.8863862182871285</v>
      </c>
      <c r="E38" s="345">
        <f t="shared" si="7"/>
        <v>1.7669534286786293</v>
      </c>
      <c r="F38" s="345">
        <f t="shared" si="7"/>
        <v>1.7663735911075082</v>
      </c>
      <c r="G38" s="345">
        <f t="shared" si="7"/>
        <v>1.7789934006730459</v>
      </c>
      <c r="H38" s="345">
        <f t="shared" si="7"/>
        <v>1.7337010702472169</v>
      </c>
      <c r="I38" s="345">
        <f t="shared" si="7"/>
        <v>1.7207438858177495</v>
      </c>
      <c r="J38" s="345">
        <f t="shared" si="7"/>
        <v>1.6679857540998144</v>
      </c>
      <c r="K38" s="345">
        <f t="shared" si="7"/>
        <v>1.6308999599278264</v>
      </c>
      <c r="L38" s="345">
        <f t="shared" si="7"/>
        <v>1.6290829785331067</v>
      </c>
      <c r="M38" s="345">
        <f t="shared" si="7"/>
        <v>1.5841756029454503</v>
      </c>
      <c r="N38" s="345">
        <f t="shared" si="7"/>
        <v>1.513403929034582</v>
      </c>
      <c r="O38" s="345">
        <f t="shared" si="7"/>
        <v>1.5584169805589718</v>
      </c>
      <c r="P38" s="345">
        <f t="shared" si="7"/>
        <v>1.6010703598647062</v>
      </c>
      <c r="Q38" s="345">
        <f t="shared" si="7"/>
        <v>1.5285471354218521</v>
      </c>
      <c r="R38" s="345">
        <f t="shared" si="7"/>
        <v>1.63607963089674</v>
      </c>
      <c r="S38" s="345">
        <f t="shared" si="7"/>
        <v>1.6189471939895239</v>
      </c>
      <c r="T38" s="345">
        <f t="shared" si="7"/>
        <v>1.707280582399072</v>
      </c>
      <c r="U38" s="345">
        <f t="shared" si="7"/>
        <v>1.6934297466963035</v>
      </c>
      <c r="V38" s="345">
        <f t="shared" si="7"/>
        <v>1.6915434825054954</v>
      </c>
      <c r="W38" s="345">
        <f t="shared" si="7"/>
        <v>1.7843941359525679</v>
      </c>
      <c r="X38" s="345">
        <f t="shared" si="7"/>
        <v>1.8134608733003219</v>
      </c>
      <c r="Y38" s="345">
        <f t="shared" si="7"/>
        <v>1.7906716170492667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DK: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499.05096384344682</v>
      </c>
      <c r="C5" s="223">
        <v>531.05308646792162</v>
      </c>
      <c r="D5" s="223">
        <v>510.77087998034818</v>
      </c>
      <c r="E5" s="223">
        <v>533.63025554423575</v>
      </c>
      <c r="F5" s="223">
        <v>541.34016924592106</v>
      </c>
      <c r="G5" s="223">
        <v>536.25285279919274</v>
      </c>
      <c r="H5" s="223">
        <v>515.3421989222054</v>
      </c>
      <c r="I5" s="223">
        <v>490.59730343233127</v>
      </c>
      <c r="J5" s="223">
        <v>468.37100731082393</v>
      </c>
      <c r="K5" s="223">
        <v>396.50303904322931</v>
      </c>
      <c r="L5" s="223">
        <v>407.3062347853093</v>
      </c>
      <c r="M5" s="223">
        <v>403.60180871743182</v>
      </c>
      <c r="N5" s="223">
        <v>358.19108320088287</v>
      </c>
      <c r="O5" s="223">
        <v>342.6340778419891</v>
      </c>
      <c r="P5" s="223">
        <v>324.49081939508818</v>
      </c>
      <c r="Q5" s="223">
        <v>344.39078640163802</v>
      </c>
      <c r="R5" s="223">
        <v>332.70583388215528</v>
      </c>
      <c r="S5" s="223">
        <v>353.64888009025822</v>
      </c>
      <c r="T5" s="223">
        <v>348.01798256971341</v>
      </c>
      <c r="U5" s="223">
        <v>336.80463605045082</v>
      </c>
      <c r="V5" s="223">
        <v>361.70145053109468</v>
      </c>
      <c r="W5" s="223">
        <v>420.43168613312298</v>
      </c>
      <c r="X5" s="223">
        <v>433.9075548268226</v>
      </c>
      <c r="Y5" s="223">
        <v>427.74522272833298</v>
      </c>
      <c r="DA5" s="89" t="s">
        <v>3029</v>
      </c>
    </row>
    <row r="6" spans="1:105" ht="12" customHeight="1" x14ac:dyDescent="0.25">
      <c r="A6" s="55" t="s">
        <v>91</v>
      </c>
      <c r="B6" s="259">
        <v>7.5817179648523556</v>
      </c>
      <c r="C6" s="259">
        <v>7.458257313021452</v>
      </c>
      <c r="D6" s="259">
        <v>7.6185424902790553</v>
      </c>
      <c r="E6" s="259">
        <v>7.7254926651293161</v>
      </c>
      <c r="F6" s="259">
        <v>8.0014529327187773</v>
      </c>
      <c r="G6" s="259">
        <v>8.1473693052412521</v>
      </c>
      <c r="H6" s="259">
        <v>8.13720693357096</v>
      </c>
      <c r="I6" s="259">
        <v>8.0192668846284132</v>
      </c>
      <c r="J6" s="259">
        <v>7.9872147049710289</v>
      </c>
      <c r="K6" s="259">
        <v>6.8703078333371161</v>
      </c>
      <c r="L6" s="259">
        <v>7.0035339743664018</v>
      </c>
      <c r="M6" s="259">
        <v>6.8415019052955923</v>
      </c>
      <c r="N6" s="259">
        <v>6.9506820581865449</v>
      </c>
      <c r="O6" s="259">
        <v>6.6503517832705183</v>
      </c>
      <c r="P6" s="259">
        <v>6.4386193506272713</v>
      </c>
      <c r="Q6" s="259">
        <v>6.6863257834113874</v>
      </c>
      <c r="R6" s="259">
        <v>6.6432941311788776</v>
      </c>
      <c r="S6" s="259">
        <v>6.9770627989408558</v>
      </c>
      <c r="T6" s="259">
        <v>6.9873751900963272</v>
      </c>
      <c r="U6" s="259">
        <v>6.6300830868457243</v>
      </c>
      <c r="V6" s="259">
        <v>6.8954664295561097</v>
      </c>
      <c r="W6" s="259">
        <v>7.8124967543138171</v>
      </c>
      <c r="X6" s="259">
        <v>7.7273778155299118</v>
      </c>
      <c r="Y6" s="259">
        <v>7.5916077395283033</v>
      </c>
      <c r="DA6" s="67" t="s">
        <v>3047</v>
      </c>
    </row>
    <row r="7" spans="1:105" ht="12" customHeight="1" x14ac:dyDescent="0.25">
      <c r="A7" s="173" t="s">
        <v>92</v>
      </c>
      <c r="B7" s="224">
        <v>4.0036813130096842</v>
      </c>
      <c r="C7" s="224">
        <v>3.9305658521445341</v>
      </c>
      <c r="D7" s="224">
        <v>4.0116690610793002</v>
      </c>
      <c r="E7" s="224">
        <v>4.1332574610770152</v>
      </c>
      <c r="F7" s="224">
        <v>4.2838839050640756</v>
      </c>
      <c r="G7" s="224">
        <v>4.36949572358363</v>
      </c>
      <c r="H7" s="224">
        <v>4.3135719092015883</v>
      </c>
      <c r="I7" s="224">
        <v>4.1732829562701941</v>
      </c>
      <c r="J7" s="224">
        <v>4.0890141851189892</v>
      </c>
      <c r="K7" s="224">
        <v>3.5068356454431111</v>
      </c>
      <c r="L7" s="224">
        <v>3.5743835068533238</v>
      </c>
      <c r="M7" s="224">
        <v>3.4996281540772989</v>
      </c>
      <c r="N7" s="224">
        <v>3.4832292607166182</v>
      </c>
      <c r="O7" s="224">
        <v>3.345430804178549</v>
      </c>
      <c r="P7" s="224">
        <v>3.2399331063509131</v>
      </c>
      <c r="Q7" s="224">
        <v>3.3610475798351112</v>
      </c>
      <c r="R7" s="224">
        <v>3.32769312545995</v>
      </c>
      <c r="S7" s="224">
        <v>3.4756970234202811</v>
      </c>
      <c r="T7" s="224">
        <v>3.468251169159847</v>
      </c>
      <c r="U7" s="224">
        <v>3.3002023561599239</v>
      </c>
      <c r="V7" s="224">
        <v>3.4172263588890699</v>
      </c>
      <c r="W7" s="224">
        <v>3.8305413517221618</v>
      </c>
      <c r="X7" s="224">
        <v>3.7796289675451731</v>
      </c>
      <c r="Y7" s="224">
        <v>3.7033767548181582</v>
      </c>
      <c r="DA7" s="177" t="s">
        <v>3048</v>
      </c>
    </row>
    <row r="8" spans="1:105" ht="12" customHeight="1" x14ac:dyDescent="0.25">
      <c r="A8" s="173" t="s">
        <v>93</v>
      </c>
      <c r="B8" s="224">
        <v>7.0832054558496296</v>
      </c>
      <c r="C8" s="224">
        <v>6.9450584148980248</v>
      </c>
      <c r="D8" s="224">
        <v>7.0846150304276954</v>
      </c>
      <c r="E8" s="224">
        <v>7.3720194624996269</v>
      </c>
      <c r="F8" s="224">
        <v>7.6439442099571053</v>
      </c>
      <c r="G8" s="224">
        <v>7.8049080201374572</v>
      </c>
      <c r="H8" s="224">
        <v>7.6498348263909088</v>
      </c>
      <c r="I8" s="224">
        <v>7.3150260881994376</v>
      </c>
      <c r="J8" s="224">
        <v>7.0911685652416159</v>
      </c>
      <c r="K8" s="224">
        <v>6.0696622397667319</v>
      </c>
      <c r="L8" s="224">
        <v>6.1860517655814196</v>
      </c>
      <c r="M8" s="224">
        <v>6.0657979263396733</v>
      </c>
      <c r="N8" s="224">
        <v>5.9545629694800351</v>
      </c>
      <c r="O8" s="224">
        <v>5.7338648315350804</v>
      </c>
      <c r="P8" s="224">
        <v>5.5542293461354033</v>
      </c>
      <c r="Q8" s="224">
        <v>5.7577407335411008</v>
      </c>
      <c r="R8" s="224">
        <v>5.686927559003994</v>
      </c>
      <c r="S8" s="224">
        <v>5.9174064406740952</v>
      </c>
      <c r="T8" s="224">
        <v>5.8899198647059876</v>
      </c>
      <c r="U8" s="224">
        <v>5.6155143037431676</v>
      </c>
      <c r="V8" s="224">
        <v>5.7968829073701773</v>
      </c>
      <c r="W8" s="224">
        <v>6.4493415783953498</v>
      </c>
      <c r="X8" s="224">
        <v>6.3526473333309292</v>
      </c>
      <c r="Y8" s="224">
        <v>6.2126853490392806</v>
      </c>
      <c r="DA8" s="177" t="s">
        <v>3049</v>
      </c>
    </row>
    <row r="9" spans="1:105" ht="12" customHeight="1" x14ac:dyDescent="0.25">
      <c r="A9" s="173" t="s">
        <v>94</v>
      </c>
      <c r="B9" s="224">
        <v>2.6744595112900438</v>
      </c>
      <c r="C9" s="224">
        <v>2.632018181392902</v>
      </c>
      <c r="D9" s="224">
        <v>2.6890547351770229</v>
      </c>
      <c r="E9" s="224">
        <v>2.717659238231048</v>
      </c>
      <c r="F9" s="224">
        <v>2.814318028839994</v>
      </c>
      <c r="G9" s="224">
        <v>2.864591231775329</v>
      </c>
      <c r="H9" s="224">
        <v>2.868089698376147</v>
      </c>
      <c r="I9" s="224">
        <v>2.8374154348919371</v>
      </c>
      <c r="J9" s="224">
        <v>2.835543964798934</v>
      </c>
      <c r="K9" s="224">
        <v>2.4404852473612788</v>
      </c>
      <c r="L9" s="224">
        <v>2.4878738977412569</v>
      </c>
      <c r="M9" s="224">
        <v>2.4292025274368481</v>
      </c>
      <c r="N9" s="224">
        <v>2.4780911186508732</v>
      </c>
      <c r="O9" s="224">
        <v>2.3692355361492949</v>
      </c>
      <c r="P9" s="224">
        <v>2.2936623586438252</v>
      </c>
      <c r="Q9" s="224">
        <v>2.3823989586086931</v>
      </c>
      <c r="R9" s="224">
        <v>2.3687088927420969</v>
      </c>
      <c r="S9" s="224">
        <v>2.4904040098123121</v>
      </c>
      <c r="T9" s="224">
        <v>2.495847862524291</v>
      </c>
      <c r="U9" s="224">
        <v>2.366922818477021</v>
      </c>
      <c r="V9" s="224">
        <v>2.4637758727211811</v>
      </c>
      <c r="W9" s="224">
        <v>2.7971985060340319</v>
      </c>
      <c r="X9" s="224">
        <v>2.768008223240126</v>
      </c>
      <c r="Y9" s="224">
        <v>2.7207534938640379</v>
      </c>
      <c r="DA9" s="177" t="s">
        <v>3050</v>
      </c>
    </row>
    <row r="10" spans="1:105" ht="12" customHeight="1" x14ac:dyDescent="0.25">
      <c r="A10" s="56" t="s">
        <v>95</v>
      </c>
      <c r="B10" s="260">
        <v>9.4761139380725332</v>
      </c>
      <c r="C10" s="260">
        <v>9.9776919701005458</v>
      </c>
      <c r="D10" s="260">
        <v>9.8557376478333403</v>
      </c>
      <c r="E10" s="260">
        <v>10.18349784088603</v>
      </c>
      <c r="F10" s="260">
        <v>10.33117034170381</v>
      </c>
      <c r="G10" s="260">
        <v>10.59608482313531</v>
      </c>
      <c r="H10" s="260">
        <v>10.496098172963389</v>
      </c>
      <c r="I10" s="260">
        <v>10.17514470709202</v>
      </c>
      <c r="J10" s="260">
        <v>10.0191070954127</v>
      </c>
      <c r="K10" s="260">
        <v>9.2721507274913986</v>
      </c>
      <c r="L10" s="260">
        <v>9.6664226301779621</v>
      </c>
      <c r="M10" s="260">
        <v>9.7778253714474026</v>
      </c>
      <c r="N10" s="260">
        <v>9.541394843887522</v>
      </c>
      <c r="O10" s="260">
        <v>9.7650413358337627</v>
      </c>
      <c r="P10" s="260">
        <v>9.7290580490278877</v>
      </c>
      <c r="Q10" s="260">
        <v>10.53307887800222</v>
      </c>
      <c r="R10" s="260">
        <v>10.55208903058749</v>
      </c>
      <c r="S10" s="260">
        <v>10.894036163112229</v>
      </c>
      <c r="T10" s="260">
        <v>11.232410792541961</v>
      </c>
      <c r="U10" s="260">
        <v>11.64869712094537</v>
      </c>
      <c r="V10" s="260">
        <v>13.31365643684588</v>
      </c>
      <c r="W10" s="260">
        <v>15.597626851582911</v>
      </c>
      <c r="X10" s="260">
        <v>17.930097165629508</v>
      </c>
      <c r="Y10" s="260">
        <v>20.23218200136068</v>
      </c>
      <c r="DA10" s="68" t="s">
        <v>3051</v>
      </c>
    </row>
    <row r="11" spans="1:105" ht="12" customHeight="1" x14ac:dyDescent="0.25">
      <c r="A11" s="37" t="s">
        <v>159</v>
      </c>
      <c r="B11" s="226">
        <v>1.672289836543531</v>
      </c>
      <c r="C11" s="226">
        <v>1.9449984612546061</v>
      </c>
      <c r="D11" s="226">
        <v>1.775355127730198</v>
      </c>
      <c r="E11" s="226">
        <v>1.928314723742713</v>
      </c>
      <c r="F11" s="226">
        <v>1.96333887254842</v>
      </c>
      <c r="G11" s="226">
        <v>1.8604950927282</v>
      </c>
      <c r="H11" s="226">
        <v>1.5873586727411451</v>
      </c>
      <c r="I11" s="226">
        <v>1.4655521563979621</v>
      </c>
      <c r="J11" s="226">
        <v>1.3338869428925391</v>
      </c>
      <c r="K11" s="226">
        <v>1.0076606716647121</v>
      </c>
      <c r="L11" s="226">
        <v>0.97806651911377585</v>
      </c>
      <c r="M11" s="226">
        <v>0.89560361928403864</v>
      </c>
      <c r="N11" s="226">
        <v>0.62557215107998287</v>
      </c>
      <c r="O11" s="226">
        <v>0.61019003982469333</v>
      </c>
      <c r="P11" s="226">
        <v>0.58580075713793667</v>
      </c>
      <c r="Q11" s="226">
        <v>0.57638365840642714</v>
      </c>
      <c r="R11" s="226">
        <v>0.59620530898970203</v>
      </c>
      <c r="S11" s="226">
        <v>0.63945544575893387</v>
      </c>
      <c r="T11" s="226">
        <v>0.66819852993904416</v>
      </c>
      <c r="U11" s="226">
        <v>0.59395892956088436</v>
      </c>
      <c r="V11" s="226">
        <v>0.61640929902494046</v>
      </c>
      <c r="W11" s="226">
        <v>0.79994341104213329</v>
      </c>
      <c r="X11" s="226">
        <v>0.83185254451743407</v>
      </c>
      <c r="Y11" s="226">
        <v>0.71243520841793018</v>
      </c>
      <c r="DA11" s="69" t="s">
        <v>3052</v>
      </c>
    </row>
    <row r="12" spans="1:105" ht="12" customHeight="1" x14ac:dyDescent="0.25">
      <c r="A12" s="37" t="s">
        <v>35</v>
      </c>
      <c r="B12" s="226">
        <v>1.742840599928394</v>
      </c>
      <c r="C12" s="226">
        <v>1.9889929492472871</v>
      </c>
      <c r="D12" s="226">
        <v>1.6799206820027659</v>
      </c>
      <c r="E12" s="226">
        <v>1.6377308184185611</v>
      </c>
      <c r="F12" s="226">
        <v>1.562679028064403</v>
      </c>
      <c r="G12" s="226">
        <v>1.2963075353648039</v>
      </c>
      <c r="H12" s="226">
        <v>1.2217116595798221</v>
      </c>
      <c r="I12" s="226">
        <v>1.1034602512752261</v>
      </c>
      <c r="J12" s="226">
        <v>0.60624351493236706</v>
      </c>
      <c r="K12" s="226">
        <v>0.45941308710923329</v>
      </c>
      <c r="L12" s="226">
        <v>0.51867955645002783</v>
      </c>
      <c r="M12" s="226">
        <v>0.51867319401975998</v>
      </c>
      <c r="N12" s="226">
        <v>0.41076209631114768</v>
      </c>
      <c r="O12" s="226">
        <v>0.36571307374282053</v>
      </c>
      <c r="P12" s="226">
        <v>0.32936022342837312</v>
      </c>
      <c r="Q12" s="226">
        <v>0.2664854029984462</v>
      </c>
      <c r="R12" s="226">
        <v>0.33655693625909883</v>
      </c>
      <c r="S12" s="226">
        <v>0.36092438290413731</v>
      </c>
      <c r="T12" s="226">
        <v>0.33569326794357568</v>
      </c>
      <c r="U12" s="226">
        <v>0.33612057045065891</v>
      </c>
      <c r="V12" s="226">
        <v>0.34023318749731529</v>
      </c>
      <c r="W12" s="226">
        <v>0.35784540294339512</v>
      </c>
      <c r="X12" s="226">
        <v>0.2601899815027503</v>
      </c>
      <c r="Y12" s="226">
        <v>0.23743223255556509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3.773233834843813</v>
      </c>
      <c r="C14" s="226">
        <v>3.9972825126252451</v>
      </c>
      <c r="D14" s="226">
        <v>4.1775007885985689</v>
      </c>
      <c r="E14" s="226">
        <v>4.3625857247942967</v>
      </c>
      <c r="F14" s="226">
        <v>4.3789482656921823</v>
      </c>
      <c r="G14" s="226">
        <v>4.7326464363217671</v>
      </c>
      <c r="H14" s="226">
        <v>5.0546666780043648</v>
      </c>
      <c r="I14" s="226">
        <v>5.165661127939428</v>
      </c>
      <c r="J14" s="226">
        <v>5.5710073108061406</v>
      </c>
      <c r="K14" s="226">
        <v>5.8290063690912701</v>
      </c>
      <c r="L14" s="226">
        <v>6.1822451034243757</v>
      </c>
      <c r="M14" s="226">
        <v>6.4991431972094409</v>
      </c>
      <c r="N14" s="226">
        <v>6.5246171647394853</v>
      </c>
      <c r="O14" s="226">
        <v>6.9916014877065766</v>
      </c>
      <c r="P14" s="226">
        <v>7.090905379589425</v>
      </c>
      <c r="Q14" s="226">
        <v>7.9397115950792747</v>
      </c>
      <c r="R14" s="226">
        <v>7.9732457480173489</v>
      </c>
      <c r="S14" s="226">
        <v>8.1540391616105552</v>
      </c>
      <c r="T14" s="226">
        <v>8.5995818817744372</v>
      </c>
      <c r="U14" s="226">
        <v>9.3099670907982972</v>
      </c>
      <c r="V14" s="226">
        <v>11.056480625568421</v>
      </c>
      <c r="W14" s="226">
        <v>13.01448922848715</v>
      </c>
      <c r="X14" s="226">
        <v>15.644356202461539</v>
      </c>
      <c r="Y14" s="226">
        <v>18.33215308070357</v>
      </c>
      <c r="DA14" s="69" t="s">
        <v>3055</v>
      </c>
    </row>
    <row r="15" spans="1:105" ht="12" customHeight="1" x14ac:dyDescent="0.25">
      <c r="A15" s="37" t="s">
        <v>40</v>
      </c>
      <c r="B15" s="226">
        <v>2.2877496667567958</v>
      </c>
      <c r="C15" s="226">
        <v>2.046418046973407</v>
      </c>
      <c r="D15" s="226">
        <v>2.2229610495018068</v>
      </c>
      <c r="E15" s="226">
        <v>2.254866573930455</v>
      </c>
      <c r="F15" s="226">
        <v>2.4262041753988091</v>
      </c>
      <c r="G15" s="226">
        <v>2.7066357587205392</v>
      </c>
      <c r="H15" s="226">
        <v>2.632361162638059</v>
      </c>
      <c r="I15" s="226">
        <v>2.4404711714794018</v>
      </c>
      <c r="J15" s="226">
        <v>2.5079693267816552</v>
      </c>
      <c r="K15" s="226">
        <v>1.9760705996261829</v>
      </c>
      <c r="L15" s="226">
        <v>1.987431451189781</v>
      </c>
      <c r="M15" s="226">
        <v>1.8644053609341631</v>
      </c>
      <c r="N15" s="226">
        <v>1.9804434317569071</v>
      </c>
      <c r="O15" s="226">
        <v>1.7975367345596731</v>
      </c>
      <c r="P15" s="226">
        <v>1.722991688872153</v>
      </c>
      <c r="Q15" s="226">
        <v>1.750498221518076</v>
      </c>
      <c r="R15" s="226">
        <v>1.646081037321337</v>
      </c>
      <c r="S15" s="226">
        <v>1.739617172838597</v>
      </c>
      <c r="T15" s="226">
        <v>1.6289371128849059</v>
      </c>
      <c r="U15" s="226">
        <v>1.408650530135529</v>
      </c>
      <c r="V15" s="226">
        <v>1.300533324755208</v>
      </c>
      <c r="W15" s="226">
        <v>1.4253488091102331</v>
      </c>
      <c r="X15" s="226">
        <v>1.193698437147789</v>
      </c>
      <c r="Y15" s="226">
        <v>0.95016147968361375</v>
      </c>
      <c r="DA15" s="69" t="s">
        <v>3056</v>
      </c>
    </row>
    <row r="16" spans="1:105" ht="12" customHeight="1" x14ac:dyDescent="0.25">
      <c r="A16" s="57" t="s">
        <v>3057</v>
      </c>
      <c r="B16" s="261">
        <v>80.221931577187874</v>
      </c>
      <c r="C16" s="261">
        <v>87.20434544705931</v>
      </c>
      <c r="D16" s="261">
        <v>79.671967504492841</v>
      </c>
      <c r="E16" s="261">
        <v>91.853608107260627</v>
      </c>
      <c r="F16" s="261">
        <v>91.43644216068904</v>
      </c>
      <c r="G16" s="261">
        <v>84.441124408249536</v>
      </c>
      <c r="H16" s="261">
        <v>83.624270320212233</v>
      </c>
      <c r="I16" s="261">
        <v>82.309747987775523</v>
      </c>
      <c r="J16" s="261">
        <v>85.776769202193293</v>
      </c>
      <c r="K16" s="261">
        <v>72.956879154116166</v>
      </c>
      <c r="L16" s="261">
        <v>75.954962727126983</v>
      </c>
      <c r="M16" s="261">
        <v>78.426512254278435</v>
      </c>
      <c r="N16" s="261">
        <v>65.12584244116286</v>
      </c>
      <c r="O16" s="261">
        <v>57.467508553162162</v>
      </c>
      <c r="P16" s="261">
        <v>49.523448495760931</v>
      </c>
      <c r="Q16" s="261">
        <v>63.439685102597373</v>
      </c>
      <c r="R16" s="261">
        <v>47.637612201129507</v>
      </c>
      <c r="S16" s="261">
        <v>55.27791072544882</v>
      </c>
      <c r="T16" s="261">
        <v>45.403207918164803</v>
      </c>
      <c r="U16" s="261">
        <v>44.378944874429479</v>
      </c>
      <c r="V16" s="261">
        <v>49.616016705466308</v>
      </c>
      <c r="W16" s="261">
        <v>53.887760181416311</v>
      </c>
      <c r="X16" s="261">
        <v>55.55627226891562</v>
      </c>
      <c r="Y16" s="261">
        <v>54.318169632249351</v>
      </c>
      <c r="DA16" s="70" t="s">
        <v>3058</v>
      </c>
    </row>
    <row r="17" spans="1:105" ht="12" customHeight="1" x14ac:dyDescent="0.25">
      <c r="A17" s="46" t="s">
        <v>28</v>
      </c>
      <c r="B17" s="229">
        <v>3.2583859251912841</v>
      </c>
      <c r="C17" s="229">
        <v>2.3302929164678909</v>
      </c>
      <c r="D17" s="229">
        <v>1.9848149206865739</v>
      </c>
      <c r="E17" s="229">
        <v>0.20565512701735869</v>
      </c>
      <c r="F17" s="229">
        <v>0.30435080132442149</v>
      </c>
      <c r="G17" s="229">
        <v>0.29616869774946242</v>
      </c>
      <c r="H17" s="229">
        <v>0.27084262165132938</v>
      </c>
      <c r="I17" s="229">
        <v>0.21390651400722641</v>
      </c>
      <c r="J17" s="229">
        <v>0.23160715614054961</v>
      </c>
      <c r="K17" s="229">
        <v>9.0239499450812555E-2</v>
      </c>
      <c r="L17" s="229">
        <v>0.1166233677465897</v>
      </c>
      <c r="M17" s="229">
        <v>9.0763690619341683E-2</v>
      </c>
      <c r="N17" s="229">
        <v>8.3691479339949817E-2</v>
      </c>
      <c r="O17" s="229">
        <v>9.1179391524065678E-2</v>
      </c>
      <c r="P17" s="229">
        <v>9.9415496129805006E-2</v>
      </c>
      <c r="Q17" s="229">
        <v>4.7675431695729152E-2</v>
      </c>
      <c r="R17" s="229">
        <v>0.15784260373060441</v>
      </c>
      <c r="S17" s="229">
        <v>0.12367813972910729</v>
      </c>
      <c r="T17" s="229">
        <v>0.28446080695412812</v>
      </c>
      <c r="U17" s="229">
        <v>0.38617144070095022</v>
      </c>
      <c r="V17" s="229">
        <v>0.39953151890240141</v>
      </c>
      <c r="W17" s="229">
        <v>0.62457730978664194</v>
      </c>
      <c r="X17" s="229">
        <v>0.4902115347302175</v>
      </c>
      <c r="Y17" s="229">
        <v>0.38023930123558008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1.506631391712661</v>
      </c>
      <c r="C19" s="229">
        <v>1.479516142401635</v>
      </c>
      <c r="D19" s="229">
        <v>1.706500870838932</v>
      </c>
      <c r="E19" s="229">
        <v>1.7924448215877391</v>
      </c>
      <c r="F19" s="229">
        <v>1.8010639262505299</v>
      </c>
      <c r="G19" s="229">
        <v>2.7539801365233831</v>
      </c>
      <c r="H19" s="229">
        <v>2.0245345297333319</v>
      </c>
      <c r="I19" s="229">
        <v>1.2778957250033809</v>
      </c>
      <c r="J19" s="229">
        <v>1.375209314941201</v>
      </c>
      <c r="K19" s="229">
        <v>0.6513912997210981</v>
      </c>
      <c r="L19" s="229">
        <v>0.95797193154641025</v>
      </c>
      <c r="M19" s="229">
        <v>0.65211237077913975</v>
      </c>
      <c r="N19" s="229">
        <v>0.63875101567074233</v>
      </c>
      <c r="O19" s="229">
        <v>0.66424141244811741</v>
      </c>
      <c r="P19" s="229">
        <v>0.6696323820419412</v>
      </c>
      <c r="Q19" s="229">
        <v>0.50047559873006442</v>
      </c>
      <c r="R19" s="229">
        <v>0.63376758724570781</v>
      </c>
      <c r="S19" s="229">
        <v>0.72295029501364094</v>
      </c>
      <c r="T19" s="229">
        <v>0.78612028407684886</v>
      </c>
      <c r="U19" s="229">
        <v>0.82412318000400497</v>
      </c>
      <c r="V19" s="229">
        <v>0.96804660137424403</v>
      </c>
      <c r="W19" s="229">
        <v>1.1064340195644551</v>
      </c>
      <c r="X19" s="229">
        <v>1.4132431679201329</v>
      </c>
      <c r="Y19" s="229">
        <v>1.292120014660858</v>
      </c>
      <c r="DA19" s="73" t="s">
        <v>3061</v>
      </c>
    </row>
    <row r="20" spans="1:105" ht="12" customHeight="1" x14ac:dyDescent="0.25">
      <c r="A20" s="46" t="s">
        <v>159</v>
      </c>
      <c r="B20" s="229">
        <v>21.73244065723647</v>
      </c>
      <c r="C20" s="229">
        <v>23.533264403027399</v>
      </c>
      <c r="D20" s="229">
        <v>22.837815070396559</v>
      </c>
      <c r="E20" s="229">
        <v>23.93011822190871</v>
      </c>
      <c r="F20" s="229">
        <v>24.844696409319479</v>
      </c>
      <c r="G20" s="229">
        <v>24.17760490067047</v>
      </c>
      <c r="H20" s="229">
        <v>21.478692901456569</v>
      </c>
      <c r="I20" s="229">
        <v>20.757797848372832</v>
      </c>
      <c r="J20" s="229">
        <v>18.834595553617511</v>
      </c>
      <c r="K20" s="229">
        <v>15.980330183365551</v>
      </c>
      <c r="L20" s="229">
        <v>15.82228577136221</v>
      </c>
      <c r="M20" s="229">
        <v>14.567340700228931</v>
      </c>
      <c r="N20" s="229">
        <v>11.99046964325723</v>
      </c>
      <c r="O20" s="229">
        <v>12.12646079463801</v>
      </c>
      <c r="P20" s="229">
        <v>12.226953593763101</v>
      </c>
      <c r="Q20" s="229">
        <v>12.39060455611917</v>
      </c>
      <c r="R20" s="229">
        <v>13.307961054351731</v>
      </c>
      <c r="S20" s="229">
        <v>14.11968064310004</v>
      </c>
      <c r="T20" s="229">
        <v>14.70097797784836</v>
      </c>
      <c r="U20" s="229">
        <v>13.699198815706939</v>
      </c>
      <c r="V20" s="229">
        <v>14.825472507412449</v>
      </c>
      <c r="W20" s="229">
        <v>18.822064092174731</v>
      </c>
      <c r="X20" s="229">
        <v>20.869954695788611</v>
      </c>
      <c r="Y20" s="229">
        <v>20.791807673963099</v>
      </c>
      <c r="DA20" s="73" t="s">
        <v>3062</v>
      </c>
    </row>
    <row r="21" spans="1:105" ht="12" customHeight="1" x14ac:dyDescent="0.25">
      <c r="A21" s="46" t="s">
        <v>32</v>
      </c>
      <c r="B21" s="229">
        <v>2.35496111384795</v>
      </c>
      <c r="C21" s="229">
        <v>1.669079811674947</v>
      </c>
      <c r="D21" s="229">
        <v>1.842986756910687</v>
      </c>
      <c r="E21" s="229">
        <v>0.94641589834438622</v>
      </c>
      <c r="F21" s="229">
        <v>0.9337393827708903</v>
      </c>
      <c r="G21" s="229">
        <v>0.75719296914093026</v>
      </c>
      <c r="H21" s="229">
        <v>1.2464058970844709</v>
      </c>
      <c r="I21" s="229">
        <v>0.90386338127124033</v>
      </c>
      <c r="J21" s="229">
        <v>0.16112535655936669</v>
      </c>
      <c r="K21" s="229">
        <v>0.1088064332071666</v>
      </c>
      <c r="L21" s="229">
        <v>0.1542277384744481</v>
      </c>
      <c r="M21" s="229">
        <v>0.27344953327713151</v>
      </c>
      <c r="N21" s="229">
        <v>0.23643730776353189</v>
      </c>
      <c r="O21" s="229">
        <v>7.5205992553236928E-2</v>
      </c>
      <c r="P21" s="229">
        <v>8.130306788869493E-2</v>
      </c>
      <c r="Q21" s="229">
        <v>0.1254196964196326</v>
      </c>
      <c r="R21" s="229">
        <v>0.1437816338907853</v>
      </c>
      <c r="S21" s="229">
        <v>8.8415701788072176E-2</v>
      </c>
      <c r="T21" s="229">
        <v>8.2906722419795048E-2</v>
      </c>
      <c r="U21" s="229">
        <v>0.10039945760273079</v>
      </c>
      <c r="V21" s="229">
        <v>9.2111778936217498E-2</v>
      </c>
      <c r="W21" s="229">
        <v>7.2672308160658311E-2</v>
      </c>
      <c r="X21" s="229">
        <v>5.8153533238263437E-2</v>
      </c>
      <c r="Y21" s="229">
        <v>3.3161467982001792E-2</v>
      </c>
      <c r="DA21" s="73" t="s">
        <v>3063</v>
      </c>
    </row>
    <row r="22" spans="1:105" ht="12" customHeight="1" x14ac:dyDescent="0.25">
      <c r="A22" s="46" t="s">
        <v>33</v>
      </c>
      <c r="B22" s="229">
        <v>1.0461736887399249</v>
      </c>
      <c r="C22" s="229">
        <v>1.0461736887422941</v>
      </c>
      <c r="D22" s="229">
        <v>1.046173688739509</v>
      </c>
      <c r="E22" s="229">
        <v>1.046173688742561</v>
      </c>
      <c r="F22" s="229">
        <v>1.046173688739485</v>
      </c>
      <c r="G22" s="229">
        <v>1.046173688739839</v>
      </c>
      <c r="H22" s="229">
        <v>1.046173688740647</v>
      </c>
      <c r="I22" s="229">
        <v>1.0461736887411801</v>
      </c>
      <c r="J22" s="229">
        <v>1.046173688742509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0.53887143525513936</v>
      </c>
      <c r="R22" s="229">
        <v>0.16515276177349059</v>
      </c>
      <c r="S22" s="229">
        <v>0.31061997919333528</v>
      </c>
      <c r="T22" s="229">
        <v>1.019483265610847</v>
      </c>
      <c r="U22" s="229">
        <v>1.0013665868511969</v>
      </c>
      <c r="V22" s="229">
        <v>0.82968698631344195</v>
      </c>
      <c r="W22" s="229">
        <v>0.80274303207225362</v>
      </c>
      <c r="X22" s="229">
        <v>0.84340655068208836</v>
      </c>
      <c r="Y22" s="229">
        <v>0.86077658640466359</v>
      </c>
      <c r="DA22" s="73" t="s">
        <v>3064</v>
      </c>
    </row>
    <row r="23" spans="1:105" ht="12" customHeight="1" x14ac:dyDescent="0.25">
      <c r="A23" s="46" t="s">
        <v>35</v>
      </c>
      <c r="B23" s="229">
        <v>22.12781435828866</v>
      </c>
      <c r="C23" s="229">
        <v>24.1725203675615</v>
      </c>
      <c r="D23" s="229">
        <v>22.716492379986772</v>
      </c>
      <c r="E23" s="229">
        <v>20.54333453466932</v>
      </c>
      <c r="F23" s="229">
        <v>20.08190558569277</v>
      </c>
      <c r="G23" s="229">
        <v>17.812773412879942</v>
      </c>
      <c r="H23" s="229">
        <v>15.606093457968059</v>
      </c>
      <c r="I23" s="229">
        <v>13.41228711916046</v>
      </c>
      <c r="J23" s="229">
        <v>8.3347066688356914</v>
      </c>
      <c r="K23" s="229">
        <v>6.8209254264723969</v>
      </c>
      <c r="L23" s="229">
        <v>7.5365812672592059</v>
      </c>
      <c r="M23" s="229">
        <v>7.0088572957197854</v>
      </c>
      <c r="N23" s="229">
        <v>6.1853122099593598</v>
      </c>
      <c r="O23" s="229">
        <v>5.9208401845336942</v>
      </c>
      <c r="P23" s="229">
        <v>5.8329003625302409</v>
      </c>
      <c r="Q23" s="229">
        <v>5.3314441837657318</v>
      </c>
      <c r="R23" s="229">
        <v>6.0327551312573018</v>
      </c>
      <c r="S23" s="229">
        <v>6.1538001016512887</v>
      </c>
      <c r="T23" s="229">
        <v>7.2080858467287978</v>
      </c>
      <c r="U23" s="229">
        <v>7.293785969163709</v>
      </c>
      <c r="V23" s="229">
        <v>7.2253751274480038</v>
      </c>
      <c r="W23" s="229">
        <v>7.7764807136116474</v>
      </c>
      <c r="X23" s="229">
        <v>6.93419938106247</v>
      </c>
      <c r="Y23" s="229">
        <v>7.1715825147070298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19.882005159558691</v>
      </c>
      <c r="C25" s="229">
        <v>23.049831567643171</v>
      </c>
      <c r="D25" s="229">
        <v>17.41430050003607</v>
      </c>
      <c r="E25" s="229">
        <v>33.087237190712862</v>
      </c>
      <c r="F25" s="229">
        <v>32.684223361659583</v>
      </c>
      <c r="G25" s="229">
        <v>28.777571831546091</v>
      </c>
      <c r="H25" s="229">
        <v>33.470615869236042</v>
      </c>
      <c r="I25" s="229">
        <v>36.647466238488057</v>
      </c>
      <c r="J25" s="229">
        <v>47.607340629832137</v>
      </c>
      <c r="K25" s="229">
        <v>41.497809291278408</v>
      </c>
      <c r="L25" s="229">
        <v>43.579838828275847</v>
      </c>
      <c r="M25" s="229">
        <v>49.262085596223663</v>
      </c>
      <c r="N25" s="229">
        <v>39.714249976861112</v>
      </c>
      <c r="O25" s="229">
        <v>33.233280203188343</v>
      </c>
      <c r="P25" s="229">
        <v>26.914825942647258</v>
      </c>
      <c r="Q25" s="229">
        <v>41.442513290644463</v>
      </c>
      <c r="R25" s="229">
        <v>22.239470577622679</v>
      </c>
      <c r="S25" s="229">
        <v>28.506180977091439</v>
      </c>
      <c r="T25" s="229">
        <v>15.801392617639561</v>
      </c>
      <c r="U25" s="229">
        <v>15.77980716227208</v>
      </c>
      <c r="V25" s="229">
        <v>19.489054344029991</v>
      </c>
      <c r="W25" s="229">
        <v>18.576835525548539</v>
      </c>
      <c r="X25" s="229">
        <v>18.503311972530991</v>
      </c>
      <c r="Y25" s="229">
        <v>17.344690640328562</v>
      </c>
      <c r="DA25" s="73" t="s">
        <v>3067</v>
      </c>
    </row>
    <row r="26" spans="1:105" ht="12" customHeight="1" x14ac:dyDescent="0.25">
      <c r="A26" s="46" t="s">
        <v>39</v>
      </c>
      <c r="B26" s="229">
        <v>8.3135192826122442</v>
      </c>
      <c r="C26" s="229">
        <v>9.9236665495404655</v>
      </c>
      <c r="D26" s="229">
        <v>10.12288331689774</v>
      </c>
      <c r="E26" s="229">
        <v>10.30222862427769</v>
      </c>
      <c r="F26" s="229">
        <v>9.7402890049318849</v>
      </c>
      <c r="G26" s="229">
        <v>8.8196587709994212</v>
      </c>
      <c r="H26" s="229">
        <v>8.4809113543417816</v>
      </c>
      <c r="I26" s="229">
        <v>8.0503574727311378</v>
      </c>
      <c r="J26" s="229">
        <v>8.1860108335243265</v>
      </c>
      <c r="K26" s="229">
        <v>7.8073770206207316</v>
      </c>
      <c r="L26" s="229">
        <v>7.7874338224622699</v>
      </c>
      <c r="M26" s="229">
        <v>6.5719030674304442</v>
      </c>
      <c r="N26" s="229">
        <v>6.2769308083109321</v>
      </c>
      <c r="O26" s="229">
        <v>5.3563005742767134</v>
      </c>
      <c r="P26" s="229">
        <v>3.698417650759886</v>
      </c>
      <c r="Q26" s="229">
        <v>3.062680909967439</v>
      </c>
      <c r="R26" s="229">
        <v>4.9568808512572078</v>
      </c>
      <c r="S26" s="229">
        <v>5.2525848878819072</v>
      </c>
      <c r="T26" s="229">
        <v>5.5197803968864498</v>
      </c>
      <c r="U26" s="229">
        <v>5.2940922621278688</v>
      </c>
      <c r="V26" s="229">
        <v>5.7867378410495611</v>
      </c>
      <c r="W26" s="229">
        <v>6.1059531804973846</v>
      </c>
      <c r="X26" s="229">
        <v>6.4437914329628461</v>
      </c>
      <c r="Y26" s="229">
        <v>6.4437914329675534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174.26257281298496</v>
      </c>
      <c r="C27" s="261">
        <f t="shared" si="0"/>
        <v>188.69755147387727</v>
      </c>
      <c r="D27" s="261">
        <f t="shared" si="0"/>
        <v>179.14691498043246</v>
      </c>
      <c r="E27" s="261">
        <f t="shared" si="0"/>
        <v>178.63598641855486</v>
      </c>
      <c r="F27" s="261">
        <f t="shared" si="0"/>
        <v>180.07125094889241</v>
      </c>
      <c r="G27" s="261">
        <f t="shared" si="0"/>
        <v>177.64565933242511</v>
      </c>
      <c r="H27" s="261">
        <f t="shared" si="0"/>
        <v>169.18103711252763</v>
      </c>
      <c r="I27" s="261">
        <f t="shared" si="0"/>
        <v>159.99544720636487</v>
      </c>
      <c r="J27" s="261">
        <f t="shared" si="0"/>
        <v>144.88250765286574</v>
      </c>
      <c r="K27" s="261">
        <f t="shared" si="0"/>
        <v>120.69064288011937</v>
      </c>
      <c r="L27" s="261">
        <f t="shared" si="0"/>
        <v>124.76920043289948</v>
      </c>
      <c r="M27" s="261">
        <f t="shared" si="0"/>
        <v>122.51245643488164</v>
      </c>
      <c r="N27" s="261">
        <f t="shared" si="0"/>
        <v>106.52723118787098</v>
      </c>
      <c r="O27" s="261">
        <f t="shared" si="0"/>
        <v>103.66061923057559</v>
      </c>
      <c r="P27" s="261">
        <f t="shared" si="0"/>
        <v>99.405997700092712</v>
      </c>
      <c r="Q27" s="261">
        <f t="shared" si="0"/>
        <v>100.13447336874593</v>
      </c>
      <c r="R27" s="261">
        <f t="shared" si="0"/>
        <v>104.30804574973422</v>
      </c>
      <c r="S27" s="261">
        <f t="shared" si="0"/>
        <v>110.48868849089273</v>
      </c>
      <c r="T27" s="261">
        <f t="shared" si="0"/>
        <v>111.25099723960327</v>
      </c>
      <c r="U27" s="261">
        <f t="shared" si="0"/>
        <v>108.55621712203464</v>
      </c>
      <c r="V27" s="261">
        <f t="shared" si="0"/>
        <v>118.07977042469044</v>
      </c>
      <c r="W27" s="261">
        <f t="shared" si="0"/>
        <v>140.5480721588053</v>
      </c>
      <c r="X27" s="261">
        <f t="shared" si="0"/>
        <v>145.44099261672034</v>
      </c>
      <c r="Y27" s="261">
        <f t="shared" si="0"/>
        <v>143.18941009014631</v>
      </c>
      <c r="DA27" s="70"/>
    </row>
    <row r="28" spans="1:105" ht="12" customHeight="1" x14ac:dyDescent="0.25">
      <c r="A28" s="60" t="s">
        <v>3070</v>
      </c>
      <c r="B28" s="262">
        <v>167.806335585921</v>
      </c>
      <c r="C28" s="262">
        <v>182.40821471801121</v>
      </c>
      <c r="D28" s="262">
        <v>172.7486860396759</v>
      </c>
      <c r="E28" s="262">
        <v>171.63885972382269</v>
      </c>
      <c r="F28" s="262">
        <v>172.8009127889145</v>
      </c>
      <c r="G28" s="262">
        <v>170.18432127266439</v>
      </c>
      <c r="H28" s="262">
        <v>162.12266679422169</v>
      </c>
      <c r="I28" s="262">
        <v>153.64592213153441</v>
      </c>
      <c r="J28" s="262">
        <v>139.08550717779349</v>
      </c>
      <c r="K28" s="262">
        <v>115.7852627219404</v>
      </c>
      <c r="L28" s="262">
        <v>119.7722476928261</v>
      </c>
      <c r="M28" s="262">
        <v>117.56917963350411</v>
      </c>
      <c r="N28" s="262">
        <v>102.06855148767551</v>
      </c>
      <c r="O28" s="262">
        <v>99.295483257496528</v>
      </c>
      <c r="P28" s="262">
        <v>95.171934193275433</v>
      </c>
      <c r="Q28" s="262">
        <v>95.765065618812898</v>
      </c>
      <c r="R28" s="262">
        <v>100.0581942365466</v>
      </c>
      <c r="S28" s="262">
        <v>106.1749423472999</v>
      </c>
      <c r="T28" s="262">
        <v>107.02901488163</v>
      </c>
      <c r="U28" s="262">
        <v>104.4776142930024</v>
      </c>
      <c r="V28" s="262">
        <v>113.9554775942633</v>
      </c>
      <c r="W28" s="262">
        <v>136.19617682026541</v>
      </c>
      <c r="X28" s="262">
        <v>141.2080926181219</v>
      </c>
      <c r="Y28" s="262">
        <v>139.1076596903421</v>
      </c>
      <c r="DA28" s="72" t="s">
        <v>3071</v>
      </c>
    </row>
    <row r="29" spans="1:105" ht="12" customHeight="1" x14ac:dyDescent="0.25">
      <c r="A29" s="59" t="s">
        <v>28</v>
      </c>
      <c r="B29" s="230">
        <v>15.096902122822989</v>
      </c>
      <c r="C29" s="230">
        <v>10.961452569277419</v>
      </c>
      <c r="D29" s="230">
        <v>9.4081343483505417</v>
      </c>
      <c r="E29" s="230">
        <v>1.0602090174253671</v>
      </c>
      <c r="F29" s="230">
        <v>1.594445415340461</v>
      </c>
      <c r="G29" s="230">
        <v>1.6026275189208119</v>
      </c>
      <c r="H29" s="230">
        <v>1.62795359501077</v>
      </c>
      <c r="I29" s="230">
        <v>1.684889702660302</v>
      </c>
      <c r="J29" s="230">
        <v>5.3165441766151647</v>
      </c>
      <c r="K29" s="230">
        <v>2.3106203457840291</v>
      </c>
      <c r="L29" s="230">
        <v>2.8020352736992309</v>
      </c>
      <c r="M29" s="230">
        <v>2.820758235467614</v>
      </c>
      <c r="N29" s="230">
        <v>2.231183843149434</v>
      </c>
      <c r="O29" s="230">
        <v>2.2485454580308541</v>
      </c>
      <c r="P29" s="230">
        <v>2.2603437472198848</v>
      </c>
      <c r="Q29" s="230">
        <v>2.4223159698811001</v>
      </c>
      <c r="R29" s="230">
        <v>2.649294111693552</v>
      </c>
      <c r="S29" s="230">
        <v>3.0639400890166661</v>
      </c>
      <c r="T29" s="230">
        <v>2.4931832171755302</v>
      </c>
      <c r="U29" s="230">
        <v>3.5255224544551562</v>
      </c>
      <c r="V29" s="230">
        <v>5.0315948783422417</v>
      </c>
      <c r="W29" s="230">
        <v>5.8105903599924709</v>
      </c>
      <c r="X29" s="230">
        <v>4.2915597463954169</v>
      </c>
      <c r="Y29" s="230">
        <v>3.565160526771296</v>
      </c>
      <c r="DA29" s="71" t="s">
        <v>3072</v>
      </c>
    </row>
    <row r="30" spans="1:105" ht="12" customHeight="1" x14ac:dyDescent="0.25">
      <c r="A30" s="59" t="s">
        <v>31</v>
      </c>
      <c r="B30" s="230">
        <v>4.7740115981506088</v>
      </c>
      <c r="C30" s="230">
        <v>4.8024628334327364</v>
      </c>
      <c r="D30" s="230">
        <v>5.6728823325686681</v>
      </c>
      <c r="E30" s="230">
        <v>6.6899796424168976</v>
      </c>
      <c r="F30" s="230">
        <v>6.6808451466217704</v>
      </c>
      <c r="G30" s="230">
        <v>8.5617695073270053</v>
      </c>
      <c r="H30" s="230">
        <v>7.4055222944039079</v>
      </c>
      <c r="I30" s="230">
        <v>5.1620281543748474</v>
      </c>
      <c r="J30" s="230">
        <v>6.0125180452143256</v>
      </c>
      <c r="K30" s="230">
        <v>2.4942687068278939</v>
      </c>
      <c r="L30" s="230">
        <v>4.2336765266951684</v>
      </c>
      <c r="M30" s="230">
        <v>3.5938271629178362</v>
      </c>
      <c r="N30" s="230">
        <v>3.6080699381223571</v>
      </c>
      <c r="O30" s="230">
        <v>3.581531348930052</v>
      </c>
      <c r="P30" s="230">
        <v>2.4751738945660349</v>
      </c>
      <c r="Q30" s="230">
        <v>2.3336016856614732</v>
      </c>
      <c r="R30" s="230">
        <v>2.9532075322808842</v>
      </c>
      <c r="S30" s="230">
        <v>3.4089327626571708</v>
      </c>
      <c r="T30" s="230">
        <v>3.44782905686476</v>
      </c>
      <c r="U30" s="230">
        <v>3.5297867953604021</v>
      </c>
      <c r="V30" s="230">
        <v>4.1176878620972444</v>
      </c>
      <c r="W30" s="230">
        <v>4.5454944879963106</v>
      </c>
      <c r="X30" s="230">
        <v>5.6094723083282751</v>
      </c>
      <c r="Y30" s="230">
        <v>5.0281168959416416</v>
      </c>
      <c r="DA30" s="71" t="s">
        <v>3073</v>
      </c>
    </row>
    <row r="31" spans="1:105" ht="12" customHeight="1" x14ac:dyDescent="0.25">
      <c r="A31" s="59" t="s">
        <v>159</v>
      </c>
      <c r="B31" s="230">
        <v>81.614474498108734</v>
      </c>
      <c r="C31" s="230">
        <v>91.178765527612967</v>
      </c>
      <c r="D31" s="230">
        <v>87.700373620891469</v>
      </c>
      <c r="E31" s="230">
        <v>94.216977319614244</v>
      </c>
      <c r="F31" s="230">
        <v>96.625229888614385</v>
      </c>
      <c r="G31" s="230">
        <v>97.720236761887932</v>
      </c>
      <c r="H31" s="230">
        <v>89.241066217521023</v>
      </c>
      <c r="I31" s="230">
        <v>87.587468703313775</v>
      </c>
      <c r="J31" s="230">
        <v>88.211120560627194</v>
      </c>
      <c r="K31" s="230">
        <v>75.005869774085767</v>
      </c>
      <c r="L31" s="230">
        <v>73.552890995489463</v>
      </c>
      <c r="M31" s="230">
        <v>67.754547283832039</v>
      </c>
      <c r="N31" s="230">
        <v>55.2858103657546</v>
      </c>
      <c r="O31" s="230">
        <v>55.938845979946493</v>
      </c>
      <c r="P31" s="230">
        <v>55.89349576867717</v>
      </c>
      <c r="Q31" s="230">
        <v>57.924262788661011</v>
      </c>
      <c r="R31" s="230">
        <v>59.810146490624327</v>
      </c>
      <c r="S31" s="230">
        <v>63.244083324072527</v>
      </c>
      <c r="T31" s="230">
        <v>67.47350583525963</v>
      </c>
      <c r="U31" s="230">
        <v>62.960540817886731</v>
      </c>
      <c r="V31" s="230">
        <v>68.177954746099573</v>
      </c>
      <c r="W31" s="230">
        <v>88.418108860418712</v>
      </c>
      <c r="X31" s="230">
        <v>100.2060387590802</v>
      </c>
      <c r="Y31" s="230">
        <v>97.859930560987706</v>
      </c>
      <c r="DA31" s="71" t="s">
        <v>3074</v>
      </c>
    </row>
    <row r="32" spans="1:105" ht="12" customHeight="1" x14ac:dyDescent="0.25">
      <c r="A32" s="59" t="s">
        <v>32</v>
      </c>
      <c r="B32" s="230">
        <v>9.0206507309054444</v>
      </c>
      <c r="C32" s="230">
        <v>6.932122019157875</v>
      </c>
      <c r="D32" s="230">
        <v>7.7284892583829619</v>
      </c>
      <c r="E32" s="230">
        <v>4.8790355203483644</v>
      </c>
      <c r="F32" s="230">
        <v>4.8917120359242974</v>
      </c>
      <c r="G32" s="230">
        <v>4.0973212182779157</v>
      </c>
      <c r="H32" s="230">
        <v>7.4917712309455027</v>
      </c>
      <c r="I32" s="230">
        <v>5.757979622595025</v>
      </c>
      <c r="J32" s="230">
        <v>3.6986338867737811</v>
      </c>
      <c r="K32" s="230">
        <v>2.786034495434099</v>
      </c>
      <c r="L32" s="230">
        <v>3.705531504863445</v>
      </c>
      <c r="M32" s="230">
        <v>3.4555403053145368</v>
      </c>
      <c r="N32" s="230">
        <v>2.5283223195909792</v>
      </c>
      <c r="O32" s="230">
        <v>1.854630636876428</v>
      </c>
      <c r="P32" s="230">
        <v>1.848533561529045</v>
      </c>
      <c r="Q32" s="230">
        <v>1.839792141875203</v>
      </c>
      <c r="R32" s="230">
        <v>1.504576482626703</v>
      </c>
      <c r="S32" s="230">
        <v>0.62864910083977177</v>
      </c>
      <c r="T32" s="230">
        <v>0.46051506213821869</v>
      </c>
      <c r="U32" s="230">
        <v>0.54803509350300073</v>
      </c>
      <c r="V32" s="230">
        <v>0.54368523532362056</v>
      </c>
      <c r="W32" s="230">
        <v>0.37438615779165768</v>
      </c>
      <c r="X32" s="230">
        <v>0.28699652310129292</v>
      </c>
      <c r="Y32" s="230">
        <v>0.16855687059870289</v>
      </c>
      <c r="DA32" s="71" t="s">
        <v>3075</v>
      </c>
    </row>
    <row r="33" spans="1:105" ht="12" customHeight="1" x14ac:dyDescent="0.25">
      <c r="A33" s="59" t="s">
        <v>35</v>
      </c>
      <c r="B33" s="230">
        <v>57.300296635933229</v>
      </c>
      <c r="C33" s="230">
        <v>68.533411768530229</v>
      </c>
      <c r="D33" s="230">
        <v>62.238806479482257</v>
      </c>
      <c r="E33" s="230">
        <v>64.79265822401787</v>
      </c>
      <c r="F33" s="230">
        <v>63.008680302413573</v>
      </c>
      <c r="G33" s="230">
        <v>58.202366266250763</v>
      </c>
      <c r="H33" s="230">
        <v>56.356353456340557</v>
      </c>
      <c r="I33" s="230">
        <v>53.453555948590463</v>
      </c>
      <c r="J33" s="230">
        <v>35.846690508563057</v>
      </c>
      <c r="K33" s="230">
        <v>33.188469399808568</v>
      </c>
      <c r="L33" s="230">
        <v>35.47811339207874</v>
      </c>
      <c r="M33" s="230">
        <v>39.944506645972112</v>
      </c>
      <c r="N33" s="230">
        <v>38.415165021058172</v>
      </c>
      <c r="O33" s="230">
        <v>35.67192983371271</v>
      </c>
      <c r="P33" s="230">
        <v>32.6943872212833</v>
      </c>
      <c r="Q33" s="230">
        <v>31.245093032734118</v>
      </c>
      <c r="R33" s="230">
        <v>33.140969619321091</v>
      </c>
      <c r="S33" s="230">
        <v>35.829337070713812</v>
      </c>
      <c r="T33" s="230">
        <v>33.1539817101919</v>
      </c>
      <c r="U33" s="230">
        <v>33.913729131797147</v>
      </c>
      <c r="V33" s="230">
        <v>36.084554872400631</v>
      </c>
      <c r="W33" s="230">
        <v>37.047596954066279</v>
      </c>
      <c r="X33" s="230">
        <v>30.814025281216718</v>
      </c>
      <c r="Y33" s="230">
        <v>32.485894836042718</v>
      </c>
      <c r="DA33" s="71" t="s">
        <v>3076</v>
      </c>
    </row>
    <row r="34" spans="1:105" ht="12" customHeight="1" x14ac:dyDescent="0.25">
      <c r="A34" s="60" t="s">
        <v>3077</v>
      </c>
      <c r="B34" s="262">
        <v>6.4562372270639523</v>
      </c>
      <c r="C34" s="262">
        <v>6.2893367558660547</v>
      </c>
      <c r="D34" s="262">
        <v>6.3982289407565451</v>
      </c>
      <c r="E34" s="262">
        <v>6.9971266947321746</v>
      </c>
      <c r="F34" s="262">
        <v>7.2703381599779231</v>
      </c>
      <c r="G34" s="262">
        <v>7.4613380597607266</v>
      </c>
      <c r="H34" s="262">
        <v>7.0583703183059567</v>
      </c>
      <c r="I34" s="262">
        <v>6.3495250748304803</v>
      </c>
      <c r="J34" s="262">
        <v>5.7970004750722541</v>
      </c>
      <c r="K34" s="262">
        <v>4.905380158178966</v>
      </c>
      <c r="L34" s="262">
        <v>4.996952740073378</v>
      </c>
      <c r="M34" s="262">
        <v>4.9432768013775403</v>
      </c>
      <c r="N34" s="262">
        <v>4.4586797001954723</v>
      </c>
      <c r="O34" s="262">
        <v>4.3651359730790666</v>
      </c>
      <c r="P34" s="262">
        <v>4.2340635068172734</v>
      </c>
      <c r="Q34" s="262">
        <v>4.3694077499330293</v>
      </c>
      <c r="R34" s="262">
        <v>4.2498515131876289</v>
      </c>
      <c r="S34" s="262">
        <v>4.3137461435928168</v>
      </c>
      <c r="T34" s="262">
        <v>4.2219823579732667</v>
      </c>
      <c r="U34" s="262">
        <v>4.0786028290322314</v>
      </c>
      <c r="V34" s="262">
        <v>4.1242928304271427</v>
      </c>
      <c r="W34" s="262">
        <v>4.351895338539884</v>
      </c>
      <c r="X34" s="262">
        <v>4.2328999985984437</v>
      </c>
      <c r="Y34" s="262">
        <v>4.0817503998041964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15.114128696685148</v>
      </c>
      <c r="C35" s="261">
        <f t="shared" si="1"/>
        <v>16.05235640321315</v>
      </c>
      <c r="D35" s="261">
        <f t="shared" si="1"/>
        <v>14.409754174914893</v>
      </c>
      <c r="E35" s="261">
        <f t="shared" si="1"/>
        <v>17.728719088632062</v>
      </c>
      <c r="F35" s="261">
        <f t="shared" si="1"/>
        <v>17.557191730268336</v>
      </c>
      <c r="G35" s="261">
        <f t="shared" si="1"/>
        <v>15.31801804242145</v>
      </c>
      <c r="H35" s="261">
        <f t="shared" si="1"/>
        <v>14.900246822553216</v>
      </c>
      <c r="I35" s="261">
        <f t="shared" si="1"/>
        <v>14.178826544285155</v>
      </c>
      <c r="J35" s="261">
        <f t="shared" si="1"/>
        <v>11.364265920464465</v>
      </c>
      <c r="K35" s="261">
        <f t="shared" si="1"/>
        <v>9.4903292906352466</v>
      </c>
      <c r="L35" s="261">
        <f t="shared" si="1"/>
        <v>9.9820330439270624</v>
      </c>
      <c r="M35" s="261">
        <f t="shared" si="1"/>
        <v>9.6612212155103112</v>
      </c>
      <c r="N35" s="261">
        <f t="shared" si="1"/>
        <v>8.0522507179153351</v>
      </c>
      <c r="O35" s="261">
        <f t="shared" si="1"/>
        <v>6.3813201646293605</v>
      </c>
      <c r="P35" s="261">
        <f t="shared" si="1"/>
        <v>4.9485582463940583</v>
      </c>
      <c r="Q35" s="261">
        <f t="shared" si="1"/>
        <v>4.5296052741516446</v>
      </c>
      <c r="R35" s="261">
        <f t="shared" si="1"/>
        <v>5.0087316399394934</v>
      </c>
      <c r="S35" s="261">
        <f t="shared" si="1"/>
        <v>5.2193241084364095</v>
      </c>
      <c r="T35" s="261">
        <f t="shared" si="1"/>
        <v>5.6867767831706351</v>
      </c>
      <c r="U35" s="261">
        <f t="shared" si="1"/>
        <v>5.3883903224435912</v>
      </c>
      <c r="V35" s="261">
        <f t="shared" si="1"/>
        <v>5.1807434215991668</v>
      </c>
      <c r="W35" s="261">
        <f t="shared" si="1"/>
        <v>5.3589596729821256</v>
      </c>
      <c r="X35" s="261">
        <f t="shared" si="1"/>
        <v>5.5988354221610521</v>
      </c>
      <c r="Y35" s="261">
        <f t="shared" si="1"/>
        <v>5.4337095582514952</v>
      </c>
      <c r="DA35" s="70"/>
    </row>
    <row r="36" spans="1:105" ht="12" customHeight="1" x14ac:dyDescent="0.25">
      <c r="A36" s="60" t="s">
        <v>3080</v>
      </c>
      <c r="B36" s="262">
        <v>5.3560065092390046</v>
      </c>
      <c r="C36" s="262">
        <v>5.6133121768232774</v>
      </c>
      <c r="D36" s="262">
        <v>5.0957207032026481</v>
      </c>
      <c r="E36" s="262">
        <v>5.9469352676973806</v>
      </c>
      <c r="F36" s="262">
        <v>5.9212955186693623</v>
      </c>
      <c r="G36" s="262">
        <v>5.1480147828581941</v>
      </c>
      <c r="H36" s="262">
        <v>4.8333259951518723</v>
      </c>
      <c r="I36" s="262">
        <v>4.5435917824610792</v>
      </c>
      <c r="J36" s="262">
        <v>3.539425615139244</v>
      </c>
      <c r="K36" s="262">
        <v>2.8395999998779349</v>
      </c>
      <c r="L36" s="262">
        <v>3.0452336312848201</v>
      </c>
      <c r="M36" s="262">
        <v>2.7138907609310059</v>
      </c>
      <c r="N36" s="262">
        <v>2.1618498649465998</v>
      </c>
      <c r="O36" s="262">
        <v>1.772727138189895</v>
      </c>
      <c r="P36" s="262">
        <v>1.4717433778528151</v>
      </c>
      <c r="Q36" s="262">
        <v>1.3643022599552539</v>
      </c>
      <c r="R36" s="262">
        <v>1.5184578511715641</v>
      </c>
      <c r="S36" s="262">
        <v>1.599258367454957</v>
      </c>
      <c r="T36" s="262">
        <v>1.727197632734466</v>
      </c>
      <c r="U36" s="262">
        <v>1.661790466271813</v>
      </c>
      <c r="V36" s="262">
        <v>1.6271436232445831</v>
      </c>
      <c r="W36" s="262">
        <v>1.6912034965372991</v>
      </c>
      <c r="X36" s="262">
        <v>1.7949221150017489</v>
      </c>
      <c r="Y36" s="262">
        <v>1.744827394223833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0.17042128314418939</v>
      </c>
      <c r="C38" s="230">
        <v>0.17475404454049359</v>
      </c>
      <c r="D38" s="230">
        <v>0.1705185163549045</v>
      </c>
      <c r="E38" s="230">
        <v>0.18456455676642661</v>
      </c>
      <c r="F38" s="230">
        <v>0.18289308205485419</v>
      </c>
      <c r="G38" s="230">
        <v>0.45500083082600229</v>
      </c>
      <c r="H38" s="230">
        <v>0.28521268914609132</v>
      </c>
      <c r="I38" s="230">
        <v>9.6609167625273357E-2</v>
      </c>
      <c r="J38" s="230">
        <v>0.1975796091634012</v>
      </c>
      <c r="K38" s="230">
        <v>0.1023846407425175</v>
      </c>
      <c r="L38" s="230">
        <v>0.2016515976415561</v>
      </c>
      <c r="M38" s="230">
        <v>0.1074740510254886</v>
      </c>
      <c r="N38" s="230">
        <v>0.110332601227719</v>
      </c>
      <c r="O38" s="230">
        <v>0.10693318854627699</v>
      </c>
      <c r="P38" s="230">
        <v>9.9615892965129668E-2</v>
      </c>
      <c r="Q38" s="230">
        <v>6.3566701363328287E-2</v>
      </c>
      <c r="R38" s="230">
        <v>4.3353220258512161E-2</v>
      </c>
      <c r="S38" s="230">
        <v>4.5703739912975848E-2</v>
      </c>
      <c r="T38" s="230">
        <v>6.9082863285668233E-2</v>
      </c>
      <c r="U38" s="230">
        <v>8.6487820000494126E-2</v>
      </c>
      <c r="V38" s="230">
        <v>0.1016865792501155</v>
      </c>
      <c r="W38" s="230">
        <v>0.1160901752189579</v>
      </c>
      <c r="X38" s="230">
        <v>0.17228507632394979</v>
      </c>
      <c r="Y38" s="230">
        <v>0.1922570378410802</v>
      </c>
      <c r="DA38" s="71" t="s">
        <v>3083</v>
      </c>
    </row>
    <row r="39" spans="1:105" ht="12" customHeight="1" x14ac:dyDescent="0.25">
      <c r="A39" s="59" t="s">
        <v>159</v>
      </c>
      <c r="B39" s="230">
        <v>1.401971023014605</v>
      </c>
      <c r="C39" s="230">
        <v>1.435574980842047</v>
      </c>
      <c r="D39" s="230">
        <v>1.326337394983002</v>
      </c>
      <c r="E39" s="230">
        <v>1.855036832975232</v>
      </c>
      <c r="F39" s="230">
        <v>2.0069375764223869</v>
      </c>
      <c r="G39" s="230">
        <v>1.585924408834732</v>
      </c>
      <c r="H39" s="230">
        <v>1.4832634034889021</v>
      </c>
      <c r="I39" s="230">
        <v>1.418059330413866</v>
      </c>
      <c r="J39" s="230">
        <v>0.99971012457889363</v>
      </c>
      <c r="K39" s="230">
        <v>0.75464863991697195</v>
      </c>
      <c r="L39" s="230">
        <v>0.74278894394369765</v>
      </c>
      <c r="M39" s="230">
        <v>0.49553189885910182</v>
      </c>
      <c r="N39" s="230">
        <v>0.20379881661855281</v>
      </c>
      <c r="O39" s="230">
        <v>0.197824399665397</v>
      </c>
      <c r="P39" s="230">
        <v>0.18445860775787781</v>
      </c>
      <c r="Q39" s="230">
        <v>0.14882398133666599</v>
      </c>
      <c r="R39" s="230">
        <v>0.2081275318169121</v>
      </c>
      <c r="S39" s="230">
        <v>0.18263739038404059</v>
      </c>
      <c r="T39" s="230">
        <v>0.17460023179812609</v>
      </c>
      <c r="U39" s="230">
        <v>0.16894777118194779</v>
      </c>
      <c r="V39" s="230">
        <v>0.1679571869468644</v>
      </c>
      <c r="W39" s="230">
        <v>0.332510702582198</v>
      </c>
      <c r="X39" s="230">
        <v>0.45044547311093958</v>
      </c>
      <c r="Y39" s="230">
        <v>0.33534316355077748</v>
      </c>
      <c r="DA39" s="71" t="s">
        <v>3084</v>
      </c>
    </row>
    <row r="40" spans="1:105" ht="12" customHeight="1" x14ac:dyDescent="0.25">
      <c r="A40" s="59" t="s">
        <v>32</v>
      </c>
      <c r="B40" s="230">
        <v>0.15059570501037839</v>
      </c>
      <c r="C40" s="230">
        <v>7.7215631200158646E-2</v>
      </c>
      <c r="D40" s="230">
        <v>7.5344149580512637E-2</v>
      </c>
      <c r="E40" s="230">
        <v>0</v>
      </c>
      <c r="F40" s="230">
        <v>0</v>
      </c>
      <c r="G40" s="230">
        <v>0</v>
      </c>
      <c r="H40" s="230">
        <v>0</v>
      </c>
      <c r="I40" s="230">
        <v>8.5374136862152686E-2</v>
      </c>
      <c r="J40" s="230">
        <v>0</v>
      </c>
      <c r="K40" s="230">
        <v>0</v>
      </c>
      <c r="L40" s="230">
        <v>0</v>
      </c>
      <c r="M40" s="230">
        <v>9.4386742886839445E-2</v>
      </c>
      <c r="N40" s="230">
        <v>9.6897202299065871E-2</v>
      </c>
      <c r="O40" s="230">
        <v>0</v>
      </c>
      <c r="P40" s="230">
        <v>0</v>
      </c>
      <c r="Q40" s="230">
        <v>3.2950933385896643E-2</v>
      </c>
      <c r="R40" s="230">
        <v>2.285980612465266E-2</v>
      </c>
      <c r="S40" s="230">
        <v>2.443912180790234E-2</v>
      </c>
      <c r="T40" s="230">
        <v>1.597908593239929E-2</v>
      </c>
      <c r="U40" s="230">
        <v>1.9325145147841689E-2</v>
      </c>
      <c r="V40" s="230">
        <v>1.936038828181497E-2</v>
      </c>
      <c r="W40" s="230">
        <v>1.347692354652325E-2</v>
      </c>
      <c r="X40" s="230">
        <v>1.028360940365892E-2</v>
      </c>
      <c r="Y40" s="230">
        <v>5.9980235946179798E-3</v>
      </c>
      <c r="DA40" s="71" t="s">
        <v>3085</v>
      </c>
    </row>
    <row r="41" spans="1:105" ht="12" customHeight="1" x14ac:dyDescent="0.25">
      <c r="A41" s="59" t="s">
        <v>35</v>
      </c>
      <c r="B41" s="230">
        <v>3.6330184980698319</v>
      </c>
      <c r="C41" s="230">
        <v>3.9257675202405782</v>
      </c>
      <c r="D41" s="230">
        <v>3.5235206422842289</v>
      </c>
      <c r="E41" s="230">
        <v>3.9073338779557218</v>
      </c>
      <c r="F41" s="230">
        <v>3.731464860192121</v>
      </c>
      <c r="G41" s="230">
        <v>3.107089543197461</v>
      </c>
      <c r="H41" s="230">
        <v>3.0648499025168792</v>
      </c>
      <c r="I41" s="230">
        <v>2.943549147559787</v>
      </c>
      <c r="J41" s="230">
        <v>2.3421358813969491</v>
      </c>
      <c r="K41" s="230">
        <v>1.982566719218446</v>
      </c>
      <c r="L41" s="230">
        <v>2.1007930896995668</v>
      </c>
      <c r="M41" s="230">
        <v>2.016498068159577</v>
      </c>
      <c r="N41" s="230">
        <v>1.750821244801263</v>
      </c>
      <c r="O41" s="230">
        <v>1.467969549978221</v>
      </c>
      <c r="P41" s="230">
        <v>1.1876688771298081</v>
      </c>
      <c r="Q41" s="230">
        <v>1.1189606438693629</v>
      </c>
      <c r="R41" s="230">
        <v>1.244117292971487</v>
      </c>
      <c r="S41" s="230">
        <v>1.346478115350038</v>
      </c>
      <c r="T41" s="230">
        <v>1.467535451718273</v>
      </c>
      <c r="U41" s="230">
        <v>1.38702972994153</v>
      </c>
      <c r="V41" s="230">
        <v>1.3381394687657879</v>
      </c>
      <c r="W41" s="230">
        <v>1.2291256951896199</v>
      </c>
      <c r="X41" s="230">
        <v>1.1619079561632011</v>
      </c>
      <c r="Y41" s="230">
        <v>1.2112291692373569</v>
      </c>
      <c r="DA41" s="71" t="s">
        <v>3086</v>
      </c>
    </row>
    <row r="42" spans="1:105" ht="12" customHeight="1" x14ac:dyDescent="0.25">
      <c r="A42" s="60" t="s">
        <v>3087</v>
      </c>
      <c r="B42" s="262">
        <v>9.0894404746430908</v>
      </c>
      <c r="C42" s="262">
        <v>9.78764863381803</v>
      </c>
      <c r="D42" s="262">
        <v>8.6513597599910312</v>
      </c>
      <c r="E42" s="262">
        <v>11.05708141326599</v>
      </c>
      <c r="F42" s="262">
        <v>10.882896902172689</v>
      </c>
      <c r="G42" s="262">
        <v>9.3972218176594655</v>
      </c>
      <c r="H42" s="262">
        <v>9.3358753301482267</v>
      </c>
      <c r="I42" s="262">
        <v>8.9776053790737755</v>
      </c>
      <c r="J42" s="262">
        <v>7.2244366846927379</v>
      </c>
      <c r="K42" s="262">
        <v>6.1426720600887759</v>
      </c>
      <c r="L42" s="262">
        <v>6.4192578788489296</v>
      </c>
      <c r="M42" s="262">
        <v>6.4353482144366314</v>
      </c>
      <c r="N42" s="262">
        <v>5.4286090268770604</v>
      </c>
      <c r="O42" s="262">
        <v>4.1564896577991339</v>
      </c>
      <c r="P42" s="262">
        <v>3.0382868624780262</v>
      </c>
      <c r="Q42" s="262">
        <v>2.7127572115247549</v>
      </c>
      <c r="R42" s="262">
        <v>3.0501105963306392</v>
      </c>
      <c r="S42" s="262">
        <v>3.173284890395053</v>
      </c>
      <c r="T42" s="262">
        <v>3.5223024062175088</v>
      </c>
      <c r="U42" s="262">
        <v>3.30417313459344</v>
      </c>
      <c r="V42" s="262">
        <v>3.126440898060344</v>
      </c>
      <c r="W42" s="262">
        <v>3.2170241592389091</v>
      </c>
      <c r="X42" s="262">
        <v>3.3655058073044639</v>
      </c>
      <c r="Y42" s="262">
        <v>3.2661294440479418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0.13123746996724309</v>
      </c>
      <c r="C45" s="229">
        <v>0.1259653696576653</v>
      </c>
      <c r="D45" s="229">
        <v>0.13111915667990021</v>
      </c>
      <c r="E45" s="229">
        <v>0.1140279468881004</v>
      </c>
      <c r="F45" s="229">
        <v>0.1160617958682426</v>
      </c>
      <c r="G45" s="229">
        <v>0.29285698284057021</v>
      </c>
      <c r="H45" s="229">
        <v>0.16084910687474499</v>
      </c>
      <c r="I45" s="229">
        <v>5.1749018365779803E-2</v>
      </c>
      <c r="J45" s="229">
        <v>9.8191242423540201E-2</v>
      </c>
      <c r="K45" s="229">
        <v>4.4721427687635762E-2</v>
      </c>
      <c r="L45" s="229">
        <v>9.3236450373382754E-2</v>
      </c>
      <c r="M45" s="229">
        <v>3.8528637669605757E-2</v>
      </c>
      <c r="N45" s="229">
        <v>3.5050356262459857E-2</v>
      </c>
      <c r="O45" s="229">
        <v>3.9186758666444499E-2</v>
      </c>
      <c r="P45" s="229">
        <v>4.8090437584214218E-2</v>
      </c>
      <c r="Q45" s="229">
        <v>3.3378726046755583E-2</v>
      </c>
      <c r="R45" s="229">
        <v>2.2253639138128049E-2</v>
      </c>
      <c r="S45" s="229">
        <v>2.412362435339872E-2</v>
      </c>
      <c r="T45" s="229">
        <v>3.4285166145364823E-2</v>
      </c>
      <c r="U45" s="229">
        <v>4.5435773890896577E-2</v>
      </c>
      <c r="V45" s="229">
        <v>5.7760430137803652E-2</v>
      </c>
      <c r="W45" s="229">
        <v>6.7488506796554604E-2</v>
      </c>
      <c r="X45" s="229">
        <v>0.1035701877153001</v>
      </c>
      <c r="Y45" s="229">
        <v>0.11600937212321109</v>
      </c>
      <c r="DA45" s="73" t="s">
        <v>3091</v>
      </c>
    </row>
    <row r="46" spans="1:105" ht="12" customHeight="1" x14ac:dyDescent="0.25">
      <c r="A46" s="64" t="s">
        <v>159</v>
      </c>
      <c r="B46" s="229">
        <v>1.0796253063776879</v>
      </c>
      <c r="C46" s="229">
        <v>1.0347842512518339</v>
      </c>
      <c r="D46" s="229">
        <v>1.0198789223642279</v>
      </c>
      <c r="E46" s="229">
        <v>1.146081594277411</v>
      </c>
      <c r="F46" s="229">
        <v>1.2735789495043861</v>
      </c>
      <c r="G46" s="229">
        <v>1.0207652512225081</v>
      </c>
      <c r="H46" s="229">
        <v>0.83650413460033146</v>
      </c>
      <c r="I46" s="229">
        <v>0.75958814403608632</v>
      </c>
      <c r="J46" s="229">
        <v>0.49682646712096551</v>
      </c>
      <c r="K46" s="229">
        <v>0.3296291742087884</v>
      </c>
      <c r="L46" s="229">
        <v>0.34343890809636679</v>
      </c>
      <c r="M46" s="229">
        <v>0.17764445280234339</v>
      </c>
      <c r="N46" s="229">
        <v>6.4742615046344043E-2</v>
      </c>
      <c r="O46" s="229">
        <v>7.2494770925748034E-2</v>
      </c>
      <c r="P46" s="229">
        <v>8.9048995087123703E-2</v>
      </c>
      <c r="Q46" s="229">
        <v>7.8147124133923176E-2</v>
      </c>
      <c r="R46" s="229">
        <v>0.1068339320619081</v>
      </c>
      <c r="S46" s="229">
        <v>9.6400771728940127E-2</v>
      </c>
      <c r="T46" s="229">
        <v>8.6652429727241007E-2</v>
      </c>
      <c r="U46" s="229">
        <v>8.8755534949892995E-2</v>
      </c>
      <c r="V46" s="229">
        <v>9.5403734045615085E-2</v>
      </c>
      <c r="W46" s="229">
        <v>0.19330361737175841</v>
      </c>
      <c r="X46" s="229">
        <v>0.27078794751720381</v>
      </c>
      <c r="Y46" s="229">
        <v>0.20234863850078769</v>
      </c>
      <c r="DA46" s="73" t="s">
        <v>3092</v>
      </c>
    </row>
    <row r="47" spans="1:105" ht="12" customHeight="1" x14ac:dyDescent="0.25">
      <c r="A47" s="64" t="s">
        <v>32</v>
      </c>
      <c r="B47" s="229">
        <v>0.1159702529453064</v>
      </c>
      <c r="C47" s="229">
        <v>5.5658199803347803E-2</v>
      </c>
      <c r="D47" s="229">
        <v>5.7935417014768877E-2</v>
      </c>
      <c r="E47" s="229">
        <v>0</v>
      </c>
      <c r="F47" s="229">
        <v>0</v>
      </c>
      <c r="G47" s="229">
        <v>0</v>
      </c>
      <c r="H47" s="229">
        <v>0</v>
      </c>
      <c r="I47" s="229">
        <v>4.5730937187853038E-2</v>
      </c>
      <c r="J47" s="229">
        <v>0</v>
      </c>
      <c r="K47" s="229">
        <v>0</v>
      </c>
      <c r="L47" s="229">
        <v>0</v>
      </c>
      <c r="M47" s="229">
        <v>3.3836936291150123E-2</v>
      </c>
      <c r="N47" s="229">
        <v>3.0782211455417489E-2</v>
      </c>
      <c r="O47" s="229">
        <v>0</v>
      </c>
      <c r="P47" s="229">
        <v>0</v>
      </c>
      <c r="Q47" s="229">
        <v>1.7302457967517681E-2</v>
      </c>
      <c r="R47" s="229">
        <v>1.173416584124929E-2</v>
      </c>
      <c r="S47" s="229">
        <v>1.289960504640031E-2</v>
      </c>
      <c r="T47" s="229">
        <v>7.9302679418185931E-3</v>
      </c>
      <c r="U47" s="229">
        <v>1.0152330413011629E-2</v>
      </c>
      <c r="V47" s="229">
        <v>1.0997167601065269E-2</v>
      </c>
      <c r="W47" s="229">
        <v>7.8347495354426106E-3</v>
      </c>
      <c r="X47" s="229">
        <v>6.1820523231223149E-3</v>
      </c>
      <c r="Y47" s="229">
        <v>3.6192534692384521E-3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6.6287584734596977E-2</v>
      </c>
      <c r="R48" s="229">
        <v>3.0606500247065621E-3</v>
      </c>
      <c r="S48" s="229">
        <v>1.1394627797595199E-2</v>
      </c>
      <c r="T48" s="229">
        <v>6.4247151384091941E-2</v>
      </c>
      <c r="U48" s="229">
        <v>4.5830252967167487E-2</v>
      </c>
      <c r="V48" s="229">
        <v>1.701244429314169E-2</v>
      </c>
      <c r="W48" s="229">
        <v>9.9239258376748931E-3</v>
      </c>
      <c r="X48" s="229">
        <v>1.1050139050203521E-2</v>
      </c>
      <c r="Y48" s="229">
        <v>6.7307801408960574E-3</v>
      </c>
      <c r="DA48" s="73" t="s">
        <v>3094</v>
      </c>
    </row>
    <row r="49" spans="1:105" ht="12" customHeight="1" x14ac:dyDescent="0.25">
      <c r="A49" s="64" t="s">
        <v>35</v>
      </c>
      <c r="B49" s="229">
        <v>2.797703122722524</v>
      </c>
      <c r="C49" s="229">
        <v>2.8297528573799249</v>
      </c>
      <c r="D49" s="229">
        <v>2.709389367421859</v>
      </c>
      <c r="E49" s="229">
        <v>2.4140347839020091</v>
      </c>
      <c r="F49" s="229">
        <v>2.3679436533484992</v>
      </c>
      <c r="G49" s="229">
        <v>1.999848807714075</v>
      </c>
      <c r="H49" s="229">
        <v>1.72845875476626</v>
      </c>
      <c r="I49" s="229">
        <v>1.5767217816065511</v>
      </c>
      <c r="J49" s="229">
        <v>1.1639725024910099</v>
      </c>
      <c r="K49" s="229">
        <v>0.86598159183286139</v>
      </c>
      <c r="L49" s="229">
        <v>0.97133121157158786</v>
      </c>
      <c r="M49" s="229">
        <v>0.72289936676114119</v>
      </c>
      <c r="N49" s="229">
        <v>0.55619923485272049</v>
      </c>
      <c r="O49" s="229">
        <v>0.53795242867737803</v>
      </c>
      <c r="P49" s="229">
        <v>0.57335746642674723</v>
      </c>
      <c r="Q49" s="229">
        <v>0.5875636140899968</v>
      </c>
      <c r="R49" s="229">
        <v>0.63861778013724801</v>
      </c>
      <c r="S49" s="229">
        <v>0.71070622046741028</v>
      </c>
      <c r="T49" s="229">
        <v>0.72832384752662926</v>
      </c>
      <c r="U49" s="229">
        <v>0.72866640862510612</v>
      </c>
      <c r="V49" s="229">
        <v>0.7600955000184666</v>
      </c>
      <c r="W49" s="229">
        <v>0.71454675365222675</v>
      </c>
      <c r="X49" s="229">
        <v>0.6984878069267495</v>
      </c>
      <c r="Y49" s="229">
        <v>0.73086497637965986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3.4559243630868668</v>
      </c>
      <c r="C51" s="229">
        <v>3.9307093543574831</v>
      </c>
      <c r="D51" s="229">
        <v>2.885464247017862</v>
      </c>
      <c r="E51" s="229">
        <v>5.5022405206835261</v>
      </c>
      <c r="F51" s="229">
        <v>5.3439876899804712</v>
      </c>
      <c r="G51" s="229">
        <v>4.4680455524681379</v>
      </c>
      <c r="H51" s="229">
        <v>5.0569225668680629</v>
      </c>
      <c r="I51" s="229">
        <v>5.1010833743671951</v>
      </c>
      <c r="J51" s="229">
        <v>3.9711867822491338</v>
      </c>
      <c r="K51" s="229">
        <v>3.478011391673963</v>
      </c>
      <c r="L51" s="229">
        <v>3.5906062138021251</v>
      </c>
      <c r="M51" s="229">
        <v>4.2662943926468264</v>
      </c>
      <c r="N51" s="229">
        <v>3.6045845072258849</v>
      </c>
      <c r="O51" s="229">
        <v>2.535225187571208</v>
      </c>
      <c r="P51" s="229">
        <v>1.65794484368687</v>
      </c>
      <c r="Q51" s="229">
        <v>1.3743776063401449</v>
      </c>
      <c r="R51" s="229">
        <v>1.364652424002931</v>
      </c>
      <c r="S51" s="229">
        <v>1.360266817255942</v>
      </c>
      <c r="T51" s="229">
        <v>1.594068680175599</v>
      </c>
      <c r="U51" s="229">
        <v>1.4202211088611409</v>
      </c>
      <c r="V51" s="229">
        <v>1.130453074058293</v>
      </c>
      <c r="W51" s="229">
        <v>1.111029208534567</v>
      </c>
      <c r="X51" s="229">
        <v>1.1009595374551699</v>
      </c>
      <c r="Y51" s="229">
        <v>1.0320882871166119</v>
      </c>
      <c r="DA51" s="73" t="s">
        <v>3097</v>
      </c>
    </row>
    <row r="52" spans="1:105" ht="12" customHeight="1" x14ac:dyDescent="0.25">
      <c r="A52" s="64" t="s">
        <v>39</v>
      </c>
      <c r="B52" s="229">
        <v>1.508979959543463</v>
      </c>
      <c r="C52" s="229">
        <v>1.810778601367776</v>
      </c>
      <c r="D52" s="229">
        <v>1.8475726494924121</v>
      </c>
      <c r="E52" s="229">
        <v>1.880696567514941</v>
      </c>
      <c r="F52" s="229">
        <v>1.781324813471088</v>
      </c>
      <c r="G52" s="229">
        <v>1.615705223414174</v>
      </c>
      <c r="H52" s="229">
        <v>1.553140767038828</v>
      </c>
      <c r="I52" s="229">
        <v>1.4427321235103101</v>
      </c>
      <c r="J52" s="229">
        <v>1.494259690408088</v>
      </c>
      <c r="K52" s="229">
        <v>1.4243284746855269</v>
      </c>
      <c r="L52" s="229">
        <v>1.420645095005467</v>
      </c>
      <c r="M52" s="229">
        <v>1.196144428265564</v>
      </c>
      <c r="N52" s="229">
        <v>1.137250102034234</v>
      </c>
      <c r="O52" s="229">
        <v>0.97163051195835515</v>
      </c>
      <c r="P52" s="229">
        <v>0.66984511969307126</v>
      </c>
      <c r="Q52" s="229">
        <v>0.55570009821181954</v>
      </c>
      <c r="R52" s="229">
        <v>0.90295800512446822</v>
      </c>
      <c r="S52" s="229">
        <v>0.95749322374536561</v>
      </c>
      <c r="T52" s="229">
        <v>1.006794863316764</v>
      </c>
      <c r="U52" s="229">
        <v>0.96511172488622388</v>
      </c>
      <c r="V52" s="229">
        <v>1.054718547905958</v>
      </c>
      <c r="W52" s="229">
        <v>1.1128973975106851</v>
      </c>
      <c r="X52" s="229">
        <v>1.1744681363167151</v>
      </c>
      <c r="Y52" s="229">
        <v>1.174468136317536</v>
      </c>
      <c r="DA52" s="73" t="s">
        <v>3098</v>
      </c>
    </row>
    <row r="53" spans="1:105" ht="12" customHeight="1" x14ac:dyDescent="0.25">
      <c r="A53" s="60" t="s">
        <v>3099</v>
      </c>
      <c r="B53" s="262">
        <v>0.66868171280305211</v>
      </c>
      <c r="C53" s="262">
        <v>0.65139559257184132</v>
      </c>
      <c r="D53" s="262">
        <v>0.6626737117212137</v>
      </c>
      <c r="E53" s="262">
        <v>0.72470240766868976</v>
      </c>
      <c r="F53" s="262">
        <v>0.75299930942628479</v>
      </c>
      <c r="G53" s="262">
        <v>0.77278144190378972</v>
      </c>
      <c r="H53" s="262">
        <v>0.73104549725311685</v>
      </c>
      <c r="I53" s="262">
        <v>0.65762938275029992</v>
      </c>
      <c r="J53" s="262">
        <v>0.60040362063248354</v>
      </c>
      <c r="K53" s="262">
        <v>0.50805723066853581</v>
      </c>
      <c r="L53" s="262">
        <v>0.51754153379331391</v>
      </c>
      <c r="M53" s="262">
        <v>0.51198224014267368</v>
      </c>
      <c r="N53" s="262">
        <v>0.46179182609167402</v>
      </c>
      <c r="O53" s="262">
        <v>0.45210336864033202</v>
      </c>
      <c r="P53" s="262">
        <v>0.43852800606321762</v>
      </c>
      <c r="Q53" s="262">
        <v>0.4525458026716353</v>
      </c>
      <c r="R53" s="262">
        <v>0.44016319243729007</v>
      </c>
      <c r="S53" s="262">
        <v>0.44678085058639883</v>
      </c>
      <c r="T53" s="262">
        <v>0.43727674421865981</v>
      </c>
      <c r="U53" s="262">
        <v>0.42242672157833822</v>
      </c>
      <c r="V53" s="262">
        <v>0.42715890029423992</v>
      </c>
      <c r="W53" s="262">
        <v>0.45073201720591671</v>
      </c>
      <c r="X53" s="262">
        <v>0.43840749985483868</v>
      </c>
      <c r="Y53" s="262">
        <v>0.42275271997972019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7.0355369808157393</v>
      </c>
      <c r="C54" s="261">
        <f t="shared" si="2"/>
        <v>7.0775183654649112</v>
      </c>
      <c r="D54" s="261">
        <f t="shared" si="2"/>
        <v>6.8647649169623968</v>
      </c>
      <c r="E54" s="261">
        <f t="shared" si="2"/>
        <v>7.7680919564198501</v>
      </c>
      <c r="F54" s="261">
        <f t="shared" si="2"/>
        <v>7.924582520245143</v>
      </c>
      <c r="G54" s="261">
        <f t="shared" si="2"/>
        <v>7.639844746284103</v>
      </c>
      <c r="H54" s="261">
        <f t="shared" si="2"/>
        <v>7.2485704722097957</v>
      </c>
      <c r="I54" s="261">
        <f t="shared" si="2"/>
        <v>6.6402469196086766</v>
      </c>
      <c r="J54" s="261">
        <f t="shared" si="2"/>
        <v>5.7556375519439582</v>
      </c>
      <c r="K54" s="261">
        <f t="shared" si="2"/>
        <v>4.8140484734794153</v>
      </c>
      <c r="L54" s="261">
        <f t="shared" si="2"/>
        <v>4.9745120324469454</v>
      </c>
      <c r="M54" s="261">
        <f t="shared" si="2"/>
        <v>4.8139561708195906</v>
      </c>
      <c r="N54" s="261">
        <f t="shared" si="2"/>
        <v>4.2050806215539769</v>
      </c>
      <c r="O54" s="261">
        <f t="shared" si="2"/>
        <v>3.8974732540534678</v>
      </c>
      <c r="P54" s="261">
        <f t="shared" si="2"/>
        <v>3.6098096909173645</v>
      </c>
      <c r="Q54" s="261">
        <f t="shared" si="2"/>
        <v>3.6339436528250997</v>
      </c>
      <c r="R54" s="261">
        <f t="shared" si="2"/>
        <v>3.6394727851604536</v>
      </c>
      <c r="S54" s="261">
        <f t="shared" si="2"/>
        <v>3.7227592529695435</v>
      </c>
      <c r="T54" s="261">
        <f t="shared" si="2"/>
        <v>3.7376107701624273</v>
      </c>
      <c r="U54" s="261">
        <f t="shared" si="2"/>
        <v>3.6004581157884337</v>
      </c>
      <c r="V54" s="261">
        <f t="shared" si="2"/>
        <v>3.6039086867564523</v>
      </c>
      <c r="W54" s="261">
        <f t="shared" si="2"/>
        <v>3.7850508816734116</v>
      </c>
      <c r="X54" s="261">
        <f t="shared" si="2"/>
        <v>3.7553918792485588</v>
      </c>
      <c r="Y54" s="261">
        <f t="shared" si="2"/>
        <v>3.6293301054840201</v>
      </c>
      <c r="DA54" s="70"/>
    </row>
    <row r="55" spans="1:105" ht="12" customHeight="1" x14ac:dyDescent="0.25">
      <c r="A55" s="60" t="s">
        <v>3102</v>
      </c>
      <c r="B55" s="262">
        <v>2.062905771453738</v>
      </c>
      <c r="C55" s="262">
        <v>2.1632269873657912</v>
      </c>
      <c r="D55" s="262">
        <v>1.96362683413673</v>
      </c>
      <c r="E55" s="262">
        <v>2.2881199187755792</v>
      </c>
      <c r="F55" s="262">
        <v>2.2762248000623129</v>
      </c>
      <c r="G55" s="262">
        <v>1.9763834492340071</v>
      </c>
      <c r="H55" s="262">
        <v>1.857410298844798</v>
      </c>
      <c r="I55" s="262">
        <v>1.7469169942015179</v>
      </c>
      <c r="J55" s="262">
        <v>1.3612416640233089</v>
      </c>
      <c r="K55" s="262">
        <v>1.0933299048588669</v>
      </c>
      <c r="L55" s="262">
        <v>1.172154141432856</v>
      </c>
      <c r="M55" s="262">
        <v>1.0460438809186841</v>
      </c>
      <c r="N55" s="262">
        <v>0.83482139638590802</v>
      </c>
      <c r="O55" s="262">
        <v>0.68506183077667093</v>
      </c>
      <c r="P55" s="262">
        <v>0.56859594450728446</v>
      </c>
      <c r="Q55" s="262">
        <v>0.52731391820829909</v>
      </c>
      <c r="R55" s="262">
        <v>0.58688173174781832</v>
      </c>
      <c r="S55" s="262">
        <v>0.61845687783081926</v>
      </c>
      <c r="T55" s="262">
        <v>0.6680073958031868</v>
      </c>
      <c r="U55" s="262">
        <v>0.64251069390905347</v>
      </c>
      <c r="V55" s="262">
        <v>0.62898175398070744</v>
      </c>
      <c r="W55" s="262">
        <v>0.65211581262940144</v>
      </c>
      <c r="X55" s="262">
        <v>0.69033268151091842</v>
      </c>
      <c r="Y55" s="262">
        <v>0.67215401853838475</v>
      </c>
      <c r="DA55" s="72" t="s">
        <v>3103</v>
      </c>
    </row>
    <row r="56" spans="1:105" ht="12" customHeight="1" x14ac:dyDescent="0.25">
      <c r="A56" s="60" t="s">
        <v>3104</v>
      </c>
      <c r="B56" s="262">
        <v>0.68384505138380614</v>
      </c>
      <c r="C56" s="262">
        <v>0.73637481884524347</v>
      </c>
      <c r="D56" s="262">
        <v>0.65088600075167624</v>
      </c>
      <c r="E56" s="262">
        <v>0.83188073328646905</v>
      </c>
      <c r="F56" s="262">
        <v>0.81877594248321139</v>
      </c>
      <c r="G56" s="262">
        <v>0.70700101449475605</v>
      </c>
      <c r="H56" s="262">
        <v>0.70238560477604228</v>
      </c>
      <c r="I56" s="262">
        <v>0.67543112569834018</v>
      </c>
      <c r="J56" s="262">
        <v>0.54353128662265093</v>
      </c>
      <c r="K56" s="262">
        <v>0.46214460640166322</v>
      </c>
      <c r="L56" s="262">
        <v>0.48295357082249002</v>
      </c>
      <c r="M56" s="262">
        <v>0.48416412898582789</v>
      </c>
      <c r="N56" s="262">
        <v>0.40842199575250598</v>
      </c>
      <c r="O56" s="262">
        <v>0.31271395544570291</v>
      </c>
      <c r="P56" s="262">
        <v>0.22858584545289229</v>
      </c>
      <c r="Q56" s="262">
        <v>0.2040945864470034</v>
      </c>
      <c r="R56" s="262">
        <v>0.22947540536656841</v>
      </c>
      <c r="S56" s="262">
        <v>0.2387424368949255</v>
      </c>
      <c r="T56" s="262">
        <v>0.26500080799128589</v>
      </c>
      <c r="U56" s="262">
        <v>0.24858982830797041</v>
      </c>
      <c r="V56" s="262">
        <v>0.23521812399200079</v>
      </c>
      <c r="W56" s="262">
        <v>0.24203316558537241</v>
      </c>
      <c r="X56" s="262">
        <v>0.25320419866867439</v>
      </c>
      <c r="Y56" s="262">
        <v>0.24572760707570701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9.8736654520809857E-3</v>
      </c>
      <c r="C59" s="229">
        <v>9.4770184068462878E-3</v>
      </c>
      <c r="D59" s="229">
        <v>9.8647641389266634E-3</v>
      </c>
      <c r="E59" s="229">
        <v>8.5789050950294977E-3</v>
      </c>
      <c r="F59" s="229">
        <v>8.7319219462000681E-3</v>
      </c>
      <c r="G59" s="229">
        <v>2.203312723565418E-2</v>
      </c>
      <c r="H59" s="229">
        <v>1.2101500203742571E-2</v>
      </c>
      <c r="I59" s="229">
        <v>3.893343074541426E-3</v>
      </c>
      <c r="J59" s="229">
        <v>7.3874288970688538E-3</v>
      </c>
      <c r="K59" s="229">
        <v>3.364621518818989E-3</v>
      </c>
      <c r="L59" s="229">
        <v>7.0146545735460383E-3</v>
      </c>
      <c r="M59" s="229">
        <v>2.898706282352784E-3</v>
      </c>
      <c r="N59" s="229">
        <v>2.637017399056541E-3</v>
      </c>
      <c r="O59" s="229">
        <v>2.9482200877575799E-3</v>
      </c>
      <c r="P59" s="229">
        <v>3.6180893480286559E-3</v>
      </c>
      <c r="Q59" s="229">
        <v>2.5112521163703251E-3</v>
      </c>
      <c r="R59" s="229">
        <v>1.6742549821789131E-3</v>
      </c>
      <c r="S59" s="229">
        <v>1.814943525020593E-3</v>
      </c>
      <c r="T59" s="229">
        <v>2.5794482366418661E-3</v>
      </c>
      <c r="U59" s="229">
        <v>3.4183654337978609E-3</v>
      </c>
      <c r="V59" s="229">
        <v>4.3456122987689258E-3</v>
      </c>
      <c r="W59" s="229">
        <v>5.0775052135338871E-3</v>
      </c>
      <c r="X59" s="229">
        <v>7.792114436260821E-3</v>
      </c>
      <c r="Y59" s="229">
        <v>8.7279778399908005E-3</v>
      </c>
      <c r="DA59" s="73" t="s">
        <v>3108</v>
      </c>
    </row>
    <row r="60" spans="1:105" ht="12" customHeight="1" x14ac:dyDescent="0.25">
      <c r="A60" s="64" t="s">
        <v>159</v>
      </c>
      <c r="B60" s="229">
        <v>8.1225728379512585E-2</v>
      </c>
      <c r="C60" s="229">
        <v>7.7852106677253952E-2</v>
      </c>
      <c r="D60" s="229">
        <v>7.6730702623014027E-2</v>
      </c>
      <c r="E60" s="229">
        <v>8.6225574491090459E-2</v>
      </c>
      <c r="F60" s="229">
        <v>9.5817852000329981E-2</v>
      </c>
      <c r="G60" s="229">
        <v>7.6797385671912868E-2</v>
      </c>
      <c r="H60" s="229">
        <v>6.293448034610645E-2</v>
      </c>
      <c r="I60" s="229">
        <v>5.7147697356946907E-2</v>
      </c>
      <c r="J60" s="229">
        <v>3.7378793764586728E-2</v>
      </c>
      <c r="K60" s="229">
        <v>2.4799687087808529E-2</v>
      </c>
      <c r="L60" s="229">
        <v>2.583866393201506E-2</v>
      </c>
      <c r="M60" s="229">
        <v>1.336509989735498E-2</v>
      </c>
      <c r="N60" s="229">
        <v>4.8709177464334088E-3</v>
      </c>
      <c r="O60" s="229">
        <v>5.4541520445703859E-3</v>
      </c>
      <c r="P60" s="229">
        <v>6.6996109156456712E-3</v>
      </c>
      <c r="Q60" s="229">
        <v>5.8794074583515864E-3</v>
      </c>
      <c r="R60" s="229">
        <v>8.0376626002689449E-3</v>
      </c>
      <c r="S60" s="229">
        <v>7.2527226379139904E-3</v>
      </c>
      <c r="T60" s="229">
        <v>6.5193050578488503E-3</v>
      </c>
      <c r="U60" s="229">
        <v>6.6775324100232982E-3</v>
      </c>
      <c r="V60" s="229">
        <v>7.1777103984161823E-3</v>
      </c>
      <c r="W60" s="229">
        <v>1.454321886182508E-2</v>
      </c>
      <c r="X60" s="229">
        <v>2.0372760941733199E-2</v>
      </c>
      <c r="Y60" s="229">
        <v>1.5223722018868031E-2</v>
      </c>
      <c r="DA60" s="73" t="s">
        <v>3109</v>
      </c>
    </row>
    <row r="61" spans="1:105" ht="12" customHeight="1" x14ac:dyDescent="0.25">
      <c r="A61" s="64" t="s">
        <v>32</v>
      </c>
      <c r="B61" s="229">
        <v>8.7250347043490717E-3</v>
      </c>
      <c r="C61" s="229">
        <v>4.187450768903909E-3</v>
      </c>
      <c r="D61" s="229">
        <v>4.3587774556565926E-3</v>
      </c>
      <c r="E61" s="229">
        <v>0</v>
      </c>
      <c r="F61" s="229">
        <v>0</v>
      </c>
      <c r="G61" s="229">
        <v>0</v>
      </c>
      <c r="H61" s="229">
        <v>0</v>
      </c>
      <c r="I61" s="229">
        <v>3.4405720768290668E-3</v>
      </c>
      <c r="J61" s="229">
        <v>0</v>
      </c>
      <c r="K61" s="229">
        <v>0</v>
      </c>
      <c r="L61" s="229">
        <v>0</v>
      </c>
      <c r="M61" s="229">
        <v>2.5457256143812E-3</v>
      </c>
      <c r="N61" s="229">
        <v>2.315903056206959E-3</v>
      </c>
      <c r="O61" s="229">
        <v>0</v>
      </c>
      <c r="P61" s="229">
        <v>0</v>
      </c>
      <c r="Q61" s="229">
        <v>1.3017523235749971E-3</v>
      </c>
      <c r="R61" s="229">
        <v>8.8282125451405284E-4</v>
      </c>
      <c r="S61" s="229">
        <v>9.7050320098309556E-4</v>
      </c>
      <c r="T61" s="229">
        <v>5.9663457869481567E-4</v>
      </c>
      <c r="U61" s="229">
        <v>7.6381169251498132E-4</v>
      </c>
      <c r="V61" s="229">
        <v>8.2737311105193225E-4</v>
      </c>
      <c r="W61" s="229">
        <v>5.8944824091104254E-4</v>
      </c>
      <c r="X61" s="229">
        <v>4.6510738481171009E-4</v>
      </c>
      <c r="Y61" s="229">
        <v>2.7229493185493032E-4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4.9871537104398964E-3</v>
      </c>
      <c r="R62" s="229">
        <v>2.302683404167945E-4</v>
      </c>
      <c r="S62" s="229">
        <v>8.572760725463471E-4</v>
      </c>
      <c r="T62" s="229">
        <v>4.8336414834426519E-3</v>
      </c>
      <c r="U62" s="229">
        <v>3.4480441103825082E-3</v>
      </c>
      <c r="V62" s="229">
        <v>1.279933112963638E-3</v>
      </c>
      <c r="W62" s="229">
        <v>7.4662764922945885E-4</v>
      </c>
      <c r="X62" s="229">
        <v>8.3135842383976356E-4</v>
      </c>
      <c r="Y62" s="229">
        <v>5.0639098238716381E-4</v>
      </c>
      <c r="DA62" s="73" t="s">
        <v>3111</v>
      </c>
    </row>
    <row r="63" spans="1:105" ht="12" customHeight="1" x14ac:dyDescent="0.25">
      <c r="A63" s="64" t="s">
        <v>35</v>
      </c>
      <c r="B63" s="229">
        <v>0.21048550139605199</v>
      </c>
      <c r="C63" s="229">
        <v>0.21289676669943</v>
      </c>
      <c r="D63" s="229">
        <v>0.20384120632640951</v>
      </c>
      <c r="E63" s="229">
        <v>0.1816201718296182</v>
      </c>
      <c r="F63" s="229">
        <v>0.1781525005654043</v>
      </c>
      <c r="G63" s="229">
        <v>0.15045884446751659</v>
      </c>
      <c r="H63" s="229">
        <v>0.1300407840576496</v>
      </c>
      <c r="I63" s="229">
        <v>0.11862483623372171</v>
      </c>
      <c r="J63" s="229">
        <v>8.7571598933492936E-2</v>
      </c>
      <c r="K63" s="229">
        <v>6.5152220075199579E-2</v>
      </c>
      <c r="L63" s="229">
        <v>7.3078210274978392E-2</v>
      </c>
      <c r="M63" s="229">
        <v>5.4387413173251978E-2</v>
      </c>
      <c r="N63" s="229">
        <v>4.1845710459138853E-2</v>
      </c>
      <c r="O63" s="229">
        <v>4.0472909994536267E-2</v>
      </c>
      <c r="P63" s="229">
        <v>4.313661189417535E-2</v>
      </c>
      <c r="Q63" s="229">
        <v>4.4205412972288138E-2</v>
      </c>
      <c r="R63" s="229">
        <v>4.8046478756407357E-2</v>
      </c>
      <c r="S63" s="229">
        <v>5.3470060474037122E-2</v>
      </c>
      <c r="T63" s="229">
        <v>5.4795524578805953E-2</v>
      </c>
      <c r="U63" s="229">
        <v>5.482129720063493E-2</v>
      </c>
      <c r="V63" s="229">
        <v>5.7185868339947328E-2</v>
      </c>
      <c r="W63" s="229">
        <v>5.3759003409571897E-2</v>
      </c>
      <c r="X63" s="229">
        <v>5.2550806790727253E-2</v>
      </c>
      <c r="Y63" s="229">
        <v>5.4986706686870918E-2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0.26000684863349471</v>
      </c>
      <c r="C65" s="229">
        <v>0.2957273495441366</v>
      </c>
      <c r="D65" s="229">
        <v>0.21708821921137511</v>
      </c>
      <c r="E65" s="229">
        <v>0.41396166926772598</v>
      </c>
      <c r="F65" s="229">
        <v>0.40205550018661851</v>
      </c>
      <c r="G65" s="229">
        <v>0.33615389736437412</v>
      </c>
      <c r="H65" s="229">
        <v>0.38045812415308322</v>
      </c>
      <c r="I65" s="229">
        <v>0.3837805673505098</v>
      </c>
      <c r="J65" s="229">
        <v>0.29877267327266199</v>
      </c>
      <c r="K65" s="229">
        <v>0.26166856865258648</v>
      </c>
      <c r="L65" s="229">
        <v>0.27013965244906268</v>
      </c>
      <c r="M65" s="229">
        <v>0.3209751267195104</v>
      </c>
      <c r="N65" s="229">
        <v>0.27119131088846782</v>
      </c>
      <c r="O65" s="229">
        <v>0.1907379451464232</v>
      </c>
      <c r="P65" s="229">
        <v>0.12473566222095581</v>
      </c>
      <c r="Q65" s="229">
        <v>0.103401450006782</v>
      </c>
      <c r="R65" s="229">
        <v>0.10266977484661539</v>
      </c>
      <c r="S65" s="229">
        <v>0.1023398232418264</v>
      </c>
      <c r="T65" s="229">
        <v>0.11992993205082871</v>
      </c>
      <c r="U65" s="229">
        <v>0.1068504909488006</v>
      </c>
      <c r="V65" s="229">
        <v>8.5049761057677253E-2</v>
      </c>
      <c r="W65" s="229">
        <v>8.3588404403854524E-2</v>
      </c>
      <c r="X65" s="229">
        <v>8.2830811595373283E-2</v>
      </c>
      <c r="Y65" s="229">
        <v>7.7649275519745084E-2</v>
      </c>
      <c r="DA65" s="73" t="s">
        <v>3114</v>
      </c>
    </row>
    <row r="66" spans="1:105" ht="12" customHeight="1" x14ac:dyDescent="0.25">
      <c r="A66" s="64" t="s">
        <v>39</v>
      </c>
      <c r="B66" s="229">
        <v>0.1135282728183169</v>
      </c>
      <c r="C66" s="229">
        <v>0.1362341267486728</v>
      </c>
      <c r="D66" s="229">
        <v>0.1390023309962943</v>
      </c>
      <c r="E66" s="229">
        <v>0.14149441260300491</v>
      </c>
      <c r="F66" s="229">
        <v>0.13401816778465861</v>
      </c>
      <c r="G66" s="229">
        <v>0.12155775975529839</v>
      </c>
      <c r="H66" s="229">
        <v>0.1168507160154604</v>
      </c>
      <c r="I66" s="229">
        <v>0.10854410960579131</v>
      </c>
      <c r="J66" s="229">
        <v>0.1124207917548404</v>
      </c>
      <c r="K66" s="229">
        <v>0.10715950906724971</v>
      </c>
      <c r="L66" s="229">
        <v>0.1068823895928878</v>
      </c>
      <c r="M66" s="229">
        <v>8.999205729897658E-2</v>
      </c>
      <c r="N66" s="229">
        <v>8.556113620320252E-2</v>
      </c>
      <c r="O66" s="229">
        <v>7.3100728172415433E-2</v>
      </c>
      <c r="P66" s="229">
        <v>5.0395871074086877E-2</v>
      </c>
      <c r="Q66" s="229">
        <v>4.1808157859196442E-2</v>
      </c>
      <c r="R66" s="229">
        <v>6.7934144586166867E-2</v>
      </c>
      <c r="S66" s="229">
        <v>7.2037107742598014E-2</v>
      </c>
      <c r="T66" s="229">
        <v>7.5746322005023015E-2</v>
      </c>
      <c r="U66" s="229">
        <v>7.2610286511816197E-2</v>
      </c>
      <c r="V66" s="229">
        <v>7.9351865673175564E-2</v>
      </c>
      <c r="W66" s="229">
        <v>8.3728957806446486E-2</v>
      </c>
      <c r="X66" s="229">
        <v>8.8361239095928426E-2</v>
      </c>
      <c r="Y66" s="229">
        <v>8.8361239095990099E-2</v>
      </c>
      <c r="DA66" s="73" t="s">
        <v>3115</v>
      </c>
    </row>
    <row r="67" spans="1:105" ht="12" customHeight="1" x14ac:dyDescent="0.25">
      <c r="A67" s="60" t="s">
        <v>3116</v>
      </c>
      <c r="B67" s="262">
        <v>4.288786157978195</v>
      </c>
      <c r="C67" s="262">
        <v>4.1779165592538767</v>
      </c>
      <c r="D67" s="262">
        <v>4.25025208207399</v>
      </c>
      <c r="E67" s="262">
        <v>4.648091304357802</v>
      </c>
      <c r="F67" s="262">
        <v>4.8295817776996186</v>
      </c>
      <c r="G67" s="262">
        <v>4.9564602825553399</v>
      </c>
      <c r="H67" s="262">
        <v>4.688774568588955</v>
      </c>
      <c r="I67" s="262">
        <v>4.2178987997088191</v>
      </c>
      <c r="J67" s="262">
        <v>3.8508646012979981</v>
      </c>
      <c r="K67" s="262">
        <v>3.2585739622188852</v>
      </c>
      <c r="L67" s="262">
        <v>3.3194043201915999</v>
      </c>
      <c r="M67" s="262">
        <v>3.2837481609150792</v>
      </c>
      <c r="N67" s="262">
        <v>2.961837229415563</v>
      </c>
      <c r="O67" s="262">
        <v>2.8996974678310941</v>
      </c>
      <c r="P67" s="262">
        <v>2.812627900957188</v>
      </c>
      <c r="Q67" s="262">
        <v>2.9025351481697972</v>
      </c>
      <c r="R67" s="262">
        <v>2.8231156480460671</v>
      </c>
      <c r="S67" s="262">
        <v>2.8655599382437988</v>
      </c>
      <c r="T67" s="262">
        <v>2.8046025663679548</v>
      </c>
      <c r="U67" s="262">
        <v>2.70935759357141</v>
      </c>
      <c r="V67" s="262">
        <v>2.7397088087837438</v>
      </c>
      <c r="W67" s="262">
        <v>2.8909019034586381</v>
      </c>
      <c r="X67" s="262">
        <v>2.8118549990689661</v>
      </c>
      <c r="Y67" s="262">
        <v>2.7114484798699281</v>
      </c>
      <c r="DA67" s="72" t="s">
        <v>3117</v>
      </c>
    </row>
    <row r="68" spans="1:105" ht="12" customHeight="1" x14ac:dyDescent="0.25">
      <c r="A68" s="57" t="s">
        <v>3118</v>
      </c>
      <c r="B68" s="261">
        <v>83.13396607173317</v>
      </c>
      <c r="C68" s="261">
        <v>94.967933098786077</v>
      </c>
      <c r="D68" s="261">
        <v>91.277610622735907</v>
      </c>
      <c r="E68" s="261">
        <v>91.010332577757893</v>
      </c>
      <c r="F68" s="261">
        <v>92.462885404281934</v>
      </c>
      <c r="G68" s="261">
        <v>95.890248426382755</v>
      </c>
      <c r="H68" s="261">
        <v>89.2845568021568</v>
      </c>
      <c r="I68" s="261">
        <v>84.789725759375827</v>
      </c>
      <c r="J68" s="261">
        <v>83.86206195402842</v>
      </c>
      <c r="K68" s="261">
        <v>71.096459979019045</v>
      </c>
      <c r="L68" s="261">
        <v>71.714225882654972</v>
      </c>
      <c r="M68" s="261">
        <v>70.09665482236224</v>
      </c>
      <c r="N68" s="261">
        <v>60.328604794908863</v>
      </c>
      <c r="O68" s="261">
        <v>60.572461591998817</v>
      </c>
      <c r="P68" s="261">
        <v>59.517411970837387</v>
      </c>
      <c r="Q68" s="261">
        <v>60.877876128663928</v>
      </c>
      <c r="R68" s="261">
        <v>61.883066352431278</v>
      </c>
      <c r="S68" s="261">
        <v>64.856663391853772</v>
      </c>
      <c r="T68" s="261">
        <v>68.34569358474738</v>
      </c>
      <c r="U68" s="261">
        <v>65.380200908701767</v>
      </c>
      <c r="V68" s="261">
        <v>71.313752074035847</v>
      </c>
      <c r="W68" s="261">
        <v>90.489345530569949</v>
      </c>
      <c r="X68" s="261">
        <v>96.783221938030607</v>
      </c>
      <c r="Y68" s="261">
        <v>94.779299683154761</v>
      </c>
      <c r="DA68" s="70" t="s">
        <v>3119</v>
      </c>
    </row>
    <row r="69" spans="1:105" ht="12" customHeight="1" x14ac:dyDescent="0.25">
      <c r="A69" s="41" t="s">
        <v>3120</v>
      </c>
      <c r="B69" s="350">
        <v>108.4636495209656</v>
      </c>
      <c r="C69" s="350">
        <v>106.10978994796341</v>
      </c>
      <c r="D69" s="350">
        <v>108.1402488160133</v>
      </c>
      <c r="E69" s="350">
        <v>114.5015907277873</v>
      </c>
      <c r="F69" s="350">
        <v>118.8130470632604</v>
      </c>
      <c r="G69" s="350">
        <v>121.5355087395568</v>
      </c>
      <c r="H69" s="350">
        <v>117.63871585204269</v>
      </c>
      <c r="I69" s="350">
        <v>110.1631729438392</v>
      </c>
      <c r="J69" s="350">
        <v>104.7077165137847</v>
      </c>
      <c r="K69" s="350">
        <v>89.295237572460437</v>
      </c>
      <c r="L69" s="350">
        <v>90.99303489153354</v>
      </c>
      <c r="M69" s="350">
        <v>89.477051934982711</v>
      </c>
      <c r="N69" s="350">
        <v>85.544113186549325</v>
      </c>
      <c r="O69" s="350">
        <v>82.790770756602512</v>
      </c>
      <c r="P69" s="350">
        <v>80.230091080300468</v>
      </c>
      <c r="Q69" s="350">
        <v>83.054610941255476</v>
      </c>
      <c r="R69" s="350">
        <v>81.650192414787981</v>
      </c>
      <c r="S69" s="350">
        <v>84.328927684697192</v>
      </c>
      <c r="T69" s="350">
        <v>83.519891394836421</v>
      </c>
      <c r="U69" s="350">
        <v>79.939005020881609</v>
      </c>
      <c r="V69" s="350">
        <v>82.020251213164059</v>
      </c>
      <c r="W69" s="350">
        <v>89.875292665627583</v>
      </c>
      <c r="X69" s="350">
        <v>88.215081196470791</v>
      </c>
      <c r="Y69" s="350">
        <v>85.934698320436652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</v>
      </c>
      <c r="D73" s="232">
        <f t="shared" si="3"/>
        <v>1</v>
      </c>
      <c r="E73" s="232">
        <f t="shared" si="3"/>
        <v>0.99999999999999978</v>
      </c>
      <c r="F73" s="232">
        <f t="shared" si="3"/>
        <v>1</v>
      </c>
      <c r="G73" s="232">
        <f t="shared" si="3"/>
        <v>1</v>
      </c>
      <c r="H73" s="232">
        <f t="shared" si="3"/>
        <v>0.99999999999999978</v>
      </c>
      <c r="I73" s="232">
        <f t="shared" si="3"/>
        <v>1</v>
      </c>
      <c r="J73" s="232">
        <f t="shared" si="3"/>
        <v>0.99999999999999978</v>
      </c>
      <c r="K73" s="232">
        <f t="shared" si="3"/>
        <v>1</v>
      </c>
      <c r="L73" s="232">
        <f t="shared" si="3"/>
        <v>1.0000000000000002</v>
      </c>
      <c r="M73" s="232">
        <f t="shared" si="3"/>
        <v>0.99999999999999978</v>
      </c>
      <c r="N73" s="232">
        <f t="shared" si="3"/>
        <v>1</v>
      </c>
      <c r="O73" s="232">
        <f t="shared" si="3"/>
        <v>1.0000000000000002</v>
      </c>
      <c r="P73" s="232">
        <f t="shared" si="3"/>
        <v>1</v>
      </c>
      <c r="Q73" s="232">
        <f t="shared" si="3"/>
        <v>0.99999999999999978</v>
      </c>
      <c r="R73" s="232">
        <f t="shared" si="3"/>
        <v>1</v>
      </c>
      <c r="S73" s="232">
        <f t="shared" si="3"/>
        <v>1.0000000000000002</v>
      </c>
      <c r="T73" s="232">
        <f t="shared" si="3"/>
        <v>0.99999999999999967</v>
      </c>
      <c r="U73" s="232">
        <f t="shared" si="3"/>
        <v>0.99999999999999956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1.5192271960486092E-2</v>
      </c>
      <c r="C74" s="299">
        <f t="shared" si="4"/>
        <v>1.4044278252155436E-2</v>
      </c>
      <c r="D74" s="299">
        <f t="shared" si="4"/>
        <v>1.4915772979407474E-2</v>
      </c>
      <c r="E74" s="299">
        <f t="shared" si="4"/>
        <v>1.4477238846306204E-2</v>
      </c>
      <c r="F74" s="299">
        <f t="shared" si="4"/>
        <v>1.4780822461160945E-2</v>
      </c>
      <c r="G74" s="299">
        <f t="shared" si="4"/>
        <v>1.5193148647532038E-2</v>
      </c>
      <c r="H74" s="299">
        <f t="shared" si="4"/>
        <v>1.5789909987168217E-2</v>
      </c>
      <c r="I74" s="299">
        <f t="shared" si="4"/>
        <v>1.6345925321080614E-2</v>
      </c>
      <c r="J74" s="299">
        <f t="shared" si="4"/>
        <v>1.7053179168433227E-2</v>
      </c>
      <c r="K74" s="299">
        <f t="shared" si="4"/>
        <v>1.7327251387316785E-2</v>
      </c>
      <c r="L74" s="299">
        <f t="shared" si="4"/>
        <v>1.7194762506048938E-2</v>
      </c>
      <c r="M74" s="299">
        <f t="shared" si="4"/>
        <v>1.6951118051320328E-2</v>
      </c>
      <c r="N74" s="299">
        <f t="shared" si="4"/>
        <v>1.9404955578663643E-2</v>
      </c>
      <c r="O74" s="299">
        <f t="shared" si="4"/>
        <v>1.9409487302478504E-2</v>
      </c>
      <c r="P74" s="299">
        <f t="shared" si="4"/>
        <v>1.984222346453458E-2</v>
      </c>
      <c r="Q74" s="299">
        <f t="shared" si="4"/>
        <v>1.9414938051256721E-2</v>
      </c>
      <c r="R74" s="299">
        <f t="shared" si="4"/>
        <v>1.9967471125053787E-2</v>
      </c>
      <c r="S74" s="299">
        <f t="shared" si="4"/>
        <v>1.9728785220980118E-2</v>
      </c>
      <c r="T74" s="299">
        <f t="shared" si="4"/>
        <v>2.0077626847045605E-2</v>
      </c>
      <c r="U74" s="299">
        <f t="shared" si="4"/>
        <v>1.9685248886694623E-2</v>
      </c>
      <c r="V74" s="299">
        <f t="shared" si="4"/>
        <v>1.9063972288281772E-2</v>
      </c>
      <c r="W74" s="299">
        <f t="shared" si="4"/>
        <v>1.8582083634486376E-2</v>
      </c>
      <c r="X74" s="299">
        <f t="shared" si="4"/>
        <v>1.7808811415173435E-2</v>
      </c>
      <c r="Y74" s="299">
        <f t="shared" si="4"/>
        <v>1.7747966163376278E-2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8.0225900821336675E-3</v>
      </c>
      <c r="C75" s="233">
        <f t="shared" si="5"/>
        <v>7.4014556214842013E-3</v>
      </c>
      <c r="D75" s="233">
        <f t="shared" si="5"/>
        <v>7.8541459944498956E-3</v>
      </c>
      <c r="E75" s="233">
        <f t="shared" si="5"/>
        <v>7.7455455685540402E-3</v>
      </c>
      <c r="F75" s="233">
        <f t="shared" si="5"/>
        <v>7.9134787116046882E-3</v>
      </c>
      <c r="G75" s="233">
        <f t="shared" si="5"/>
        <v>8.1482004259282662E-3</v>
      </c>
      <c r="H75" s="233">
        <f t="shared" si="5"/>
        <v>8.3703060184534845E-3</v>
      </c>
      <c r="I75" s="233">
        <f t="shared" si="5"/>
        <v>8.506534640677698E-3</v>
      </c>
      <c r="J75" s="233">
        <f t="shared" si="5"/>
        <v>8.7302888549747621E-3</v>
      </c>
      <c r="K75" s="233">
        <f t="shared" si="5"/>
        <v>8.8444105091985779E-3</v>
      </c>
      <c r="L75" s="233">
        <f t="shared" si="5"/>
        <v>8.7756660752747323E-3</v>
      </c>
      <c r="M75" s="233">
        <f t="shared" si="5"/>
        <v>8.6709922465373415E-3</v>
      </c>
      <c r="N75" s="233">
        <f t="shared" si="5"/>
        <v>9.7245002013719387E-3</v>
      </c>
      <c r="O75" s="233">
        <f t="shared" si="5"/>
        <v>9.7638589402696402E-3</v>
      </c>
      <c r="P75" s="233">
        <f t="shared" si="5"/>
        <v>9.9846680173903135E-3</v>
      </c>
      <c r="Q75" s="233">
        <f t="shared" si="5"/>
        <v>9.7594004036895606E-3</v>
      </c>
      <c r="R75" s="233">
        <f t="shared" si="5"/>
        <v>1.0001907951630995E-2</v>
      </c>
      <c r="S75" s="233">
        <f t="shared" si="5"/>
        <v>9.8281013148782317E-3</v>
      </c>
      <c r="T75" s="233">
        <f t="shared" si="5"/>
        <v>9.9657240225082405E-3</v>
      </c>
      <c r="U75" s="233">
        <f t="shared" si="5"/>
        <v>9.7985657052107149E-3</v>
      </c>
      <c r="V75" s="233">
        <f t="shared" si="5"/>
        <v>9.4476435023179376E-3</v>
      </c>
      <c r="W75" s="233">
        <f t="shared" si="5"/>
        <v>9.1109720748052334E-3</v>
      </c>
      <c r="X75" s="233">
        <f t="shared" si="5"/>
        <v>8.7106779439543643E-3</v>
      </c>
      <c r="Y75" s="233">
        <f t="shared" si="5"/>
        <v>8.6579032518388291E-3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1.419335091810712E-2</v>
      </c>
      <c r="C76" s="233">
        <f t="shared" si="6"/>
        <v>1.3077898597841107E-2</v>
      </c>
      <c r="D76" s="233">
        <f t="shared" si="6"/>
        <v>1.3870436448335259E-2</v>
      </c>
      <c r="E76" s="233">
        <f t="shared" si="6"/>
        <v>1.3814845365132257E-2</v>
      </c>
      <c r="F76" s="233">
        <f t="shared" si="6"/>
        <v>1.4120408283399711E-2</v>
      </c>
      <c r="G76" s="233">
        <f t="shared" si="6"/>
        <v>1.4554529601840855E-2</v>
      </c>
      <c r="H76" s="233">
        <f t="shared" si="6"/>
        <v>1.4844184781277161E-2</v>
      </c>
      <c r="I76" s="233">
        <f t="shared" si="6"/>
        <v>1.4910449032275223E-2</v>
      </c>
      <c r="J76" s="233">
        <f t="shared" si="6"/>
        <v>1.5140067285453732E-2</v>
      </c>
      <c r="K76" s="233">
        <f t="shared" si="6"/>
        <v>1.5307984156724151E-2</v>
      </c>
      <c r="L76" s="233">
        <f t="shared" si="6"/>
        <v>1.5187716851037356E-2</v>
      </c>
      <c r="M76" s="233">
        <f t="shared" si="6"/>
        <v>1.5029164377671154E-2</v>
      </c>
      <c r="N76" s="233">
        <f t="shared" si="6"/>
        <v>1.6623984372443355E-2</v>
      </c>
      <c r="O76" s="233">
        <f t="shared" si="6"/>
        <v>1.6734660100503309E-2</v>
      </c>
      <c r="P76" s="233">
        <f t="shared" si="6"/>
        <v>1.7116753430773572E-2</v>
      </c>
      <c r="Q76" s="233">
        <f t="shared" si="6"/>
        <v>1.6718625935672578E-2</v>
      </c>
      <c r="R76" s="233">
        <f t="shared" si="6"/>
        <v>1.70929601463445E-2</v>
      </c>
      <c r="S76" s="233">
        <f t="shared" si="6"/>
        <v>1.6732433704197948E-2</v>
      </c>
      <c r="T76" s="233">
        <f t="shared" si="6"/>
        <v>1.6924182541418375E-2</v>
      </c>
      <c r="U76" s="233">
        <f t="shared" si="6"/>
        <v>1.6672912729449499E-2</v>
      </c>
      <c r="V76" s="233">
        <f t="shared" si="6"/>
        <v>1.6026706276290787E-2</v>
      </c>
      <c r="W76" s="233">
        <f t="shared" si="6"/>
        <v>1.5339808561320634E-2</v>
      </c>
      <c r="X76" s="233">
        <f t="shared" si="6"/>
        <v>1.4640554797130331E-2</v>
      </c>
      <c r="Y76" s="233">
        <f t="shared" si="6"/>
        <v>1.4524265892234278E-2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5.3590909647637242E-3</v>
      </c>
      <c r="C77" s="233">
        <f t="shared" si="7"/>
        <v>4.9562242428505118E-3</v>
      </c>
      <c r="D77" s="233">
        <f t="shared" si="7"/>
        <v>5.2646985969139115E-3</v>
      </c>
      <c r="E77" s="233">
        <f t="shared" si="7"/>
        <v>5.0927757749780833E-3</v>
      </c>
      <c r="F77" s="233">
        <f t="shared" si="7"/>
        <v>5.1987977037807817E-3</v>
      </c>
      <c r="G77" s="233">
        <f t="shared" si="7"/>
        <v>5.3418666526852303E-3</v>
      </c>
      <c r="H77" s="233">
        <f t="shared" si="7"/>
        <v>5.5654081974550384E-3</v>
      </c>
      <c r="I77" s="233">
        <f t="shared" si="7"/>
        <v>5.7835936215725765E-3</v>
      </c>
      <c r="J77" s="233">
        <f t="shared" si="7"/>
        <v>6.0540552693031848E-3</v>
      </c>
      <c r="K77" s="233">
        <f t="shared" si="7"/>
        <v>6.1550228044915476E-3</v>
      </c>
      <c r="L77" s="233">
        <f t="shared" si="7"/>
        <v>6.1081164128327491E-3</v>
      </c>
      <c r="M77" s="233">
        <f t="shared" si="7"/>
        <v>6.0188098144465258E-3</v>
      </c>
      <c r="N77" s="233">
        <f t="shared" si="7"/>
        <v>6.9183495482524207E-3</v>
      </c>
      <c r="O77" s="233">
        <f t="shared" si="7"/>
        <v>6.9147691060721167E-3</v>
      </c>
      <c r="P77" s="233">
        <f t="shared" si="7"/>
        <v>7.0684969236406827E-3</v>
      </c>
      <c r="Q77" s="233">
        <f t="shared" si="7"/>
        <v>6.9177197900709047E-3</v>
      </c>
      <c r="R77" s="233">
        <f t="shared" si="7"/>
        <v>7.119529180185929E-3</v>
      </c>
      <c r="S77" s="233">
        <f t="shared" si="7"/>
        <v>7.0420243072075095E-3</v>
      </c>
      <c r="T77" s="233">
        <f t="shared" si="7"/>
        <v>7.1716060305140519E-3</v>
      </c>
      <c r="U77" s="233">
        <f t="shared" si="7"/>
        <v>7.0275838427665636E-3</v>
      </c>
      <c r="V77" s="233">
        <f t="shared" si="7"/>
        <v>6.8116283998959958E-3</v>
      </c>
      <c r="W77" s="233">
        <f t="shared" si="7"/>
        <v>6.6531581664573767E-3</v>
      </c>
      <c r="X77" s="233">
        <f t="shared" si="7"/>
        <v>6.3792579604770175E-3</v>
      </c>
      <c r="Y77" s="233">
        <f t="shared" si="7"/>
        <v>6.3606870382092538E-3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1.898826898377699E-2</v>
      </c>
      <c r="C78" s="300">
        <f t="shared" si="8"/>
        <v>1.8788501986614949E-2</v>
      </c>
      <c r="D78" s="300">
        <f t="shared" si="8"/>
        <v>1.9295809597079102E-2</v>
      </c>
      <c r="E78" s="300">
        <f t="shared" si="8"/>
        <v>1.9083434147676173E-2</v>
      </c>
      <c r="F78" s="300">
        <f t="shared" si="8"/>
        <v>1.9084433279900472E-2</v>
      </c>
      <c r="G78" s="300">
        <f t="shared" si="8"/>
        <v>1.9759493619147535E-2</v>
      </c>
      <c r="H78" s="300">
        <f t="shared" si="8"/>
        <v>2.0367239855216768E-2</v>
      </c>
      <c r="I78" s="300">
        <f t="shared" si="8"/>
        <v>2.0740319271843471E-2</v>
      </c>
      <c r="J78" s="300">
        <f t="shared" si="8"/>
        <v>2.1391390455480826E-2</v>
      </c>
      <c r="K78" s="300">
        <f t="shared" si="8"/>
        <v>2.3384816292619865E-2</v>
      </c>
      <c r="L78" s="300">
        <f t="shared" si="8"/>
        <v>2.3732567303501071E-2</v>
      </c>
      <c r="M78" s="300">
        <f t="shared" si="8"/>
        <v>2.4226416136536734E-2</v>
      </c>
      <c r="N78" s="300">
        <f t="shared" si="8"/>
        <v>2.6637722967928993E-2</v>
      </c>
      <c r="O78" s="300">
        <f t="shared" si="8"/>
        <v>2.849991278549082E-2</v>
      </c>
      <c r="P78" s="300">
        <f t="shared" si="8"/>
        <v>2.998253715517955E-2</v>
      </c>
      <c r="Q78" s="300">
        <f t="shared" si="8"/>
        <v>3.0584670943311049E-2</v>
      </c>
      <c r="R78" s="300">
        <f t="shared" si="8"/>
        <v>3.1715972357506214E-2</v>
      </c>
      <c r="S78" s="300">
        <f t="shared" si="8"/>
        <v>3.0804667500521576E-2</v>
      </c>
      <c r="T78" s="300">
        <f t="shared" si="8"/>
        <v>3.2275374707948994E-2</v>
      </c>
      <c r="U78" s="300">
        <f t="shared" si="8"/>
        <v>3.4585916801930489E-2</v>
      </c>
      <c r="V78" s="300">
        <f t="shared" si="8"/>
        <v>3.6808413174172036E-2</v>
      </c>
      <c r="W78" s="300">
        <f t="shared" si="8"/>
        <v>3.7099075464650327E-2</v>
      </c>
      <c r="X78" s="300">
        <f t="shared" si="8"/>
        <v>4.1322389910416778E-2</v>
      </c>
      <c r="Y78" s="300">
        <f t="shared" si="8"/>
        <v>4.7299609501917042E-2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0.16074897633571877</v>
      </c>
      <c r="C79" s="301">
        <f t="shared" si="9"/>
        <v>0.16421022242251276</v>
      </c>
      <c r="D79" s="301">
        <f t="shared" si="9"/>
        <v>0.1559837700762389</v>
      </c>
      <c r="E79" s="301">
        <f t="shared" si="9"/>
        <v>0.17212968558835087</v>
      </c>
      <c r="F79" s="301">
        <f t="shared" si="9"/>
        <v>0.16890755084378584</v>
      </c>
      <c r="G79" s="301">
        <f t="shared" si="9"/>
        <v>0.15746512856290515</v>
      </c>
      <c r="H79" s="301">
        <f t="shared" si="9"/>
        <v>0.16226940175888044</v>
      </c>
      <c r="I79" s="301">
        <f t="shared" si="9"/>
        <v>0.16777456258303428</v>
      </c>
      <c r="J79" s="301">
        <f t="shared" si="9"/>
        <v>0.18313851169969933</v>
      </c>
      <c r="K79" s="301">
        <f t="shared" si="9"/>
        <v>0.1840008069803519</v>
      </c>
      <c r="L79" s="301">
        <f t="shared" si="9"/>
        <v>0.18648121791497438</v>
      </c>
      <c r="M79" s="301">
        <f t="shared" si="9"/>
        <v>0.1943165529993601</v>
      </c>
      <c r="N79" s="301">
        <f t="shared" si="9"/>
        <v>0.18181871491378973</v>
      </c>
      <c r="O79" s="301">
        <f t="shared" si="9"/>
        <v>0.1677226880499148</v>
      </c>
      <c r="P79" s="301">
        <f t="shared" si="9"/>
        <v>0.15261895109415402</v>
      </c>
      <c r="Q79" s="301">
        <f t="shared" si="9"/>
        <v>0.18420842719239378</v>
      </c>
      <c r="R79" s="301">
        <f t="shared" si="9"/>
        <v>0.1431823771927089</v>
      </c>
      <c r="S79" s="301">
        <f t="shared" si="9"/>
        <v>0.15630732581802831</v>
      </c>
      <c r="T79" s="301">
        <f t="shared" si="9"/>
        <v>0.13046224675780893</v>
      </c>
      <c r="U79" s="301">
        <f t="shared" si="9"/>
        <v>0.13176464966409146</v>
      </c>
      <c r="V79" s="301">
        <f t="shared" si="9"/>
        <v>0.1371739500425391</v>
      </c>
      <c r="W79" s="301">
        <f t="shared" si="9"/>
        <v>0.12817245216944378</v>
      </c>
      <c r="X79" s="301">
        <f t="shared" si="9"/>
        <v>0.12803711677960702</v>
      </c>
      <c r="Y79" s="301">
        <f t="shared" si="9"/>
        <v>0.12698720347076228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0.34918792956715228</v>
      </c>
      <c r="C80" s="301">
        <f t="shared" si="10"/>
        <v>0.35532709682363478</v>
      </c>
      <c r="D80" s="301">
        <f t="shared" si="10"/>
        <v>0.350738309488836</v>
      </c>
      <c r="E80" s="301">
        <f t="shared" si="10"/>
        <v>0.33475610605393546</v>
      </c>
      <c r="F80" s="301">
        <f t="shared" si="10"/>
        <v>0.33263973593485413</v>
      </c>
      <c r="G80" s="301">
        <f t="shared" si="10"/>
        <v>0.33127219446037515</v>
      </c>
      <c r="H80" s="301">
        <f t="shared" si="10"/>
        <v>0.32828873215963189</v>
      </c>
      <c r="I80" s="301">
        <f t="shared" si="10"/>
        <v>0.32612378031228467</v>
      </c>
      <c r="J80" s="301">
        <f t="shared" si="10"/>
        <v>0.30933278403528019</v>
      </c>
      <c r="K80" s="301">
        <f t="shared" si="10"/>
        <v>0.30438768684181738</v>
      </c>
      <c r="L80" s="301">
        <f t="shared" si="10"/>
        <v>0.30632774501638849</v>
      </c>
      <c r="M80" s="301">
        <f t="shared" si="10"/>
        <v>0.30354783796485563</v>
      </c>
      <c r="N80" s="301">
        <f t="shared" si="10"/>
        <v>0.29740335866520645</v>
      </c>
      <c r="O80" s="301">
        <f t="shared" si="10"/>
        <v>0.30254030738407828</v>
      </c>
      <c r="P80" s="301">
        <f t="shared" si="10"/>
        <v>0.3063445612587874</v>
      </c>
      <c r="Q80" s="301">
        <f t="shared" si="10"/>
        <v>0.29075828193605141</v>
      </c>
      <c r="R80" s="301">
        <f t="shared" si="10"/>
        <v>0.31351432745444502</v>
      </c>
      <c r="S80" s="301">
        <f t="shared" si="10"/>
        <v>0.31242482222110762</v>
      </c>
      <c r="T80" s="301">
        <f t="shared" si="10"/>
        <v>0.31967025501999158</v>
      </c>
      <c r="U80" s="301">
        <f t="shared" si="10"/>
        <v>0.32231212252605018</v>
      </c>
      <c r="V80" s="301">
        <f t="shared" si="10"/>
        <v>0.32645644702643895</v>
      </c>
      <c r="W80" s="301">
        <f t="shared" si="10"/>
        <v>0.3342946709166516</v>
      </c>
      <c r="X80" s="301">
        <f t="shared" si="10"/>
        <v>0.33518889219333248</v>
      </c>
      <c r="Y80" s="301">
        <f t="shared" si="10"/>
        <v>0.33475396680487984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0.33625089969480981</v>
      </c>
      <c r="C81" s="302">
        <f t="shared" si="11"/>
        <v>0.34348395549534128</v>
      </c>
      <c r="D81" s="302">
        <f t="shared" si="11"/>
        <v>0.33821169688906771</v>
      </c>
      <c r="E81" s="302">
        <f t="shared" si="11"/>
        <v>0.3216437935078712</v>
      </c>
      <c r="F81" s="302">
        <f t="shared" si="11"/>
        <v>0.31920947789561532</v>
      </c>
      <c r="G81" s="302">
        <f t="shared" si="11"/>
        <v>0.31735835135294332</v>
      </c>
      <c r="H81" s="302">
        <f t="shared" si="11"/>
        <v>0.31459225953800701</v>
      </c>
      <c r="I81" s="302">
        <f t="shared" si="11"/>
        <v>0.31318134253203656</v>
      </c>
      <c r="J81" s="302">
        <f t="shared" si="11"/>
        <v>0.29695584271187075</v>
      </c>
      <c r="K81" s="302">
        <f t="shared" si="11"/>
        <v>0.29201607887125614</v>
      </c>
      <c r="L81" s="302">
        <f t="shared" si="11"/>
        <v>0.29405945076180318</v>
      </c>
      <c r="M81" s="302">
        <f t="shared" si="11"/>
        <v>0.29129993249315739</v>
      </c>
      <c r="N81" s="302">
        <f t="shared" si="11"/>
        <v>0.28495559011566129</v>
      </c>
      <c r="O81" s="302">
        <f t="shared" si="11"/>
        <v>0.28980037211385656</v>
      </c>
      <c r="P81" s="302">
        <f t="shared" si="11"/>
        <v>0.29329623060120402</v>
      </c>
      <c r="Q81" s="302">
        <f t="shared" si="11"/>
        <v>0.27807092814361484</v>
      </c>
      <c r="R81" s="302">
        <f t="shared" si="11"/>
        <v>0.3007407266323659</v>
      </c>
      <c r="S81" s="302">
        <f t="shared" si="11"/>
        <v>0.30022700006911363</v>
      </c>
      <c r="T81" s="302">
        <f t="shared" si="11"/>
        <v>0.30753874869150022</v>
      </c>
      <c r="U81" s="302">
        <f t="shared" si="11"/>
        <v>0.31020242333407916</v>
      </c>
      <c r="V81" s="302">
        <f t="shared" si="11"/>
        <v>0.31505396903147559</v>
      </c>
      <c r="W81" s="302">
        <f t="shared" si="11"/>
        <v>0.32394365437323641</v>
      </c>
      <c r="X81" s="302">
        <f t="shared" si="11"/>
        <v>0.32543358843908499</v>
      </c>
      <c r="Y81" s="302">
        <f t="shared" si="11"/>
        <v>0.32521148641487302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1.2937029872342428E-2</v>
      </c>
      <c r="C82" s="302">
        <f t="shared" si="12"/>
        <v>1.1843141328293482E-2</v>
      </c>
      <c r="D82" s="302">
        <f t="shared" si="12"/>
        <v>1.2526612599768248E-2</v>
      </c>
      <c r="E82" s="302">
        <f t="shared" si="12"/>
        <v>1.3112312546064289E-2</v>
      </c>
      <c r="F82" s="302">
        <f t="shared" si="12"/>
        <v>1.3430258039238798E-2</v>
      </c>
      <c r="G82" s="302">
        <f t="shared" si="12"/>
        <v>1.3913843107431873E-2</v>
      </c>
      <c r="H82" s="302">
        <f t="shared" si="12"/>
        <v>1.3696472621624895E-2</v>
      </c>
      <c r="I82" s="302">
        <f t="shared" si="12"/>
        <v>1.2942437780248171E-2</v>
      </c>
      <c r="J82" s="302">
        <f t="shared" si="12"/>
        <v>1.2376941323409467E-2</v>
      </c>
      <c r="K82" s="302">
        <f t="shared" si="12"/>
        <v>1.237160797056123E-2</v>
      </c>
      <c r="L82" s="302">
        <f t="shared" si="12"/>
        <v>1.2268294254585291E-2</v>
      </c>
      <c r="M82" s="302">
        <f t="shared" si="12"/>
        <v>1.2247905471698241E-2</v>
      </c>
      <c r="N82" s="302">
        <f t="shared" si="12"/>
        <v>1.2447768549545185E-2</v>
      </c>
      <c r="O82" s="302">
        <f t="shared" si="12"/>
        <v>1.2739935270221764E-2</v>
      </c>
      <c r="P82" s="302">
        <f t="shared" si="12"/>
        <v>1.3048330657583358E-2</v>
      </c>
      <c r="Q82" s="302">
        <f t="shared" si="12"/>
        <v>1.2687353792436554E-2</v>
      </c>
      <c r="R82" s="302">
        <f t="shared" si="12"/>
        <v>1.2773600822079154E-2</v>
      </c>
      <c r="S82" s="302">
        <f t="shared" si="12"/>
        <v>1.2197822151993987E-2</v>
      </c>
      <c r="T82" s="302">
        <f t="shared" si="12"/>
        <v>1.2131506328491339E-2</v>
      </c>
      <c r="U82" s="302">
        <f t="shared" si="12"/>
        <v>1.2109699191971001E-2</v>
      </c>
      <c r="V82" s="302">
        <f t="shared" si="12"/>
        <v>1.140247799496338E-2</v>
      </c>
      <c r="W82" s="302">
        <f t="shared" si="12"/>
        <v>1.0351016543415154E-2</v>
      </c>
      <c r="X82" s="302">
        <f t="shared" si="12"/>
        <v>9.7553037542474734E-3</v>
      </c>
      <c r="Y82" s="302">
        <f t="shared" si="12"/>
        <v>9.5424803900067724E-3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3.0285741921593556E-2</v>
      </c>
      <c r="C83" s="301">
        <f t="shared" si="13"/>
        <v>3.0227404401278808E-2</v>
      </c>
      <c r="D83" s="301">
        <f t="shared" si="13"/>
        <v>2.8211777021174944E-2</v>
      </c>
      <c r="E83" s="301">
        <f t="shared" si="13"/>
        <v>3.3222852161092324E-2</v>
      </c>
      <c r="F83" s="301">
        <f t="shared" si="13"/>
        <v>3.24328263958783E-2</v>
      </c>
      <c r="G83" s="301">
        <f t="shared" si="13"/>
        <v>2.8564916647925959E-2</v>
      </c>
      <c r="H83" s="301">
        <f t="shared" si="13"/>
        <v>2.8913306253040838E-2</v>
      </c>
      <c r="I83" s="301">
        <f t="shared" si="13"/>
        <v>2.8901150587430528E-2</v>
      </c>
      <c r="J83" s="301">
        <f t="shared" si="13"/>
        <v>2.4263384673857118E-2</v>
      </c>
      <c r="K83" s="301">
        <f t="shared" si="13"/>
        <v>2.3935073268380548E-2</v>
      </c>
      <c r="L83" s="301">
        <f t="shared" si="13"/>
        <v>2.4507439836241599E-2</v>
      </c>
      <c r="M83" s="301">
        <f t="shared" si="13"/>
        <v>2.3937507233210368E-2</v>
      </c>
      <c r="N83" s="301">
        <f t="shared" si="13"/>
        <v>2.2480321525478689E-2</v>
      </c>
      <c r="O83" s="301">
        <f t="shared" si="13"/>
        <v>1.8624300900893467E-2</v>
      </c>
      <c r="P83" s="301">
        <f t="shared" si="13"/>
        <v>1.5250225740189199E-2</v>
      </c>
      <c r="Q83" s="301">
        <f t="shared" si="13"/>
        <v>1.3152515842479869E-2</v>
      </c>
      <c r="R83" s="301">
        <f t="shared" si="13"/>
        <v>1.5054535057277026E-2</v>
      </c>
      <c r="S83" s="301">
        <f t="shared" si="13"/>
        <v>1.47584918326458E-2</v>
      </c>
      <c r="T83" s="301">
        <f t="shared" si="13"/>
        <v>1.6340468217131525E-2</v>
      </c>
      <c r="U83" s="301">
        <f t="shared" si="13"/>
        <v>1.5998563397555045E-2</v>
      </c>
      <c r="V83" s="301">
        <f t="shared" si="13"/>
        <v>1.4323258626671694E-2</v>
      </c>
      <c r="W83" s="301">
        <f t="shared" si="13"/>
        <v>1.2746326810594615E-2</v>
      </c>
      <c r="X83" s="301">
        <f t="shared" si="13"/>
        <v>1.2903290942688496E-2</v>
      </c>
      <c r="Y83" s="301">
        <f t="shared" si="13"/>
        <v>1.2703144931913175E-2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1.0732383859134663E-2</v>
      </c>
      <c r="C84" s="302">
        <f t="shared" si="14"/>
        <v>1.057015262665713E-2</v>
      </c>
      <c r="D84" s="302">
        <f t="shared" si="14"/>
        <v>9.9765294047278203E-3</v>
      </c>
      <c r="E84" s="302">
        <f t="shared" si="14"/>
        <v>1.1144299270723048E-2</v>
      </c>
      <c r="F84" s="302">
        <f t="shared" si="14"/>
        <v>1.0938215663762104E-2</v>
      </c>
      <c r="G84" s="302">
        <f t="shared" si="14"/>
        <v>9.5999764961361232E-3</v>
      </c>
      <c r="H84" s="302">
        <f t="shared" si="14"/>
        <v>9.3788671008513663E-3</v>
      </c>
      <c r="I84" s="302">
        <f t="shared" si="14"/>
        <v>9.2613468330809585E-3</v>
      </c>
      <c r="J84" s="302">
        <f t="shared" si="14"/>
        <v>7.5568845208012275E-3</v>
      </c>
      <c r="K84" s="302">
        <f t="shared" si="14"/>
        <v>7.1616096732321473E-3</v>
      </c>
      <c r="L84" s="302">
        <f t="shared" si="14"/>
        <v>7.4765210330992342E-3</v>
      </c>
      <c r="M84" s="302">
        <f t="shared" si="14"/>
        <v>6.7241788869956349E-3</v>
      </c>
      <c r="N84" s="302">
        <f t="shared" si="14"/>
        <v>6.0354653321567425E-3</v>
      </c>
      <c r="O84" s="302">
        <f t="shared" si="14"/>
        <v>5.1738202730885838E-3</v>
      </c>
      <c r="P84" s="302">
        <f t="shared" si="14"/>
        <v>4.5355470475140752E-3</v>
      </c>
      <c r="Q84" s="302">
        <f t="shared" si="14"/>
        <v>3.9614946561438115E-3</v>
      </c>
      <c r="R84" s="302">
        <f t="shared" si="14"/>
        <v>4.563965210509063E-3</v>
      </c>
      <c r="S84" s="302">
        <f t="shared" si="14"/>
        <v>4.5221643768440451E-3</v>
      </c>
      <c r="T84" s="302">
        <f t="shared" si="14"/>
        <v>4.9629551323213065E-3</v>
      </c>
      <c r="U84" s="302">
        <f t="shared" si="14"/>
        <v>4.9339892875550836E-3</v>
      </c>
      <c r="V84" s="302">
        <f t="shared" si="14"/>
        <v>4.4985819682376452E-3</v>
      </c>
      <c r="W84" s="302">
        <f t="shared" si="14"/>
        <v>4.0225405275514997E-3</v>
      </c>
      <c r="X84" s="302">
        <f t="shared" si="14"/>
        <v>4.1366463778629587E-3</v>
      </c>
      <c r="Y84" s="302">
        <f t="shared" si="14"/>
        <v>4.0791277178845254E-3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1.8213451397109143E-2</v>
      </c>
      <c r="C85" s="302">
        <f t="shared" si="15"/>
        <v>1.8430640708476994E-2</v>
      </c>
      <c r="D85" s="302">
        <f t="shared" si="15"/>
        <v>1.6937848454328271E-2</v>
      </c>
      <c r="E85" s="302">
        <f t="shared" si="15"/>
        <v>2.072049194809833E-2</v>
      </c>
      <c r="F85" s="302">
        <f t="shared" si="15"/>
        <v>2.0103619720909321E-2</v>
      </c>
      <c r="G85" s="302">
        <f t="shared" si="15"/>
        <v>1.7523863544234391E-2</v>
      </c>
      <c r="H85" s="302">
        <f t="shared" si="15"/>
        <v>1.811587591637832E-2</v>
      </c>
      <c r="I85" s="302">
        <f t="shared" si="15"/>
        <v>1.8299336984252439E-2</v>
      </c>
      <c r="J85" s="302">
        <f t="shared" si="15"/>
        <v>1.5424602658845625E-2</v>
      </c>
      <c r="K85" s="302">
        <f t="shared" si="15"/>
        <v>1.5492118483911702E-2</v>
      </c>
      <c r="L85" s="302">
        <f t="shared" si="15"/>
        <v>1.576027404106032E-2</v>
      </c>
      <c r="M85" s="302">
        <f t="shared" si="15"/>
        <v>1.5944795279503127E-2</v>
      </c>
      <c r="N85" s="302">
        <f t="shared" si="15"/>
        <v>1.515562302211905E-2</v>
      </c>
      <c r="O85" s="302">
        <f t="shared" si="15"/>
        <v>1.213098733196049E-2</v>
      </c>
      <c r="P85" s="302">
        <f t="shared" si="15"/>
        <v>9.3632444459968486E-3</v>
      </c>
      <c r="Q85" s="302">
        <f t="shared" si="15"/>
        <v>7.8769738292622689E-3</v>
      </c>
      <c r="R85" s="302">
        <f t="shared" si="15"/>
        <v>9.1675897616240523E-3</v>
      </c>
      <c r="S85" s="302">
        <f t="shared" si="15"/>
        <v>8.9729815900595183E-3</v>
      </c>
      <c r="T85" s="302">
        <f t="shared" si="15"/>
        <v>1.0121035643645044E-2</v>
      </c>
      <c r="U85" s="302">
        <f t="shared" si="15"/>
        <v>9.8103552651172526E-3</v>
      </c>
      <c r="V85" s="302">
        <f t="shared" si="15"/>
        <v>8.6437057232414127E-3</v>
      </c>
      <c r="W85" s="302">
        <f t="shared" si="15"/>
        <v>7.6517167124751147E-3</v>
      </c>
      <c r="X85" s="302">
        <f t="shared" si="15"/>
        <v>7.7562738188499047E-3</v>
      </c>
      <c r="Y85" s="302">
        <f t="shared" si="15"/>
        <v>7.6356888879208044E-3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1.3399066653497513E-3</v>
      </c>
      <c r="C86" s="302">
        <f t="shared" si="16"/>
        <v>1.226611066144682E-3</v>
      </c>
      <c r="D86" s="302">
        <f t="shared" si="16"/>
        <v>1.2973991621188544E-3</v>
      </c>
      <c r="E86" s="302">
        <f t="shared" si="16"/>
        <v>1.3580609422709446E-3</v>
      </c>
      <c r="F86" s="302">
        <f t="shared" si="16"/>
        <v>1.3909910112068753E-3</v>
      </c>
      <c r="G86" s="302">
        <f t="shared" si="16"/>
        <v>1.4410766075554442E-3</v>
      </c>
      <c r="H86" s="302">
        <f t="shared" si="16"/>
        <v>1.4185632358111498E-3</v>
      </c>
      <c r="I86" s="302">
        <f t="shared" si="16"/>
        <v>1.3404667700971323E-3</v>
      </c>
      <c r="J86" s="302">
        <f t="shared" si="16"/>
        <v>1.2818974942102664E-3</v>
      </c>
      <c r="K86" s="302">
        <f t="shared" si="16"/>
        <v>1.2813451112366988E-3</v>
      </c>
      <c r="L86" s="302">
        <f t="shared" si="16"/>
        <v>1.2706447620820475E-3</v>
      </c>
      <c r="M86" s="302">
        <f t="shared" si="16"/>
        <v>1.2685330667116033E-3</v>
      </c>
      <c r="N86" s="302">
        <f t="shared" si="16"/>
        <v>1.2892331712028944E-3</v>
      </c>
      <c r="O86" s="302">
        <f t="shared" si="16"/>
        <v>1.3194932958443975E-3</v>
      </c>
      <c r="P86" s="302">
        <f t="shared" si="16"/>
        <v>1.3514342466782764E-3</v>
      </c>
      <c r="Q86" s="302">
        <f t="shared" si="16"/>
        <v>1.3140473570737864E-3</v>
      </c>
      <c r="R86" s="302">
        <f t="shared" si="16"/>
        <v>1.3229800851439122E-3</v>
      </c>
      <c r="S86" s="302">
        <f t="shared" si="16"/>
        <v>1.2633458657422341E-3</v>
      </c>
      <c r="T86" s="302">
        <f t="shared" si="16"/>
        <v>1.2564774411651745E-3</v>
      </c>
      <c r="U86" s="302">
        <f t="shared" si="16"/>
        <v>1.2542188448827108E-3</v>
      </c>
      <c r="V86" s="302">
        <f t="shared" si="16"/>
        <v>1.1809709351926362E-3</v>
      </c>
      <c r="W86" s="302">
        <f t="shared" si="16"/>
        <v>1.0720695705679986E-3</v>
      </c>
      <c r="X86" s="302">
        <f t="shared" si="16"/>
        <v>1.0103707459756309E-3</v>
      </c>
      <c r="Y86" s="302">
        <f t="shared" si="16"/>
        <v>9.8832832610784398E-4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1.4097832667492453E-2</v>
      </c>
      <c r="C87" s="301">
        <f t="shared" si="17"/>
        <v>1.3327327428860411E-2</v>
      </c>
      <c r="D87" s="301">
        <f t="shared" si="17"/>
        <v>1.3440008399121182E-2</v>
      </c>
      <c r="E87" s="301">
        <f t="shared" si="17"/>
        <v>1.4557068074218117E-2</v>
      </c>
      <c r="F87" s="301">
        <f t="shared" si="17"/>
        <v>1.4638822260841958E-2</v>
      </c>
      <c r="G87" s="301">
        <f t="shared" si="17"/>
        <v>1.4246720938461745E-2</v>
      </c>
      <c r="H87" s="301">
        <f t="shared" si="17"/>
        <v>1.4065548071494179E-2</v>
      </c>
      <c r="I87" s="301">
        <f t="shared" si="17"/>
        <v>1.3535025311292961E-2</v>
      </c>
      <c r="J87" s="301">
        <f t="shared" si="17"/>
        <v>1.2288629018671001E-2</v>
      </c>
      <c r="K87" s="301">
        <f t="shared" si="17"/>
        <v>1.2141265007945013E-2</v>
      </c>
      <c r="L87" s="301">
        <f t="shared" si="17"/>
        <v>1.2213198835684422E-2</v>
      </c>
      <c r="M87" s="301">
        <f t="shared" si="17"/>
        <v>1.1927489091581152E-2</v>
      </c>
      <c r="N87" s="301">
        <f t="shared" si="17"/>
        <v>1.1739769130979898E-2</v>
      </c>
      <c r="O87" s="301">
        <f t="shared" si="17"/>
        <v>1.1375030991082115E-2</v>
      </c>
      <c r="P87" s="301">
        <f t="shared" si="17"/>
        <v>1.1124535657578009E-2</v>
      </c>
      <c r="Q87" s="301">
        <f t="shared" si="17"/>
        <v>1.055180276683446E-2</v>
      </c>
      <c r="R87" s="301">
        <f t="shared" si="17"/>
        <v>1.0939011025726583E-2</v>
      </c>
      <c r="S87" s="301">
        <f t="shared" si="17"/>
        <v>1.0526710142612134E-2</v>
      </c>
      <c r="T87" s="301">
        <f t="shared" si="17"/>
        <v>1.073970586969231E-2</v>
      </c>
      <c r="U87" s="301">
        <f t="shared" si="17"/>
        <v>1.0690049157307657E-2</v>
      </c>
      <c r="V87" s="301">
        <f t="shared" si="17"/>
        <v>9.9637661985174479E-3</v>
      </c>
      <c r="W87" s="301">
        <f t="shared" si="17"/>
        <v>9.0027726418197129E-3</v>
      </c>
      <c r="X87" s="301">
        <f t="shared" si="17"/>
        <v>8.6548202202825861E-3</v>
      </c>
      <c r="Y87" s="301">
        <f t="shared" si="17"/>
        <v>8.4847940143777095E-3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4.1336575238052741E-3</v>
      </c>
      <c r="C88" s="302">
        <f t="shared" si="18"/>
        <v>4.0734665563354399E-3</v>
      </c>
      <c r="D88" s="302">
        <f t="shared" si="18"/>
        <v>3.8444377138576896E-3</v>
      </c>
      <c r="E88" s="302">
        <f t="shared" si="18"/>
        <v>4.2878376834948849E-3</v>
      </c>
      <c r="F88" s="302">
        <f t="shared" si="18"/>
        <v>4.2047956707758462E-3</v>
      </c>
      <c r="G88" s="302">
        <f t="shared" si="18"/>
        <v>3.685543934950573E-3</v>
      </c>
      <c r="H88" s="302">
        <f t="shared" si="18"/>
        <v>3.6042270606393471E-3</v>
      </c>
      <c r="I88" s="302">
        <f t="shared" si="18"/>
        <v>3.5607961600679131E-3</v>
      </c>
      <c r="J88" s="302">
        <f t="shared" si="18"/>
        <v>2.9063320375847931E-3</v>
      </c>
      <c r="K88" s="302">
        <f t="shared" si="18"/>
        <v>2.7574313364585965E-3</v>
      </c>
      <c r="L88" s="302">
        <f t="shared" si="18"/>
        <v>2.8778202770470655E-3</v>
      </c>
      <c r="M88" s="302">
        <f t="shared" si="18"/>
        <v>2.5917720345278142E-3</v>
      </c>
      <c r="N88" s="302">
        <f t="shared" si="18"/>
        <v>2.3306593478702496E-3</v>
      </c>
      <c r="O88" s="302">
        <f t="shared" si="18"/>
        <v>1.9993978272429681E-3</v>
      </c>
      <c r="P88" s="302">
        <f t="shared" si="18"/>
        <v>1.752271283259274E-3</v>
      </c>
      <c r="Q88" s="302">
        <f t="shared" si="18"/>
        <v>1.5311499001408565E-3</v>
      </c>
      <c r="R88" s="302">
        <f t="shared" si="18"/>
        <v>1.7639658580669566E-3</v>
      </c>
      <c r="S88" s="302">
        <f t="shared" si="18"/>
        <v>1.7487878872201625E-3</v>
      </c>
      <c r="T88" s="302">
        <f t="shared" si="18"/>
        <v>1.9194622958006906E-3</v>
      </c>
      <c r="U88" s="302">
        <f t="shared" si="18"/>
        <v>1.9076658250417021E-3</v>
      </c>
      <c r="V88" s="302">
        <f t="shared" si="18"/>
        <v>1.7389528105490283E-3</v>
      </c>
      <c r="W88" s="302">
        <f t="shared" si="18"/>
        <v>1.5510624773008173E-3</v>
      </c>
      <c r="X88" s="302">
        <f t="shared" si="18"/>
        <v>1.590967186055191E-3</v>
      </c>
      <c r="Y88" s="302">
        <f t="shared" si="18"/>
        <v>1.5713887211904159E-3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1.3702910142025686E-3</v>
      </c>
      <c r="C89" s="302">
        <f t="shared" si="19"/>
        <v>1.386631275872877E-3</v>
      </c>
      <c r="D89" s="302">
        <f t="shared" si="19"/>
        <v>1.274320886846014E-3</v>
      </c>
      <c r="E89" s="302">
        <f t="shared" si="19"/>
        <v>1.5589084851233843E-3</v>
      </c>
      <c r="F89" s="302">
        <f t="shared" si="19"/>
        <v>1.5124980354289141E-3</v>
      </c>
      <c r="G89" s="302">
        <f t="shared" si="19"/>
        <v>1.3184097964314277E-3</v>
      </c>
      <c r="H89" s="302">
        <f t="shared" si="19"/>
        <v>1.362949912204012E-3</v>
      </c>
      <c r="I89" s="302">
        <f t="shared" si="19"/>
        <v>1.3767526257744776E-3</v>
      </c>
      <c r="J89" s="302">
        <f t="shared" si="19"/>
        <v>1.1604716733927738E-3</v>
      </c>
      <c r="K89" s="302">
        <f t="shared" si="19"/>
        <v>1.1655512338993126E-3</v>
      </c>
      <c r="L89" s="302">
        <f t="shared" si="19"/>
        <v>1.1857259466628454E-3</v>
      </c>
      <c r="M89" s="302">
        <f t="shared" si="19"/>
        <v>1.1996084222823666E-3</v>
      </c>
      <c r="N89" s="302">
        <f t="shared" si="19"/>
        <v>1.1402349609117776E-3</v>
      </c>
      <c r="O89" s="302">
        <f t="shared" si="19"/>
        <v>9.1267616290611846E-4</v>
      </c>
      <c r="P89" s="302">
        <f t="shared" si="19"/>
        <v>7.0444472320979439E-4</v>
      </c>
      <c r="Q89" s="302">
        <f t="shared" si="19"/>
        <v>5.92624990289324E-4</v>
      </c>
      <c r="R89" s="302">
        <f t="shared" si="19"/>
        <v>6.8972462156419178E-4</v>
      </c>
      <c r="S89" s="302">
        <f t="shared" si="19"/>
        <v>6.7508325442454018E-4</v>
      </c>
      <c r="T89" s="302">
        <f t="shared" si="19"/>
        <v>7.614572271080909E-4</v>
      </c>
      <c r="U89" s="302">
        <f t="shared" si="19"/>
        <v>7.3808315474236383E-4</v>
      </c>
      <c r="V89" s="302">
        <f t="shared" si="19"/>
        <v>6.5031014845703418E-4</v>
      </c>
      <c r="W89" s="302">
        <f t="shared" si="19"/>
        <v>5.7567774639311195E-4</v>
      </c>
      <c r="X89" s="302">
        <f t="shared" si="19"/>
        <v>5.8354411176300225E-4</v>
      </c>
      <c r="Y89" s="302">
        <f t="shared" si="19"/>
        <v>5.7447189125422939E-4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8.5938841294846084E-3</v>
      </c>
      <c r="C90" s="302">
        <f t="shared" si="20"/>
        <v>7.8672295966520939E-3</v>
      </c>
      <c r="D90" s="302">
        <f t="shared" si="20"/>
        <v>8.3212497984174773E-3</v>
      </c>
      <c r="E90" s="302">
        <f t="shared" si="20"/>
        <v>8.7103219055998486E-3</v>
      </c>
      <c r="F90" s="302">
        <f t="shared" si="20"/>
        <v>8.9215285546371988E-3</v>
      </c>
      <c r="G90" s="302">
        <f t="shared" si="20"/>
        <v>9.2427672070797447E-3</v>
      </c>
      <c r="H90" s="302">
        <f t="shared" si="20"/>
        <v>9.0983710986508193E-3</v>
      </c>
      <c r="I90" s="302">
        <f t="shared" si="20"/>
        <v>8.5974765254505717E-3</v>
      </c>
      <c r="J90" s="302">
        <f t="shared" si="20"/>
        <v>8.2218253076934335E-3</v>
      </c>
      <c r="K90" s="302">
        <f t="shared" si="20"/>
        <v>8.2182824375871041E-3</v>
      </c>
      <c r="L90" s="302">
        <f t="shared" si="20"/>
        <v>8.149652611974513E-3</v>
      </c>
      <c r="M90" s="302">
        <f t="shared" si="20"/>
        <v>8.1361086347709714E-3</v>
      </c>
      <c r="N90" s="302">
        <f t="shared" si="20"/>
        <v>8.2688748221978713E-3</v>
      </c>
      <c r="O90" s="302">
        <f t="shared" si="20"/>
        <v>8.4629570009330298E-3</v>
      </c>
      <c r="P90" s="302">
        <f t="shared" si="20"/>
        <v>8.6678196511089413E-3</v>
      </c>
      <c r="Q90" s="302">
        <f t="shared" si="20"/>
        <v>8.4280278764042801E-3</v>
      </c>
      <c r="R90" s="302">
        <f t="shared" si="20"/>
        <v>8.4853205460954356E-3</v>
      </c>
      <c r="S90" s="302">
        <f t="shared" si="20"/>
        <v>8.1028390009674316E-3</v>
      </c>
      <c r="T90" s="302">
        <f t="shared" si="20"/>
        <v>8.0587863467835291E-3</v>
      </c>
      <c r="U90" s="302">
        <f t="shared" si="20"/>
        <v>8.0443001775235903E-3</v>
      </c>
      <c r="V90" s="302">
        <f t="shared" si="20"/>
        <v>7.5745032395113853E-3</v>
      </c>
      <c r="W90" s="302">
        <f t="shared" si="20"/>
        <v>6.8760324181257838E-3</v>
      </c>
      <c r="X90" s="302">
        <f t="shared" si="20"/>
        <v>6.4803089224643928E-3</v>
      </c>
      <c r="Y90" s="302">
        <f t="shared" si="20"/>
        <v>6.3389334019330647E-3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0.16658412085105689</v>
      </c>
      <c r="C91" s="301">
        <f t="shared" si="21"/>
        <v>0.17882945324812199</v>
      </c>
      <c r="D91" s="301">
        <f t="shared" si="21"/>
        <v>0.1787055883574408</v>
      </c>
      <c r="E91" s="301">
        <f t="shared" si="21"/>
        <v>0.17054942374835699</v>
      </c>
      <c r="F91" s="301">
        <f t="shared" si="21"/>
        <v>0.17080366589658658</v>
      </c>
      <c r="G91" s="301">
        <f t="shared" si="21"/>
        <v>0.17881536280104449</v>
      </c>
      <c r="H91" s="301">
        <f t="shared" si="21"/>
        <v>0.17325295112429739</v>
      </c>
      <c r="I91" s="301">
        <f t="shared" si="21"/>
        <v>0.1728295797106251</v>
      </c>
      <c r="J91" s="301">
        <f t="shared" si="21"/>
        <v>0.17905049767176395</v>
      </c>
      <c r="K91" s="301">
        <f t="shared" si="21"/>
        <v>0.17930873909712366</v>
      </c>
      <c r="L91" s="301">
        <f t="shared" si="21"/>
        <v>0.17606955101106042</v>
      </c>
      <c r="M91" s="301">
        <f t="shared" si="21"/>
        <v>0.17367775195338148</v>
      </c>
      <c r="N91" s="301">
        <f t="shared" si="21"/>
        <v>0.1684257582734828</v>
      </c>
      <c r="O91" s="301">
        <f t="shared" si="21"/>
        <v>0.17678469687983786</v>
      </c>
      <c r="P91" s="301">
        <f t="shared" si="21"/>
        <v>0.18341786088675488</v>
      </c>
      <c r="Q91" s="301">
        <f t="shared" si="21"/>
        <v>0.17676975846173326</v>
      </c>
      <c r="R91" s="301">
        <f t="shared" si="21"/>
        <v>0.18599934251333364</v>
      </c>
      <c r="S91" s="301">
        <f t="shared" si="21"/>
        <v>0.1833928142945089</v>
      </c>
      <c r="T91" s="301">
        <f t="shared" si="21"/>
        <v>0.19638552318501726</v>
      </c>
      <c r="U91" s="301">
        <f t="shared" si="21"/>
        <v>0.1941190646167599</v>
      </c>
      <c r="V91" s="301">
        <f t="shared" si="21"/>
        <v>0.19716191895090329</v>
      </c>
      <c r="W91" s="301">
        <f t="shared" si="21"/>
        <v>0.21522960451158274</v>
      </c>
      <c r="X91" s="301">
        <f t="shared" si="21"/>
        <v>0.22305032687586618</v>
      </c>
      <c r="Y91" s="301">
        <f t="shared" si="21"/>
        <v>0.22157886201186269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0.21733982574771832</v>
      </c>
      <c r="C92" s="235">
        <f t="shared" si="22"/>
        <v>0.19981013697464498</v>
      </c>
      <c r="D92" s="235">
        <f t="shared" si="22"/>
        <v>0.21171968304100261</v>
      </c>
      <c r="E92" s="235">
        <f t="shared" si="22"/>
        <v>0.21457102467139927</v>
      </c>
      <c r="F92" s="235">
        <f t="shared" si="22"/>
        <v>0.21947945822820655</v>
      </c>
      <c r="G92" s="235">
        <f t="shared" si="22"/>
        <v>0.22663843764215358</v>
      </c>
      <c r="H92" s="235">
        <f t="shared" si="22"/>
        <v>0.22827301179308451</v>
      </c>
      <c r="I92" s="235">
        <f t="shared" si="22"/>
        <v>0.22454907960788281</v>
      </c>
      <c r="J92" s="235">
        <f t="shared" si="22"/>
        <v>0.22355721186708249</v>
      </c>
      <c r="K92" s="235">
        <f t="shared" si="22"/>
        <v>0.2252069436540306</v>
      </c>
      <c r="L92" s="235">
        <f t="shared" si="22"/>
        <v>0.22340201823695596</v>
      </c>
      <c r="M92" s="235">
        <f t="shared" si="22"/>
        <v>0.22169636013109903</v>
      </c>
      <c r="N92" s="235">
        <f t="shared" si="22"/>
        <v>0.23882256482240224</v>
      </c>
      <c r="O92" s="235">
        <f t="shared" si="22"/>
        <v>0.24163028755937913</v>
      </c>
      <c r="P92" s="235">
        <f t="shared" si="22"/>
        <v>0.24724918637101789</v>
      </c>
      <c r="Q92" s="235">
        <f t="shared" si="22"/>
        <v>0.24116385867650622</v>
      </c>
      <c r="R92" s="235">
        <f t="shared" si="22"/>
        <v>0.24541256599578762</v>
      </c>
      <c r="S92" s="235">
        <f t="shared" si="22"/>
        <v>0.23845382364331191</v>
      </c>
      <c r="T92" s="235">
        <f t="shared" si="22"/>
        <v>0.23998728680092296</v>
      </c>
      <c r="U92" s="235">
        <f t="shared" si="22"/>
        <v>0.23734532267218358</v>
      </c>
      <c r="V92" s="235">
        <f t="shared" si="22"/>
        <v>0.22676229551397101</v>
      </c>
      <c r="W92" s="235">
        <f t="shared" si="22"/>
        <v>0.21376907504818751</v>
      </c>
      <c r="X92" s="235">
        <f t="shared" si="22"/>
        <v>0.20330386096107136</v>
      </c>
      <c r="Y92" s="235">
        <f t="shared" si="22"/>
        <v>0.2009015969186288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21.697347218915269</v>
      </c>
      <c r="C96" s="320">
        <f t="shared" si="23"/>
        <v>21.755856520283501</v>
      </c>
      <c r="D96" s="320">
        <f t="shared" si="23"/>
        <v>22.350522756981889</v>
      </c>
      <c r="E96" s="320">
        <f t="shared" si="23"/>
        <v>22.526904847388312</v>
      </c>
      <c r="F96" s="320">
        <f t="shared" si="23"/>
        <v>21.972654529075761</v>
      </c>
      <c r="G96" s="320">
        <f t="shared" si="23"/>
        <v>22.363277964676449</v>
      </c>
      <c r="H96" s="320">
        <f t="shared" si="23"/>
        <v>20.056724444868127</v>
      </c>
      <c r="I96" s="320">
        <f t="shared" si="23"/>
        <v>17.897221530271462</v>
      </c>
      <c r="J96" s="320">
        <f t="shared" si="23"/>
        <v>17.28841828550506</v>
      </c>
      <c r="K96" s="320">
        <f t="shared" si="23"/>
        <v>16.917956635442884</v>
      </c>
      <c r="L96" s="320">
        <f t="shared" si="23"/>
        <v>18.251120940791022</v>
      </c>
      <c r="M96" s="320">
        <f t="shared" si="23"/>
        <v>18.566520506669661</v>
      </c>
      <c r="N96" s="320">
        <f t="shared" si="23"/>
        <v>19.843179623873805</v>
      </c>
      <c r="O96" s="320">
        <f t="shared" si="23"/>
        <v>20.127519305805574</v>
      </c>
      <c r="P96" s="320">
        <f t="shared" si="23"/>
        <v>19.620293339525755</v>
      </c>
      <c r="Q96" s="320">
        <f t="shared" si="23"/>
        <v>19.463221304648822</v>
      </c>
      <c r="R96" s="320">
        <f t="shared" si="23"/>
        <v>18.897750992499564</v>
      </c>
      <c r="S96" s="320">
        <f t="shared" si="23"/>
        <v>18.734905532711934</v>
      </c>
      <c r="T96" s="320">
        <f t="shared" si="23"/>
        <v>18.200145600537532</v>
      </c>
      <c r="U96" s="320">
        <f t="shared" si="23"/>
        <v>18.590582873900374</v>
      </c>
      <c r="V96" s="320">
        <f t="shared" si="23"/>
        <v>18.165505257297589</v>
      </c>
      <c r="W96" s="320">
        <f t="shared" si="23"/>
        <v>18.827903341205484</v>
      </c>
      <c r="X96" s="320">
        <f t="shared" si="23"/>
        <v>17.599305263865737</v>
      </c>
      <c r="Y96" s="320">
        <f t="shared" si="23"/>
        <v>16.307460501541005</v>
      </c>
      <c r="DA96" s="95"/>
    </row>
    <row r="97" spans="1:105" ht="12" customHeight="1" x14ac:dyDescent="0.25">
      <c r="A97" s="55" t="s">
        <v>91</v>
      </c>
      <c r="B97" s="330">
        <f>IF(B$6=0,0,B$6/OIS!B$5*1000)</f>
        <v>0.32963199977085739</v>
      </c>
      <c r="C97" s="330">
        <f>IF(C$6=0,0,C$6/OIS!C$5*1000)</f>
        <v>0.30554530258483165</v>
      </c>
      <c r="D97" s="330">
        <f>IF(D$6=0,0,D$6/OIS!D$5*1000)</f>
        <v>0.33337532341422227</v>
      </c>
      <c r="E97" s="330">
        <f>IF(E$6=0,0,E$6/OIS!E$5*1000)</f>
        <v>0.3261273819436537</v>
      </c>
      <c r="F97" s="330">
        <f>IF(F$6=0,0,F$6/OIS!F$5*1000)</f>
        <v>0.32477390559469277</v>
      </c>
      <c r="G97" s="330">
        <f>IF(G$6=0,0,G$6/OIS!G$5*1000)</f>
        <v>0.33976860636340694</v>
      </c>
      <c r="H97" s="330">
        <f>IF(H$6=0,0,H$6/OIS!H$5*1000)</f>
        <v>0.31669387362190415</v>
      </c>
      <c r="I97" s="330">
        <f>IF(I$6=0,0,I$6/OIS!I$5*1000)</f>
        <v>0.29254664658865348</v>
      </c>
      <c r="J97" s="330">
        <f>IF(J$6=0,0,J$6/OIS!J$5*1000)</f>
        <v>0.29482249456153503</v>
      </c>
      <c r="K97" s="330">
        <f>IF(K$6=0,0,K$6/OIS!K$5*1000)</f>
        <v>0.2931416875820429</v>
      </c>
      <c r="L97" s="330">
        <f>IF(L$6=0,0,L$6/OIS!L$5*1000)</f>
        <v>0.31382369004607807</v>
      </c>
      <c r="M97" s="330">
        <f>IF(M$6=0,0,M$6/OIS!M$5*1000)</f>
        <v>0.31472328091081714</v>
      </c>
      <c r="N97" s="330">
        <f>IF(N$6=0,0,N$6/OIS!N$5*1000)</f>
        <v>0.38505601914071469</v>
      </c>
      <c r="O97" s="330">
        <f>IF(O$6=0,0,O$6/OIS!O$5*1000)</f>
        <v>0.39066483039642413</v>
      </c>
      <c r="P97" s="330">
        <f>IF(P$6=0,0,P$6/OIS!P$5*1000)</f>
        <v>0.38931024488258936</v>
      </c>
      <c r="Q97" s="330">
        <f>IF(Q$6=0,0,Q$6/OIS!Q$5*1000)</f>
        <v>0.37787723590765687</v>
      </c>
      <c r="R97" s="330">
        <f>IF(R$6=0,0,R$6/OIS!R$5*1000)</f>
        <v>0.37734029727119156</v>
      </c>
      <c r="S97" s="330">
        <f>IF(S$6=0,0,S$6/OIS!S$5*1000)</f>
        <v>0.36961692739022589</v>
      </c>
      <c r="T97" s="330">
        <f>IF(T$6=0,0,T$6/OIS!T$5*1000)</f>
        <v>0.36541573192949134</v>
      </c>
      <c r="U97" s="330">
        <f>IF(U$6=0,0,U$6/OIS!U$5*1000)</f>
        <v>0.36596025082145156</v>
      </c>
      <c r="V97" s="330">
        <f>IF(V$6=0,0,V$6/OIS!V$5*1000)</f>
        <v>0.34630668882775811</v>
      </c>
      <c r="W97" s="330">
        <f>IF(W$6=0,0,W$6/OIS!W$5*1000)</f>
        <v>0.34986167454830575</v>
      </c>
      <c r="X97" s="330">
        <f>IF(X$6=0,0,X$6/OIS!X$5*1000)</f>
        <v>0.31342270848225401</v>
      </c>
      <c r="Y97" s="330">
        <f>IF(Y$6=0,0,Y$6/OIS!Y$5*1000)</f>
        <v>0.28942425719194481</v>
      </c>
      <c r="DA97" s="67"/>
    </row>
    <row r="98" spans="1:105" ht="12" customHeight="1" x14ac:dyDescent="0.25">
      <c r="A98" s="173" t="s">
        <v>92</v>
      </c>
      <c r="B98" s="331">
        <f>IF(B$7=0,0,B$7/OIS!B$5*1000)</f>
        <v>0.17406892260708021</v>
      </c>
      <c r="C98" s="331">
        <f>IF(C$7=0,0,C$7/OIS!C$5*1000)</f>
        <v>0.16102500654225604</v>
      </c>
      <c r="D98" s="331">
        <f>IF(D$7=0,0,D$7/OIS!D$5*1000)</f>
        <v>0.17554426878561055</v>
      </c>
      <c r="E98" s="331">
        <f>IF(E$7=0,0,E$7/OIS!E$5*1000)</f>
        <v>0.1744831680139271</v>
      </c>
      <c r="F98" s="331">
        <f>IF(F$7=0,0,F$7/OIS!F$5*1000)</f>
        <v>0.17388013385328538</v>
      </c>
      <c r="G98" s="331">
        <f>IF(G$7=0,0,G$7/OIS!G$5*1000)</f>
        <v>0.18222047103692884</v>
      </c>
      <c r="H98" s="331">
        <f>IF(H$7=0,0,H$7/OIS!H$5*1000)</f>
        <v>0.1678809213313428</v>
      </c>
      <c r="I98" s="331">
        <f>IF(I$7=0,0,I$7/OIS!I$5*1000)</f>
        <v>0.15224333491913694</v>
      </c>
      <c r="J98" s="331">
        <f>IF(J$7=0,0,J$7/OIS!J$5*1000)</f>
        <v>0.15093288547808675</v>
      </c>
      <c r="K98" s="331">
        <f>IF(K$7=0,0,K$7/OIS!K$5*1000)</f>
        <v>0.14962935346067685</v>
      </c>
      <c r="L98" s="331">
        <f>IF(L$7=0,0,L$7/OIS!L$5*1000)</f>
        <v>0.16016574287583601</v>
      </c>
      <c r="M98" s="331">
        <f>IF(M$7=0,0,M$7/OIS!M$5*1000)</f>
        <v>0.16099015535850922</v>
      </c>
      <c r="N98" s="331">
        <f>IF(N$7=0,0,N$7/OIS!N$5*1000)</f>
        <v>0.19296500424822033</v>
      </c>
      <c r="O98" s="331">
        <f>IF(O$7=0,0,O$7/OIS!O$5*1000)</f>
        <v>0.19652225931943948</v>
      </c>
      <c r="P98" s="331">
        <f>IF(P$7=0,0,P$7/OIS!P$5*1000)</f>
        <v>0.19590211539897895</v>
      </c>
      <c r="Q98" s="331">
        <f>IF(Q$7=0,0,Q$7/OIS!Q$5*1000)</f>
        <v>0.18994936985768898</v>
      </c>
      <c r="R98" s="331">
        <f>IF(R$7=0,0,R$7/OIS!R$5*1000)</f>
        <v>0.18901356591982388</v>
      </c>
      <c r="S98" s="331">
        <f>IF(S$7=0,0,S$7/OIS!S$5*1000)</f>
        <v>0.18412854970016565</v>
      </c>
      <c r="T98" s="331">
        <f>IF(T$7=0,0,T$7/OIS!T$5*1000)</f>
        <v>0.18137762822442458</v>
      </c>
      <c r="U98" s="331">
        <f>IF(U$7=0,0,U$7/OIS!U$5*1000)</f>
        <v>0.18216104778807793</v>
      </c>
      <c r="V98" s="331">
        <f>IF(V$7=0,0,V$7/OIS!V$5*1000)</f>
        <v>0.17162121771042993</v>
      </c>
      <c r="W98" s="331">
        <f>IF(W$7=0,0,W$7/OIS!W$5*1000)</f>
        <v>0.17154050156885531</v>
      </c>
      <c r="X98" s="331">
        <f>IF(X$7=0,0,X$7/OIS!X$5*1000)</f>
        <v>0.15330188019087521</v>
      </c>
      <c r="Y98" s="331">
        <f>IF(Y$7=0,0,Y$7/OIS!Y$5*1000)</f>
        <v>0.14118841530552509</v>
      </c>
      <c r="DA98" s="177"/>
    </row>
    <row r="99" spans="1:105" ht="12" customHeight="1" x14ac:dyDescent="0.25">
      <c r="A99" s="173" t="s">
        <v>93</v>
      </c>
      <c r="B99" s="331">
        <f>IF(B$8=0,0,B$8/OIS!B$5*1000)</f>
        <v>0.30795806307008011</v>
      </c>
      <c r="C99" s="331">
        <f>IF(C$8=0,0,C$8/OIS!C$5*1000)</f>
        <v>0.28452088548144794</v>
      </c>
      <c r="D99" s="331">
        <f>IF(D$8=0,0,D$8/OIS!D$5*1000)</f>
        <v>0.31001150548778827</v>
      </c>
      <c r="E99" s="331">
        <f>IF(E$8=0,0,E$8/OIS!E$5*1000)</f>
        <v>0.31120570702171785</v>
      </c>
      <c r="F99" s="331">
        <f>IF(F$8=0,0,F$8/OIS!F$5*1000)</f>
        <v>0.31026285302064155</v>
      </c>
      <c r="G99" s="331">
        <f>IF(G$8=0,0,G$8/OIS!G$5*1000)</f>
        <v>0.32548699113107865</v>
      </c>
      <c r="H99" s="331">
        <f>IF(H$8=0,0,H$8/OIS!H$5*1000)</f>
        <v>0.29772572376678108</v>
      </c>
      <c r="I99" s="331">
        <f>IF(I$8=0,0,I$8/OIS!I$5*1000)</f>
        <v>0.26685560944645148</v>
      </c>
      <c r="J99" s="331">
        <f>IF(J$8=0,0,J$8/OIS!J$5*1000)</f>
        <v>0.26174781610161535</v>
      </c>
      <c r="K99" s="331">
        <f>IF(K$8=0,0,K$8/OIS!K$5*1000)</f>
        <v>0.25897981213950594</v>
      </c>
      <c r="L99" s="331">
        <f>IF(L$8=0,0,L$8/OIS!L$5*1000)</f>
        <v>0.27719285706277252</v>
      </c>
      <c r="M99" s="331">
        <f>IF(M$8=0,0,M$8/OIS!M$5*1000)</f>
        <v>0.27903928861614075</v>
      </c>
      <c r="N99" s="331">
        <f>IF(N$8=0,0,N$8/OIS!N$5*1000)</f>
        <v>0.32987270796686452</v>
      </c>
      <c r="O99" s="331">
        <f>IF(O$8=0,0,O$8/OIS!O$5*1000)</f>
        <v>0.33682719424897462</v>
      </c>
      <c r="P99" s="331">
        <f>IF(P$8=0,0,P$8/OIS!P$5*1000)</f>
        <v>0.33583572333211126</v>
      </c>
      <c r="Q99" s="331">
        <f>IF(Q$8=0,0,Q$8/OIS!Q$5*1000)</f>
        <v>0.32539831649563689</v>
      </c>
      <c r="R99" s="331">
        <f>IF(R$8=0,0,R$8/OIS!R$5*1000)</f>
        <v>0.32301850457033721</v>
      </c>
      <c r="S99" s="331">
        <f>IF(S$8=0,0,S$8/OIS!S$5*1000)</f>
        <v>0.31348056478051384</v>
      </c>
      <c r="T99" s="331">
        <f>IF(T$8=0,0,T$8/OIS!T$5*1000)</f>
        <v>0.3080225864238898</v>
      </c>
      <c r="U99" s="331">
        <f>IF(U$8=0,0,U$8/OIS!U$5*1000)</f>
        <v>0.30995916584613953</v>
      </c>
      <c r="V99" s="331">
        <f>IF(V$8=0,0,V$8/OIS!V$5*1000)</f>
        <v>0.2911332171191246</v>
      </c>
      <c r="W99" s="331">
        <f>IF(W$8=0,0,W$8/OIS!W$5*1000)</f>
        <v>0.28881643286514125</v>
      </c>
      <c r="X99" s="331">
        <f>IF(X$8=0,0,X$8/OIS!X$5*1000)</f>
        <v>0.25766359310705056</v>
      </c>
      <c r="Y99" s="331">
        <f>IF(Y$8=0,0,Y$8/OIS!Y$5*1000)</f>
        <v>0.23685389235148963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0.11627805744023018</v>
      </c>
      <c r="C100" s="331">
        <f>IF(C$9=0,0,C$9/OIS!C$5*1000)</f>
        <v>0.10782690350980646</v>
      </c>
      <c r="D100" s="331">
        <f>IF(D$9=0,0,D$9/OIS!D$5*1000)</f>
        <v>0.11766876579897499</v>
      </c>
      <c r="E100" s="331">
        <f>IF(E$9=0,0,E$9/OIS!E$5*1000)</f>
        <v>0.1147244752920156</v>
      </c>
      <c r="F100" s="331">
        <f>IF(F$9=0,0,F$9/OIS!F$5*1000)</f>
        <v>0.11423138591172745</v>
      </c>
      <c r="G100" s="331">
        <f>IF(G$9=0,0,G$9/OIS!G$5*1000)</f>
        <v>0.11946164880423553</v>
      </c>
      <c r="H100" s="331">
        <f>IF(H$9=0,0,H$9/OIS!H$5*1000)</f>
        <v>0.11162385863956593</v>
      </c>
      <c r="I100" s="331">
        <f>IF(I$9=0,0,I$9/OIS!I$5*1000)</f>
        <v>0.10351025628634944</v>
      </c>
      <c r="J100" s="331">
        <f>IF(J$9=0,0,J$9/OIS!J$5*1000)</f>
        <v>0.10466503981927947</v>
      </c>
      <c r="K100" s="331">
        <f>IF(K$9=0,0,K$9/OIS!K$5*1000)</f>
        <v>0.10413040889655005</v>
      </c>
      <c r="L100" s="331">
        <f>IF(L$9=0,0,L$9/OIS!L$5*1000)</f>
        <v>0.11147997137104113</v>
      </c>
      <c r="M100" s="331">
        <f>IF(M$9=0,0,M$9/OIS!M$5*1000)</f>
        <v>0.11174835584566606</v>
      </c>
      <c r="N100" s="331">
        <f>IF(N$9=0,0,N$9/OIS!N$5*1000)</f>
        <v>0.13728205278671896</v>
      </c>
      <c r="O100" s="331">
        <f>IF(O$9=0,0,O$9/OIS!O$5*1000)</f>
        <v>0.13917714867765446</v>
      </c>
      <c r="P100" s="331">
        <f>IF(P$9=0,0,P$9/OIS!P$5*1000)</f>
        <v>0.13868598311136554</v>
      </c>
      <c r="Q100" s="331">
        <f>IF(Q$9=0,0,Q$9/OIS!Q$5*1000)</f>
        <v>0.13464111119769881</v>
      </c>
      <c r="R100" s="331">
        <f>IF(R$9=0,0,R$9/OIS!R$5*1000)</f>
        <v>0.13454308963098821</v>
      </c>
      <c r="S100" s="331">
        <f>IF(S$9=0,0,S$9/OIS!S$5*1000)</f>
        <v>0.13193166015459393</v>
      </c>
      <c r="T100" s="331">
        <f>IF(T$9=0,0,T$9/OIS!T$5*1000)</f>
        <v>0.13052427394504879</v>
      </c>
      <c r="U100" s="331">
        <f>IF(U$9=0,0,U$9/OIS!U$5*1000)</f>
        <v>0.13064687983223508</v>
      </c>
      <c r="V100" s="331">
        <f>IF(V$9=0,0,V$9/OIS!V$5*1000)</f>
        <v>0.12373667150906829</v>
      </c>
      <c r="W100" s="331">
        <f>IF(W$9=0,0,W$9/OIS!W$5*1000)</f>
        <v>0.12526501887181141</v>
      </c>
      <c r="X100" s="331">
        <f>IF(X$9=0,0,X$9/OIS!X$5*1000)</f>
        <v>0.11227050820338057</v>
      </c>
      <c r="Y100" s="331">
        <f>IF(Y$9=0,0,Y$9/OIS!Y$5*1000)</f>
        <v>0.10372665263826122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0.41199506522716883</v>
      </c>
      <c r="C101" s="332">
        <f>IF(C$10=0,0,C$10/OIS!C$5*1000)</f>
        <v>0.40875995345185639</v>
      </c>
      <c r="D101" s="332">
        <f>IF(D$10=0,0,D$10/OIS!D$5*1000)</f>
        <v>0.43127143151390601</v>
      </c>
      <c r="E101" s="332">
        <f>IF(E$10=0,0,E$10/OIS!E$5*1000)</f>
        <v>0.42989070520610212</v>
      </c>
      <c r="F101" s="332">
        <f>IF(F$10=0,0,F$10/OIS!F$5*1000)</f>
        <v>0.41933565934244932</v>
      </c>
      <c r="G101" s="332">
        <f>IF(G$10=0,0,G$10/OIS!G$5*1000)</f>
        <v>0.44188704824624692</v>
      </c>
      <c r="H101" s="332">
        <f>IF(H$10=0,0,H$10/OIS!H$5*1000)</f>
        <v>0.40850011747861859</v>
      </c>
      <c r="I101" s="332">
        <f>IF(I$10=0,0,I$10/OIS!I$5*1000)</f>
        <v>0.37119408861674114</v>
      </c>
      <c r="J101" s="332">
        <f>IF(J$10=0,0,J$10/OIS!J$5*1000)</f>
        <v>0.36982330590291329</v>
      </c>
      <c r="K101" s="332">
        <f>IF(K$10=0,0,K$10/OIS!K$5*1000)</f>
        <v>0.39562330796634115</v>
      </c>
      <c r="L101" s="332">
        <f>IF(L$10=0,0,L$10/OIS!L$5*1000)</f>
        <v>0.43314595609166068</v>
      </c>
      <c r="M101" s="332">
        <f>IF(M$10=0,0,M$10/OIS!M$5*1000)</f>
        <v>0.44980025200212209</v>
      </c>
      <c r="N101" s="332">
        <f>IF(N$10=0,0,N$10/OIS!N$5*1000)</f>
        <v>0.52857712162360382</v>
      </c>
      <c r="O101" s="332">
        <f>IF(O$10=0,0,O$10/OIS!O$5*1000)</f>
        <v>0.57363254480374148</v>
      </c>
      <c r="P101" s="332">
        <f>IF(P$10=0,0,P$10/OIS!P$5*1000)</f>
        <v>0.58826617404785264</v>
      </c>
      <c r="Q101" s="332">
        <f>IF(Q$10=0,0,Q$10/OIS!Q$5*1000)</f>
        <v>0.59527621909952544</v>
      </c>
      <c r="R101" s="332">
        <f>IF(R$10=0,0,R$10/OIS!R$5*1000)</f>
        <v>0.59936054809715156</v>
      </c>
      <c r="S101" s="332">
        <f>IF(S$10=0,0,S$10/OIS!S$5*1000)</f>
        <v>0.57712253558887328</v>
      </c>
      <c r="T101" s="332">
        <f>IF(T$10=0,0,T$10/OIS!T$5*1000)</f>
        <v>0.58741651899657821</v>
      </c>
      <c r="U101" s="332">
        <f>IF(U$10=0,0,U$10/OIS!U$5*1000)</f>
        <v>0.64297235257611229</v>
      </c>
      <c r="V101" s="332">
        <f>IF(V$10=0,0,V$10/OIS!V$5*1000)</f>
        <v>0.66864342302820401</v>
      </c>
      <c r="W101" s="332">
        <f>IF(W$10=0,0,W$10/OIS!W$5*1000)</f>
        <v>0.6984978068965243</v>
      </c>
      <c r="X101" s="332">
        <f>IF(X$10=0,0,X$10/OIS!X$5*1000)</f>
        <v>0.7272453542659103</v>
      </c>
      <c r="Y101" s="332">
        <f>IF(Y$10=0,0,Y$10/OIS!Y$5*1000)</f>
        <v>0.77133651369082568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3.4878263546412849</v>
      </c>
      <c r="C102" s="348">
        <f>IF(C$16=0,0,C$16/OIS!C$5*1000)</f>
        <v>3.5725340381880284</v>
      </c>
      <c r="D102" s="348">
        <f>IF(D$16=0,0,D$16/OIS!D$5*1000)</f>
        <v>3.4863188028088077</v>
      </c>
      <c r="E102" s="348">
        <f>IF(E$16=0,0,E$16/OIS!E$5*1000)</f>
        <v>3.877549048659648</v>
      </c>
      <c r="F102" s="348">
        <f>IF(F$16=0,0,F$16/OIS!F$5*1000)</f>
        <v>3.7113472620428047</v>
      </c>
      <c r="G102" s="348">
        <f>IF(G$16=0,0,G$16/OIS!G$5*1000)</f>
        <v>3.5214364397957607</v>
      </c>
      <c r="H102" s="348">
        <f>IF(H$16=0,0,H$16/OIS!H$5*1000)</f>
        <v>3.2545926769114648</v>
      </c>
      <c r="I102" s="348">
        <f>IF(I$16=0,0,I$16/OIS!I$5*1000)</f>
        <v>3.002698513692958</v>
      </c>
      <c r="J102" s="348">
        <f>IF(J$16=0,0,J$16/OIS!J$5*1000)</f>
        <v>3.1661751944492651</v>
      </c>
      <c r="K102" s="348">
        <f>IF(K$16=0,0,K$16/OIS!K$5*1000)</f>
        <v>3.1129176733800898</v>
      </c>
      <c r="L102" s="348">
        <f>IF(L$16=0,0,L$16/OIS!L$5*1000)</f>
        <v>3.4034912613522028</v>
      </c>
      <c r="M102" s="348">
        <f>IF(M$16=0,0,M$16/OIS!M$5*1000)</f>
        <v>3.6077822660479817</v>
      </c>
      <c r="N102" s="348">
        <f>IF(N$16=0,0,N$16/OIS!N$5*1000)</f>
        <v>3.6078614190162321</v>
      </c>
      <c r="O102" s="348">
        <f>IF(O$16=0,0,O$16/OIS!O$5*1000)</f>
        <v>3.3758416417462653</v>
      </c>
      <c r="P102" s="348">
        <f>IF(P$16=0,0,P$16/OIS!P$5*1000)</f>
        <v>2.9944285896380367</v>
      </c>
      <c r="Q102" s="348">
        <f>IF(Q$16=0,0,Q$16/OIS!Q$5*1000)</f>
        <v>3.5852893846268499</v>
      </c>
      <c r="R102" s="348">
        <f>IF(R$16=0,0,R$16/OIS!R$5*1000)</f>
        <v>2.7058249107019612</v>
      </c>
      <c r="S102" s="348">
        <f>IF(S$16=0,0,S$16/OIS!S$5*1000)</f>
        <v>2.9284029832715861</v>
      </c>
      <c r="T102" s="348">
        <f>IF(T$16=0,0,T$16/OIS!T$5*1000)</f>
        <v>2.3744318863653788</v>
      </c>
      <c r="U102" s="348">
        <f>IF(U$16=0,0,U$16/OIS!U$5*1000)</f>
        <v>2.4495816394307419</v>
      </c>
      <c r="V102" s="348">
        <f>IF(V$16=0,0,V$16/OIS!V$5*1000)</f>
        <v>2.4918341106620208</v>
      </c>
      <c r="W102" s="348">
        <f>IF(W$16=0,0,W$16/OIS!W$5*1000)</f>
        <v>2.4132185404515711</v>
      </c>
      <c r="X102" s="348">
        <f>IF(X$16=0,0,X$16/OIS!X$5*1000)</f>
        <v>2.2533643033095299</v>
      </c>
      <c r="Y102" s="348">
        <f>IF(Y$16=0,0,Y$16/OIS!Y$5*1000)</f>
        <v>2.0708388048006063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7.576451752472634</v>
      </c>
      <c r="C103" s="348">
        <f>IF(C$27=0,0,C$27/OIS!C$5*1000)</f>
        <v>7.7304453362638821</v>
      </c>
      <c r="D103" s="348">
        <f>IF(D$27=0,0,D$27/OIS!D$5*1000)</f>
        <v>7.8391845679755843</v>
      </c>
      <c r="E103" s="348">
        <f>IF(E$27=0,0,E$27/OIS!E$5*1000)</f>
        <v>7.5410189481592367</v>
      </c>
      <c r="F103" s="348">
        <f>IF(F$27=0,0,F$27/OIS!F$5*1000)</f>
        <v>7.308978000339537</v>
      </c>
      <c r="G103" s="348">
        <f>IF(G$27=0,0,G$27/OIS!G$5*1000)</f>
        <v>7.4083321666857191</v>
      </c>
      <c r="H103" s="348">
        <f>IF(H$27=0,0,H$27/OIS!H$5*1000)</f>
        <v>6.5843966392808548</v>
      </c>
      <c r="I103" s="348">
        <f>IF(I$27=0,0,I$27/OIS!I$5*1000)</f>
        <v>5.8367095425385429</v>
      </c>
      <c r="J103" s="348">
        <f>IF(J$27=0,0,J$27/OIS!J$5*1000)</f>
        <v>5.3478745598217268</v>
      </c>
      <c r="K103" s="348">
        <f>IF(K$27=0,0,K$27/OIS!K$5*1000)</f>
        <v>5.1496176863526353</v>
      </c>
      <c r="L103" s="348">
        <f>IF(L$27=0,0,L$27/OIS!L$5*1000)</f>
        <v>5.5908247218138998</v>
      </c>
      <c r="M103" s="348">
        <f>IF(M$27=0,0,M$27/OIS!M$5*1000)</f>
        <v>5.6358271583297315</v>
      </c>
      <c r="N103" s="348">
        <f>IF(N$27=0,0,N$27/OIS!N$5*1000)</f>
        <v>5.9014282667370574</v>
      </c>
      <c r="O103" s="348">
        <f>IF(O$27=0,0,O$27/OIS!O$5*1000)</f>
        <v>6.0893858776573868</v>
      </c>
      <c r="P103" s="348">
        <f>IF(P$27=0,0,P$27/OIS!P$5*1000)</f>
        <v>6.0105701548657251</v>
      </c>
      <c r="Q103" s="348">
        <f>IF(Q$27=0,0,Q$27/OIS!Q$5*1000)</f>
        <v>5.6590927874808452</v>
      </c>
      <c r="R103" s="348">
        <f>IF(R$27=0,0,R$27/OIS!R$5*1000)</f>
        <v>5.924715692815071</v>
      </c>
      <c r="S103" s="348">
        <f>IF(S$27=0,0,S$27/OIS!S$5*1000)</f>
        <v>5.8532495303867726</v>
      </c>
      <c r="T103" s="348">
        <f>IF(T$27=0,0,T$27/OIS!T$5*1000)</f>
        <v>5.8180451855248112</v>
      </c>
      <c r="U103" s="348">
        <f>IF(U$27=0,0,U$27/OIS!U$5*1000)</f>
        <v>5.9919702250832687</v>
      </c>
      <c r="V103" s="348">
        <f>IF(V$27=0,0,V$27/OIS!V$5*1000)</f>
        <v>5.9302463047374685</v>
      </c>
      <c r="W103" s="348">
        <f>IF(W$27=0,0,W$27/OIS!W$5*1000)</f>
        <v>6.2940677514988126</v>
      </c>
      <c r="X103" s="348">
        <f>IF(X$27=0,0,X$27/OIS!X$5*1000)</f>
        <v>5.8990916347674407</v>
      </c>
      <c r="Y103" s="348">
        <f>IF(Y$27=0,0,Y$27/OIS!Y$5*1000)</f>
        <v>5.4589870914047447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0.65712025825527365</v>
      </c>
      <c r="C104" s="348">
        <f>IF(C$35=0,0,C$35/OIS!C$5*1000)</f>
        <v>0.65762307313480772</v>
      </c>
      <c r="D104" s="348">
        <f>IF(D$35=0,0,D$35/OIS!D$5*1000)</f>
        <v>0.63054796432666926</v>
      </c>
      <c r="E104" s="348">
        <f>IF(E$35=0,0,E$35/OIS!E$5*1000)</f>
        <v>0.74840802939177609</v>
      </c>
      <c r="F104" s="348">
        <f>IF(F$35=0,0,F$35/OIS!F$5*1000)</f>
        <v>0.71263528979812318</v>
      </c>
      <c r="G104" s="348">
        <f>IF(G$35=0,0,G$35/OIS!G$5*1000)</f>
        <v>0.63880517103538204</v>
      </c>
      <c r="H104" s="348">
        <f>IF(H$35=0,0,H$35/OIS!H$5*1000)</f>
        <v>0.57990621630732264</v>
      </c>
      <c r="I104" s="348">
        <f>IF(I$35=0,0,I$35/OIS!I$5*1000)</f>
        <v>0.51725029454297944</v>
      </c>
      <c r="J104" s="348">
        <f>IF(J$35=0,0,J$35/OIS!J$5*1000)</f>
        <v>0.41947554326375475</v>
      </c>
      <c r="K104" s="348">
        <f>IF(K$35=0,0,K$35/OIS!K$5*1000)</f>
        <v>0.40493253162061033</v>
      </c>
      <c r="L104" s="348">
        <f>IF(L$35=0,0,L$35/OIS!L$5*1000)</f>
        <v>0.4472882484004051</v>
      </c>
      <c r="M104" s="348">
        <f>IF(M$35=0,0,M$35/OIS!M$5*1000)</f>
        <v>0.44443621892395369</v>
      </c>
      <c r="N104" s="348">
        <f>IF(N$35=0,0,N$35/OIS!N$5*1000)</f>
        <v>0.44608105803251036</v>
      </c>
      <c r="O104" s="348">
        <f>IF(O$35=0,0,O$35/OIS!O$5*1000)</f>
        <v>0.37486097593986534</v>
      </c>
      <c r="P104" s="348">
        <f>IF(P$35=0,0,P$35/OIS!P$5*1000)</f>
        <v>0.29921390251649826</v>
      </c>
      <c r="Q104" s="348">
        <f>IF(Q$35=0,0,Q$35/OIS!Q$5*1000)</f>
        <v>0.25599032655508536</v>
      </c>
      <c r="R104" s="348">
        <f>IF(R$35=0,0,R$35/OIS!R$5*1000)</f>
        <v>0.28449685482027637</v>
      </c>
      <c r="S104" s="348">
        <f>IF(S$35=0,0,S$35/OIS!S$5*1000)</f>
        <v>0.27649895028991966</v>
      </c>
      <c r="T104" s="348">
        <f>IF(T$35=0,0,T$35/OIS!T$5*1000)</f>
        <v>0.29739890073274977</v>
      </c>
      <c r="U104" s="348">
        <f>IF(U$35=0,0,U$35/OIS!U$5*1000)</f>
        <v>0.29742261870559628</v>
      </c>
      <c r="V104" s="348">
        <f>IF(V$35=0,0,V$35/OIS!V$5*1000)</f>
        <v>0.26018922988443771</v>
      </c>
      <c r="W104" s="348">
        <f>IF(W$35=0,0,W$35/OIS!W$5*1000)</f>
        <v>0.23998660914529141</v>
      </c>
      <c r="X104" s="348">
        <f>IF(X$35=0,0,X$35/OIS!X$5*1000)</f>
        <v>0.2270889562088487</v>
      </c>
      <c r="Y104" s="348">
        <f>IF(Y$35=0,0,Y$35/OIS!Y$5*1000)</f>
        <v>0.20715603422252485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0.30588557042075026</v>
      </c>
      <c r="C105" s="348">
        <f>IF(C$54=0,0,C$54/OIS!C$5*1000)</f>
        <v>0.28994742334112594</v>
      </c>
      <c r="D105" s="348">
        <f>IF(D$54=0,0,D$54/OIS!D$5*1000)</f>
        <v>0.30039121357858573</v>
      </c>
      <c r="E105" s="348">
        <f>IF(E$54=0,0,E$54/OIS!E$5*1000)</f>
        <v>0.32792568736486583</v>
      </c>
      <c r="F105" s="348">
        <f>IF(F$54=0,0,F$54/OIS!F$5*1000)</f>
        <v>0.32165378425002411</v>
      </c>
      <c r="G105" s="348">
        <f>IF(G$54=0,0,G$54/OIS!G$5*1000)</f>
        <v>0.3186033804319961</v>
      </c>
      <c r="H105" s="348">
        <f>IF(H$54=0,0,H$54/OIS!H$5*1000)</f>
        <v>0.28210882183600505</v>
      </c>
      <c r="I105" s="348">
        <f>IF(I$54=0,0,I$54/OIS!I$5*1000)</f>
        <v>0.2422393464140416</v>
      </c>
      <c r="J105" s="348">
        <f>IF(J$54=0,0,J$54/OIS!J$5*1000)</f>
        <v>0.21245095863017988</v>
      </c>
      <c r="K105" s="348">
        <f>IF(K$54=0,0,K$54/OIS!K$5*1000)</f>
        <v>0.20540539490383383</v>
      </c>
      <c r="L105" s="348">
        <f>IF(L$54=0,0,L$54/OIS!L$5*1000)</f>
        <v>0.22290456902400446</v>
      </c>
      <c r="M105" s="348">
        <f>IF(M$54=0,0,M$54/OIS!M$5*1000)</f>
        <v>0.22145197081192017</v>
      </c>
      <c r="N105" s="348">
        <f>IF(N$54=0,0,N$54/OIS!N$5*1000)</f>
        <v>0.23295434760884295</v>
      </c>
      <c r="O105" s="348">
        <f>IF(O$54=0,0,O$54/OIS!O$5*1000)</f>
        <v>0.22895115587714196</v>
      </c>
      <c r="P105" s="348">
        <f>IF(P$54=0,0,P$54/OIS!P$5*1000)</f>
        <v>0.21826665286769453</v>
      </c>
      <c r="Q105" s="348">
        <f>IF(Q$54=0,0,Q$54/OIS!Q$5*1000)</f>
        <v>0.20537207241390487</v>
      </c>
      <c r="R105" s="348">
        <f>IF(R$54=0,0,R$54/OIS!R$5*1000)</f>
        <v>0.20672270646838817</v>
      </c>
      <c r="S105" s="348">
        <f>IF(S$54=0,0,S$54/OIS!S$5*1000)</f>
        <v>0.19721692009207892</v>
      </c>
      <c r="T105" s="348">
        <f>IF(T$54=0,0,T$54/OIS!T$5*1000)</f>
        <v>0.19546421053534765</v>
      </c>
      <c r="U105" s="348">
        <f>IF(U$54=0,0,U$54/OIS!U$5*1000)</f>
        <v>0.19873424478499691</v>
      </c>
      <c r="V105" s="348">
        <f>IF(V$54=0,0,V$54/OIS!V$5*1000)</f>
        <v>0.18099684726165274</v>
      </c>
      <c r="W105" s="348">
        <f>IF(W$54=0,0,W$54/OIS!W$5*1000)</f>
        <v>0.1695033331030307</v>
      </c>
      <c r="X105" s="348">
        <f>IF(X$54=0,0,X$54/OIS!X$5*1000)</f>
        <v>0.15231882306063091</v>
      </c>
      <c r="Y105" s="348">
        <f>IF(Y$54=0,0,Y$54/OIS!Y$5*1000)</f>
        <v>0.13836544325317601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3.6144335112631252</v>
      </c>
      <c r="C106" s="348">
        <f>IF(C$68=0,0,C$68/OIS!C$5*1000)</f>
        <v>3.8905879264668886</v>
      </c>
      <c r="D106" s="348">
        <f>IF(D$68=0,0,D$68/OIS!D$5*1000)</f>
        <v>3.9941633193828183</v>
      </c>
      <c r="E106" s="348">
        <f>IF(E$68=0,0,E$68/OIS!E$5*1000)</f>
        <v>3.8419506405561474</v>
      </c>
      <c r="F106" s="348">
        <f>IF(F$68=0,0,F$68/OIS!F$5*1000)</f>
        <v>3.7530099430453761</v>
      </c>
      <c r="G106" s="348">
        <f>IF(G$68=0,0,G$68/OIS!G$5*1000)</f>
        <v>3.9988976626742225</v>
      </c>
      <c r="H106" s="348">
        <f>IF(H$68=0,0,H$68/OIS!H$5*1000)</f>
        <v>3.4748866999602388</v>
      </c>
      <c r="I106" s="348">
        <f>IF(I$68=0,0,I$68/OIS!I$5*1000)</f>
        <v>3.0931692750647675</v>
      </c>
      <c r="J106" s="348">
        <f>IF(J$68=0,0,J$68/OIS!J$5*1000)</f>
        <v>3.0954998979773061</v>
      </c>
      <c r="K106" s="348">
        <f>IF(K$68=0,0,K$68/OIS!K$5*1000)</f>
        <v>3.0335374724010808</v>
      </c>
      <c r="L106" s="348">
        <f>IF(L$68=0,0,L$68/OIS!L$5*1000)</f>
        <v>3.2134666694936378</v>
      </c>
      <c r="M106" s="348">
        <f>IF(M$68=0,0,M$68/OIS!M$5*1000)</f>
        <v>3.2245915431947445</v>
      </c>
      <c r="N106" s="348">
        <f>IF(N$68=0,0,N$68/OIS!N$5*1000)</f>
        <v>3.3421025747078681</v>
      </c>
      <c r="O106" s="348">
        <f>IF(O$68=0,0,O$68/OIS!O$5*1000)</f>
        <v>3.5582373994199226</v>
      </c>
      <c r="P106" s="348">
        <f>IF(P$68=0,0,P$68/OIS!P$5*1000)</f>
        <v>3.5987122343064577</v>
      </c>
      <c r="Q106" s="348">
        <f>IF(Q$68=0,0,Q$68/OIS!Q$5*1000)</f>
        <v>3.4405089289100337</v>
      </c>
      <c r="R106" s="348">
        <f>IF(R$68=0,0,R$68/OIS!R$5*1000)</f>
        <v>3.5149692595856163</v>
      </c>
      <c r="S106" s="348">
        <f>IF(S$68=0,0,S$68/OIS!S$5*1000)</f>
        <v>3.4358470511858075</v>
      </c>
      <c r="T106" s="348">
        <f>IF(T$68=0,0,T$68/OIS!T$5*1000)</f>
        <v>3.5742451158050539</v>
      </c>
      <c r="U106" s="348">
        <f>IF(U$68=0,0,U$68/OIS!U$5*1000)</f>
        <v>3.6087865581618979</v>
      </c>
      <c r="V106" s="348">
        <f>IF(V$68=0,0,V$68/OIS!V$5*1000)</f>
        <v>3.5815458752415155</v>
      </c>
      <c r="W106" s="348">
        <f>IF(W$68=0,0,W$68/OIS!W$5*1000)</f>
        <v>4.0523221899099644</v>
      </c>
      <c r="X106" s="348">
        <f>IF(X$68=0,0,X$68/OIS!X$5*1000)</f>
        <v>3.9255307918934039</v>
      </c>
      <c r="Y106" s="348">
        <f>IF(Y$68=0,0,Y$68/OIS!Y$5*1000)</f>
        <v>3.6133885402348547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4.715697663746786</v>
      </c>
      <c r="C107" s="333">
        <f>IF(C$69=0,0,C$69/OIS!C$5*1000)</f>
        <v>4.3470406713185703</v>
      </c>
      <c r="D107" s="333">
        <f>IF(D$69=0,0,D$69/OIS!D$5*1000)</f>
        <v>4.7320455939089214</v>
      </c>
      <c r="E107" s="333">
        <f>IF(E$69=0,0,E$69/OIS!E$5*1000)</f>
        <v>4.8336210557792221</v>
      </c>
      <c r="F107" s="333">
        <f>IF(F$69=0,0,F$69/OIS!F$5*1000)</f>
        <v>4.8225463118770966</v>
      </c>
      <c r="G107" s="333">
        <f>IF(G$69=0,0,G$69/OIS!G$5*1000)</f>
        <v>5.0683783784714702</v>
      </c>
      <c r="H107" s="333">
        <f>IF(H$69=0,0,H$69/OIS!H$5*1000)</f>
        <v>4.5784088957340288</v>
      </c>
      <c r="I107" s="333">
        <f>IF(I$69=0,0,I$69/OIS!I$5*1000)</f>
        <v>4.0188046221608422</v>
      </c>
      <c r="J107" s="333">
        <f>IF(J$69=0,0,J$69/OIS!J$5*1000)</f>
        <v>3.864950589499399</v>
      </c>
      <c r="K107" s="333">
        <f>IF(K$69=0,0,K$69/OIS!K$5*1000)</f>
        <v>3.8100413067395187</v>
      </c>
      <c r="L107" s="333">
        <f>IF(L$69=0,0,L$69/OIS!L$5*1000)</f>
        <v>4.0773372532594845</v>
      </c>
      <c r="M107" s="333">
        <f>IF(M$69=0,0,M$69/OIS!M$5*1000)</f>
        <v>4.1161300166280732</v>
      </c>
      <c r="N107" s="333">
        <f>IF(N$69=0,0,N$69/OIS!N$5*1000)</f>
        <v>4.7389990520051724</v>
      </c>
      <c r="O107" s="333">
        <f>IF(O$69=0,0,O$69/OIS!O$5*1000)</f>
        <v>4.8634182777187549</v>
      </c>
      <c r="P107" s="333">
        <f>IF(P$69=0,0,P$69/OIS!P$5*1000)</f>
        <v>4.8511015645584434</v>
      </c>
      <c r="Q107" s="333">
        <f>IF(Q$69=0,0,Q$69/OIS!Q$5*1000)</f>
        <v>4.6938255521038945</v>
      </c>
      <c r="R107" s="333">
        <f>IF(R$69=0,0,R$69/OIS!R$5*1000)</f>
        <v>4.6377455626187594</v>
      </c>
      <c r="S107" s="333">
        <f>IF(S$69=0,0,S$69/OIS!S$5*1000)</f>
        <v>4.4674098598714007</v>
      </c>
      <c r="T107" s="333">
        <f>IF(T$69=0,0,T$69/OIS!T$5*1000)</f>
        <v>4.3678035620547577</v>
      </c>
      <c r="U107" s="333">
        <f>IF(U$69=0,0,U$69/OIS!U$5*1000)</f>
        <v>4.4123878908698559</v>
      </c>
      <c r="V107" s="333">
        <f>IF(V$69=0,0,V$69/OIS!V$5*1000)</f>
        <v>4.1192516713159097</v>
      </c>
      <c r="W107" s="333">
        <f>IF(W$69=0,0,W$69/OIS!W$5*1000)</f>
        <v>4.024823482346175</v>
      </c>
      <c r="X107" s="333">
        <f>IF(X$69=0,0,X$69/OIS!X$5*1000)</f>
        <v>3.5780067103764104</v>
      </c>
      <c r="Y107" s="333">
        <f>IF(Y$69=0,0,Y$69/OIS!Y$5*1000)</f>
        <v>3.2761948564470504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DK: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182.16077365790559</v>
      </c>
      <c r="C5" s="223">
        <v>193.04018539848741</v>
      </c>
      <c r="D5" s="223">
        <v>187.1570019831027</v>
      </c>
      <c r="E5" s="223">
        <v>195.12917205363459</v>
      </c>
      <c r="F5" s="223">
        <v>198.59348253571699</v>
      </c>
      <c r="G5" s="223">
        <v>198.20970758374159</v>
      </c>
      <c r="H5" s="223">
        <v>190.30454812265921</v>
      </c>
      <c r="I5" s="223">
        <v>180.54181068001009</v>
      </c>
      <c r="J5" s="223">
        <v>174.33459674072401</v>
      </c>
      <c r="K5" s="223">
        <v>148.5686199182347</v>
      </c>
      <c r="L5" s="223">
        <v>152.7419028656185</v>
      </c>
      <c r="M5" s="223">
        <v>151.27576414130459</v>
      </c>
      <c r="N5" s="223">
        <v>136.3753176756239</v>
      </c>
      <c r="O5" s="223">
        <v>131.17148048826681</v>
      </c>
      <c r="P5" s="223">
        <v>124.83380318268151</v>
      </c>
      <c r="Q5" s="223">
        <v>133.99225956110311</v>
      </c>
      <c r="R5" s="223">
        <v>128.01993128490611</v>
      </c>
      <c r="S5" s="223">
        <v>135.79418293541619</v>
      </c>
      <c r="T5" s="223">
        <v>133.05590463130869</v>
      </c>
      <c r="U5" s="223">
        <v>129.3330486706902</v>
      </c>
      <c r="V5" s="223">
        <v>139.05723349398599</v>
      </c>
      <c r="W5" s="223">
        <v>161.1602978895898</v>
      </c>
      <c r="X5" s="223">
        <v>166.96268704897679</v>
      </c>
      <c r="Y5" s="223">
        <v>165.32905945230101</v>
      </c>
      <c r="DA5" s="89" t="s">
        <v>3123</v>
      </c>
    </row>
    <row r="6" spans="1:105" ht="12" customHeight="1" x14ac:dyDescent="0.25">
      <c r="A6" s="55" t="s">
        <v>91</v>
      </c>
      <c r="B6" s="259">
        <v>3.5515260328945519</v>
      </c>
      <c r="C6" s="259">
        <v>3.4979497825628472</v>
      </c>
      <c r="D6" s="259">
        <v>3.5734651101238768</v>
      </c>
      <c r="E6" s="259">
        <v>3.603808698453467</v>
      </c>
      <c r="F6" s="259">
        <v>3.733528862872515</v>
      </c>
      <c r="G6" s="259">
        <v>3.7903600573274869</v>
      </c>
      <c r="H6" s="259">
        <v>3.7908959948847198</v>
      </c>
      <c r="I6" s="259">
        <v>3.746962928722724</v>
      </c>
      <c r="J6" s="259">
        <v>3.740808216117903</v>
      </c>
      <c r="K6" s="259">
        <v>3.2229677536192178</v>
      </c>
      <c r="L6" s="259">
        <v>3.2853078865028431</v>
      </c>
      <c r="M6" s="259">
        <v>3.2164064292912502</v>
      </c>
      <c r="N6" s="259">
        <v>3.2945927948696672</v>
      </c>
      <c r="O6" s="259">
        <v>3.143085431329506</v>
      </c>
      <c r="P6" s="259">
        <v>3.0365142495814612</v>
      </c>
      <c r="Q6" s="259">
        <v>3.1625292456571579</v>
      </c>
      <c r="R6" s="259">
        <v>3.1363673970813331</v>
      </c>
      <c r="S6" s="259">
        <v>3.294604476903757</v>
      </c>
      <c r="T6" s="259">
        <v>3.3005572953561919</v>
      </c>
      <c r="U6" s="259">
        <v>3.1352928633229058</v>
      </c>
      <c r="V6" s="259">
        <v>3.2648485728353358</v>
      </c>
      <c r="W6" s="259">
        <v>3.69998696250099</v>
      </c>
      <c r="X6" s="259">
        <v>3.659754818142448</v>
      </c>
      <c r="Y6" s="259">
        <v>3.5954946027729981</v>
      </c>
      <c r="DA6" s="67" t="s">
        <v>3124</v>
      </c>
    </row>
    <row r="7" spans="1:105" ht="12" customHeight="1" x14ac:dyDescent="0.25">
      <c r="A7" s="173" t="s">
        <v>92</v>
      </c>
      <c r="B7" s="224">
        <v>0.47735088777932649</v>
      </c>
      <c r="C7" s="224">
        <v>0.46918125716321679</v>
      </c>
      <c r="D7" s="224">
        <v>0.47891982288642798</v>
      </c>
      <c r="E7" s="224">
        <v>0.49073807885390203</v>
      </c>
      <c r="F7" s="224">
        <v>0.50872745814982312</v>
      </c>
      <c r="G7" s="224">
        <v>0.51751412042018918</v>
      </c>
      <c r="H7" s="224">
        <v>0.51172360949557016</v>
      </c>
      <c r="I7" s="224">
        <v>0.4967269046169695</v>
      </c>
      <c r="J7" s="224">
        <v>0.4880642260872653</v>
      </c>
      <c r="K7" s="224">
        <v>0.4192568676096311</v>
      </c>
      <c r="L7" s="224">
        <v>0.42731587654076703</v>
      </c>
      <c r="M7" s="224">
        <v>0.4191891598878672</v>
      </c>
      <c r="N7" s="224">
        <v>0.42082802784706469</v>
      </c>
      <c r="O7" s="224">
        <v>0.40300269526959442</v>
      </c>
      <c r="P7" s="224">
        <v>0.38950933335212479</v>
      </c>
      <c r="Q7" s="224">
        <v>0.40519131839309352</v>
      </c>
      <c r="R7" s="224">
        <v>0.40054664094567621</v>
      </c>
      <c r="S7" s="224">
        <v>0.41855479173984211</v>
      </c>
      <c r="T7" s="224">
        <v>0.4178633635671532</v>
      </c>
      <c r="U7" s="224">
        <v>0.39797992163646012</v>
      </c>
      <c r="V7" s="224">
        <v>0.41267118066230529</v>
      </c>
      <c r="W7" s="224">
        <v>0.46295795446189958</v>
      </c>
      <c r="X7" s="224">
        <v>0.45687337033551662</v>
      </c>
      <c r="Y7" s="224">
        <v>0.44772471277027082</v>
      </c>
      <c r="DA7" s="177" t="s">
        <v>3125</v>
      </c>
    </row>
    <row r="8" spans="1:105" ht="12" customHeight="1" x14ac:dyDescent="0.25">
      <c r="A8" s="173" t="s">
        <v>93</v>
      </c>
      <c r="B8" s="224">
        <v>4.5553666544499327</v>
      </c>
      <c r="C8" s="224">
        <v>4.4704799092458023</v>
      </c>
      <c r="D8" s="224">
        <v>4.5609052970095716</v>
      </c>
      <c r="E8" s="224">
        <v>4.724556282678809</v>
      </c>
      <c r="F8" s="224">
        <v>4.8992874107100102</v>
      </c>
      <c r="G8" s="224">
        <v>4.9933701810064726</v>
      </c>
      <c r="H8" s="224">
        <v>4.9026027047702074</v>
      </c>
      <c r="I8" s="224">
        <v>4.7034521674847838</v>
      </c>
      <c r="J8" s="224">
        <v>4.572769267792042</v>
      </c>
      <c r="K8" s="224">
        <v>3.9190511827583032</v>
      </c>
      <c r="L8" s="224">
        <v>3.9941319191071072</v>
      </c>
      <c r="M8" s="224">
        <v>3.9209392579919031</v>
      </c>
      <c r="N8" s="224">
        <v>3.8769059736741212</v>
      </c>
      <c r="O8" s="224">
        <v>3.7248395641536831</v>
      </c>
      <c r="P8" s="224">
        <v>3.603178223916359</v>
      </c>
      <c r="Q8" s="224">
        <v>3.7424623954678502</v>
      </c>
      <c r="R8" s="224">
        <v>3.6934998185570831</v>
      </c>
      <c r="S8" s="224">
        <v>3.845936409075899</v>
      </c>
      <c r="T8" s="224">
        <v>3.8303745681761661</v>
      </c>
      <c r="U8" s="224">
        <v>3.653419491360975</v>
      </c>
      <c r="V8" s="224">
        <v>3.776262010848904</v>
      </c>
      <c r="W8" s="224">
        <v>4.2070633762900354</v>
      </c>
      <c r="X8" s="224">
        <v>4.1452007190403508</v>
      </c>
      <c r="Y8" s="224">
        <v>4.0551473069199746</v>
      </c>
      <c r="DA8" s="177" t="s">
        <v>3126</v>
      </c>
    </row>
    <row r="9" spans="1:105" ht="12" customHeight="1" x14ac:dyDescent="0.25">
      <c r="A9" s="173" t="s">
        <v>94</v>
      </c>
      <c r="B9" s="224">
        <v>1.2488357540333841</v>
      </c>
      <c r="C9" s="224">
        <v>1.230656455889128</v>
      </c>
      <c r="D9" s="224">
        <v>1.2574266573990009</v>
      </c>
      <c r="E9" s="224">
        <v>1.2634839982356449</v>
      </c>
      <c r="F9" s="224">
        <v>1.308854221038823</v>
      </c>
      <c r="G9" s="224">
        <v>1.3277557189428211</v>
      </c>
      <c r="H9" s="224">
        <v>1.330989947520677</v>
      </c>
      <c r="I9" s="224">
        <v>1.3204087237542721</v>
      </c>
      <c r="J9" s="224">
        <v>1.3223977956179169</v>
      </c>
      <c r="K9" s="224">
        <v>1.1401765101755439</v>
      </c>
      <c r="L9" s="224">
        <v>1.1622471058326469</v>
      </c>
      <c r="M9" s="224">
        <v>1.1378016314991539</v>
      </c>
      <c r="N9" s="224">
        <v>1.170784542870507</v>
      </c>
      <c r="O9" s="224">
        <v>1.11579548834846</v>
      </c>
      <c r="P9" s="224">
        <v>1.077582377928753</v>
      </c>
      <c r="Q9" s="224">
        <v>1.1229556058343191</v>
      </c>
      <c r="R9" s="224">
        <v>1.1140169758355121</v>
      </c>
      <c r="S9" s="224">
        <v>1.1713032016620519</v>
      </c>
      <c r="T9" s="224">
        <v>1.1741608685600931</v>
      </c>
      <c r="U9" s="224">
        <v>1.115033151361047</v>
      </c>
      <c r="V9" s="224">
        <v>1.1621323571530791</v>
      </c>
      <c r="W9" s="224">
        <v>1.3193161815222201</v>
      </c>
      <c r="X9" s="224">
        <v>1.3054759722375029</v>
      </c>
      <c r="Y9" s="224">
        <v>1.2830936785797959</v>
      </c>
      <c r="DA9" s="177" t="s">
        <v>3127</v>
      </c>
    </row>
    <row r="10" spans="1:105" ht="12" customHeight="1" x14ac:dyDescent="0.25">
      <c r="A10" s="56" t="s">
        <v>95</v>
      </c>
      <c r="B10" s="260">
        <v>7.6132643580224748</v>
      </c>
      <c r="C10" s="260">
        <v>7.9987839926620259</v>
      </c>
      <c r="D10" s="260">
        <v>7.9896886580035709</v>
      </c>
      <c r="E10" s="260">
        <v>8.1911396762625319</v>
      </c>
      <c r="F10" s="260">
        <v>8.3206140625929379</v>
      </c>
      <c r="G10" s="260">
        <v>8.6608740301925344</v>
      </c>
      <c r="H10" s="260">
        <v>8.6683038236313656</v>
      </c>
      <c r="I10" s="260">
        <v>8.4413895006203692</v>
      </c>
      <c r="J10" s="260">
        <v>8.4912635375063381</v>
      </c>
      <c r="K10" s="260">
        <v>8.0022753413132257</v>
      </c>
      <c r="L10" s="260">
        <v>8.3791924523375609</v>
      </c>
      <c r="M10" s="260">
        <v>8.515933192273943</v>
      </c>
      <c r="N10" s="260">
        <v>8.4108636616403913</v>
      </c>
      <c r="O10" s="260">
        <v>8.6676629525771176</v>
      </c>
      <c r="P10" s="260">
        <v>8.6635892826871981</v>
      </c>
      <c r="Q10" s="260">
        <v>9.5002510900627417</v>
      </c>
      <c r="R10" s="260">
        <v>9.4415153329640482</v>
      </c>
      <c r="S10" s="260">
        <v>9.7467816705627168</v>
      </c>
      <c r="T10" s="260">
        <v>10.035853346508111</v>
      </c>
      <c r="U10" s="260">
        <v>10.4951406725328</v>
      </c>
      <c r="V10" s="260">
        <v>12.10075935356048</v>
      </c>
      <c r="W10" s="260">
        <v>14.26836733773127</v>
      </c>
      <c r="X10" s="260">
        <v>16.56551293661693</v>
      </c>
      <c r="Y10" s="260">
        <v>18.720338467283408</v>
      </c>
      <c r="DA10" s="68" t="s">
        <v>3128</v>
      </c>
    </row>
    <row r="11" spans="1:105" ht="12" customHeight="1" x14ac:dyDescent="0.25">
      <c r="A11" s="37" t="s">
        <v>159</v>
      </c>
      <c r="B11" s="226">
        <v>1.0084708113104099</v>
      </c>
      <c r="C11" s="226">
        <v>1.182595378952298</v>
      </c>
      <c r="D11" s="226">
        <v>1.07992361031068</v>
      </c>
      <c r="E11" s="226">
        <v>1.17092787212084</v>
      </c>
      <c r="F11" s="226">
        <v>1.195158097565769</v>
      </c>
      <c r="G11" s="226">
        <v>1.1472769577004369</v>
      </c>
      <c r="H11" s="226">
        <v>0.97072974645194721</v>
      </c>
      <c r="I11" s="226">
        <v>0.88610680007880183</v>
      </c>
      <c r="J11" s="226">
        <v>0.82002268864820405</v>
      </c>
      <c r="K11" s="226">
        <v>0.61871140446290784</v>
      </c>
      <c r="L11" s="226">
        <v>0.60136624386620974</v>
      </c>
      <c r="M11" s="226">
        <v>0.54531818664658982</v>
      </c>
      <c r="N11" s="226">
        <v>0.37968688784805349</v>
      </c>
      <c r="O11" s="226">
        <v>0.37131292999773913</v>
      </c>
      <c r="P11" s="226">
        <v>0.35680769604822338</v>
      </c>
      <c r="Q11" s="226">
        <v>0.35064033122401073</v>
      </c>
      <c r="R11" s="226">
        <v>0.36191117650268351</v>
      </c>
      <c r="S11" s="226">
        <v>0.38648650628848458</v>
      </c>
      <c r="T11" s="226">
        <v>0.40816055365370918</v>
      </c>
      <c r="U11" s="226">
        <v>0.3626039284841735</v>
      </c>
      <c r="V11" s="226">
        <v>0.37538749724737552</v>
      </c>
      <c r="W11" s="226">
        <v>0.49709081287385948</v>
      </c>
      <c r="X11" s="226">
        <v>0.52377094935268931</v>
      </c>
      <c r="Y11" s="226">
        <v>0.44169333147107942</v>
      </c>
      <c r="DA11" s="69" t="s">
        <v>3129</v>
      </c>
    </row>
    <row r="12" spans="1:105" ht="12" customHeight="1" x14ac:dyDescent="0.25">
      <c r="A12" s="37" t="s">
        <v>35</v>
      </c>
      <c r="B12" s="226">
        <v>1.2393771472302491</v>
      </c>
      <c r="C12" s="226">
        <v>1.4132445179702759</v>
      </c>
      <c r="D12" s="226">
        <v>1.202320707297974</v>
      </c>
      <c r="E12" s="226">
        <v>1.1517081908986839</v>
      </c>
      <c r="F12" s="226">
        <v>1.1037119833984179</v>
      </c>
      <c r="G12" s="226">
        <v>0.93315685125838943</v>
      </c>
      <c r="H12" s="226">
        <v>0.87882899138111825</v>
      </c>
      <c r="I12" s="226">
        <v>0.78780369008425954</v>
      </c>
      <c r="J12" s="226">
        <v>0.42561616833129579</v>
      </c>
      <c r="K12" s="226">
        <v>0.32288298915311991</v>
      </c>
      <c r="L12" s="226">
        <v>0.36546077826078588</v>
      </c>
      <c r="M12" s="226">
        <v>0.36669832451023338</v>
      </c>
      <c r="N12" s="226">
        <v>0.29276777694677958</v>
      </c>
      <c r="O12" s="226">
        <v>0.26535891336022649</v>
      </c>
      <c r="P12" s="226">
        <v>0.2426471809349536</v>
      </c>
      <c r="Q12" s="226">
        <v>0.1957544683659791</v>
      </c>
      <c r="R12" s="226">
        <v>0.25158169905695349</v>
      </c>
      <c r="S12" s="226">
        <v>0.26952755776154003</v>
      </c>
      <c r="T12" s="226">
        <v>0.2495020018716807</v>
      </c>
      <c r="U12" s="226">
        <v>0.2510938992823718</v>
      </c>
      <c r="V12" s="226">
        <v>0.25491807183125131</v>
      </c>
      <c r="W12" s="226">
        <v>0.26945697109836442</v>
      </c>
      <c r="X12" s="226">
        <v>0.19549560100864671</v>
      </c>
      <c r="Y12" s="226">
        <v>0.17826768822641079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3.5641051645063819</v>
      </c>
      <c r="C14" s="226">
        <v>3.7959892447943648</v>
      </c>
      <c r="D14" s="226">
        <v>3.960951031511355</v>
      </c>
      <c r="E14" s="226">
        <v>4.1033516841003408</v>
      </c>
      <c r="F14" s="226">
        <v>4.122238636096986</v>
      </c>
      <c r="G14" s="226">
        <v>4.4680579255013546</v>
      </c>
      <c r="H14" s="226">
        <v>4.7556743856707007</v>
      </c>
      <c r="I14" s="226">
        <v>4.8428534100051372</v>
      </c>
      <c r="J14" s="226">
        <v>5.2594145454552423</v>
      </c>
      <c r="K14" s="226">
        <v>5.49365085888574</v>
      </c>
      <c r="L14" s="226">
        <v>5.8352645000405854</v>
      </c>
      <c r="M14" s="226">
        <v>6.1246762243278567</v>
      </c>
      <c r="N14" s="226">
        <v>6.1393062599371504</v>
      </c>
      <c r="O14" s="226">
        <v>6.5914530814315979</v>
      </c>
      <c r="P14" s="226">
        <v>6.6899950155376153</v>
      </c>
      <c r="Q14" s="226">
        <v>7.5559683372968403</v>
      </c>
      <c r="R14" s="226">
        <v>7.5124504406822137</v>
      </c>
      <c r="S14" s="226">
        <v>7.6992226355025757</v>
      </c>
      <c r="T14" s="226">
        <v>8.0724259401913425</v>
      </c>
      <c r="U14" s="226">
        <v>8.7522215284446254</v>
      </c>
      <c r="V14" s="226">
        <v>10.42764513238939</v>
      </c>
      <c r="W14" s="226">
        <v>12.360727199486821</v>
      </c>
      <c r="X14" s="226">
        <v>14.889988687814411</v>
      </c>
      <c r="Y14" s="226">
        <v>17.337809973719409</v>
      </c>
      <c r="DA14" s="69" t="s">
        <v>3132</v>
      </c>
    </row>
    <row r="15" spans="1:105" ht="12" customHeight="1" x14ac:dyDescent="0.25">
      <c r="A15" s="37" t="s">
        <v>40</v>
      </c>
      <c r="B15" s="226">
        <v>1.8013112349754341</v>
      </c>
      <c r="C15" s="226">
        <v>1.6069548509450879</v>
      </c>
      <c r="D15" s="226">
        <v>1.746493308883561</v>
      </c>
      <c r="E15" s="226">
        <v>1.7651519291426669</v>
      </c>
      <c r="F15" s="226">
        <v>1.8995053455317661</v>
      </c>
      <c r="G15" s="226">
        <v>2.1123822957323508</v>
      </c>
      <c r="H15" s="226">
        <v>2.0630707001276001</v>
      </c>
      <c r="I15" s="226">
        <v>1.9246256004521709</v>
      </c>
      <c r="J15" s="226">
        <v>1.9862101350715951</v>
      </c>
      <c r="K15" s="226">
        <v>1.567030088811459</v>
      </c>
      <c r="L15" s="226">
        <v>1.577100930169981</v>
      </c>
      <c r="M15" s="226">
        <v>1.479240456789263</v>
      </c>
      <c r="N15" s="226">
        <v>1.5991027369084081</v>
      </c>
      <c r="O15" s="226">
        <v>1.4395380277875529</v>
      </c>
      <c r="P15" s="226">
        <v>1.374139390166405</v>
      </c>
      <c r="Q15" s="226">
        <v>1.3978879531759121</v>
      </c>
      <c r="R15" s="226">
        <v>1.3155720167221969</v>
      </c>
      <c r="S15" s="226">
        <v>1.3915449710101171</v>
      </c>
      <c r="T15" s="226">
        <v>1.3057648507913819</v>
      </c>
      <c r="U15" s="226">
        <v>1.1292213163216269</v>
      </c>
      <c r="V15" s="226">
        <v>1.042808652092456</v>
      </c>
      <c r="W15" s="226">
        <v>1.1410923542722231</v>
      </c>
      <c r="X15" s="226">
        <v>0.95625769844118136</v>
      </c>
      <c r="Y15" s="226">
        <v>0.76256747386650614</v>
      </c>
      <c r="DA15" s="69" t="s">
        <v>3133</v>
      </c>
    </row>
    <row r="16" spans="1:105" ht="12" customHeight="1" x14ac:dyDescent="0.25">
      <c r="A16" s="57" t="s">
        <v>3057</v>
      </c>
      <c r="B16" s="261">
        <v>31.051274995026638</v>
      </c>
      <c r="C16" s="261">
        <v>33.934113890415688</v>
      </c>
      <c r="D16" s="261">
        <v>31.263539857581119</v>
      </c>
      <c r="E16" s="261">
        <v>35.083817897809723</v>
      </c>
      <c r="F16" s="261">
        <v>34.955287715086513</v>
      </c>
      <c r="G16" s="261">
        <v>32.559798429187602</v>
      </c>
      <c r="H16" s="261">
        <v>31.912627504351491</v>
      </c>
      <c r="I16" s="261">
        <v>31.23335111949082</v>
      </c>
      <c r="J16" s="261">
        <v>33.192842836688428</v>
      </c>
      <c r="K16" s="261">
        <v>28.273680905743781</v>
      </c>
      <c r="L16" s="261">
        <v>29.456585616506221</v>
      </c>
      <c r="M16" s="261">
        <v>30.236411780781609</v>
      </c>
      <c r="N16" s="261">
        <v>25.108149364701621</v>
      </c>
      <c r="O16" s="261">
        <v>22.462547500618161</v>
      </c>
      <c r="P16" s="261">
        <v>19.575532153204509</v>
      </c>
      <c r="Q16" s="261">
        <v>25.49037029906648</v>
      </c>
      <c r="R16" s="261">
        <v>18.9047335363686</v>
      </c>
      <c r="S16" s="261">
        <v>22.04497506178598</v>
      </c>
      <c r="T16" s="261">
        <v>17.838527683101589</v>
      </c>
      <c r="U16" s="261">
        <v>17.51974503198921</v>
      </c>
      <c r="V16" s="261">
        <v>19.796765390263399</v>
      </c>
      <c r="W16" s="261">
        <v>21.62913733296234</v>
      </c>
      <c r="X16" s="261">
        <v>22.322580179427579</v>
      </c>
      <c r="Y16" s="261">
        <v>21.776936045429348</v>
      </c>
      <c r="DA16" s="70" t="s">
        <v>3134</v>
      </c>
    </row>
    <row r="17" spans="1:105" ht="12" customHeight="1" x14ac:dyDescent="0.25">
      <c r="A17" s="46" t="s">
        <v>28</v>
      </c>
      <c r="B17" s="229">
        <v>1.344164383246464</v>
      </c>
      <c r="C17" s="229">
        <v>0.96130317671433718</v>
      </c>
      <c r="D17" s="229">
        <v>0.81878500121695308</v>
      </c>
      <c r="E17" s="229">
        <v>8.4837801081691408E-2</v>
      </c>
      <c r="F17" s="229">
        <v>0.12555219564078859</v>
      </c>
      <c r="G17" s="229">
        <v>0.1221768765539779</v>
      </c>
      <c r="H17" s="229">
        <v>0.11172924688699749</v>
      </c>
      <c r="I17" s="229">
        <v>8.8241701282221599E-2</v>
      </c>
      <c r="J17" s="229">
        <v>9.5543651776255858E-2</v>
      </c>
      <c r="K17" s="229">
        <v>3.7226014323840519E-2</v>
      </c>
      <c r="L17" s="229">
        <v>4.8110009304688978E-2</v>
      </c>
      <c r="M17" s="229">
        <v>3.7442256081240029E-2</v>
      </c>
      <c r="N17" s="229">
        <v>3.4524794880877653E-2</v>
      </c>
      <c r="O17" s="229">
        <v>3.761374293486696E-2</v>
      </c>
      <c r="P17" s="229">
        <v>4.1011338775843668E-2</v>
      </c>
      <c r="Q17" s="229">
        <v>1.9667288870190119E-2</v>
      </c>
      <c r="R17" s="229">
        <v>6.5113958556369797E-2</v>
      </c>
      <c r="S17" s="229">
        <v>5.1020276365908411E-2</v>
      </c>
      <c r="T17" s="229">
        <v>0.1173470834688928</v>
      </c>
      <c r="U17" s="229">
        <v>0.15930522299525299</v>
      </c>
      <c r="V17" s="229">
        <v>0.16481658404580871</v>
      </c>
      <c r="W17" s="229">
        <v>0.25765351117818008</v>
      </c>
      <c r="X17" s="229">
        <v>0.2022243222163019</v>
      </c>
      <c r="Y17" s="229">
        <v>0.1568580694754215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0.58971613194971018</v>
      </c>
      <c r="C19" s="229">
        <v>0.57961039246464452</v>
      </c>
      <c r="D19" s="229">
        <v>0.67100473001875671</v>
      </c>
      <c r="E19" s="229">
        <v>0.72266880614428208</v>
      </c>
      <c r="F19" s="229">
        <v>0.72563466156692014</v>
      </c>
      <c r="G19" s="229">
        <v>1.081897626416098</v>
      </c>
      <c r="H19" s="229">
        <v>0.80719573293227709</v>
      </c>
      <c r="I19" s="229">
        <v>0.51057391592099655</v>
      </c>
      <c r="J19" s="229">
        <v>0.54557256470868587</v>
      </c>
      <c r="K19" s="229">
        <v>0.25705959682552498</v>
      </c>
      <c r="L19" s="229">
        <v>0.37663469169203162</v>
      </c>
      <c r="M19" s="229">
        <v>0.26106894403592401</v>
      </c>
      <c r="N19" s="229">
        <v>0.25666386588130558</v>
      </c>
      <c r="O19" s="229">
        <v>0.26654515546930091</v>
      </c>
      <c r="P19" s="229">
        <v>0.26388895554962699</v>
      </c>
      <c r="Q19" s="229">
        <v>0.19848425919231971</v>
      </c>
      <c r="R19" s="229">
        <v>0.2562892543774492</v>
      </c>
      <c r="S19" s="229">
        <v>0.29157220472129991</v>
      </c>
      <c r="T19" s="229">
        <v>0.31877060558034731</v>
      </c>
      <c r="U19" s="229">
        <v>0.33273694181695113</v>
      </c>
      <c r="V19" s="229">
        <v>0.3880988576799102</v>
      </c>
      <c r="W19" s="229">
        <v>0.44503826768636701</v>
      </c>
      <c r="X19" s="229">
        <v>0.56754418879594248</v>
      </c>
      <c r="Y19" s="229">
        <v>0.51667406949964245</v>
      </c>
      <c r="DA19" s="73" t="s">
        <v>3137</v>
      </c>
    </row>
    <row r="20" spans="1:105" ht="12" customHeight="1" x14ac:dyDescent="0.25">
      <c r="A20" s="46" t="s">
        <v>159</v>
      </c>
      <c r="B20" s="229">
        <v>8.5087209030354423</v>
      </c>
      <c r="C20" s="229">
        <v>9.2997873651067824</v>
      </c>
      <c r="D20" s="229">
        <v>9.0098385091441866</v>
      </c>
      <c r="E20" s="229">
        <v>9.4514686449982186</v>
      </c>
      <c r="F20" s="229">
        <v>9.8086818556631812</v>
      </c>
      <c r="G20" s="229">
        <v>9.6243954334595827</v>
      </c>
      <c r="H20" s="229">
        <v>8.4930307606943476</v>
      </c>
      <c r="I20" s="229">
        <v>8.1549146175777985</v>
      </c>
      <c r="J20" s="229">
        <v>7.4100834977201986</v>
      </c>
      <c r="K20" s="229">
        <v>6.3008295570302568</v>
      </c>
      <c r="L20" s="229">
        <v>6.2367417066869386</v>
      </c>
      <c r="M20" s="229">
        <v>5.7532765156398771</v>
      </c>
      <c r="N20" s="229">
        <v>4.7482640913158258</v>
      </c>
      <c r="O20" s="229">
        <v>4.8028578790054359</v>
      </c>
      <c r="P20" s="229">
        <v>4.841124798155847</v>
      </c>
      <c r="Q20" s="229">
        <v>4.9011497401276181</v>
      </c>
      <c r="R20" s="229">
        <v>5.267531984336304</v>
      </c>
      <c r="S20" s="229">
        <v>5.583572773827548</v>
      </c>
      <c r="T20" s="229">
        <v>5.8533144043243466</v>
      </c>
      <c r="U20" s="229">
        <v>5.4495133520619037</v>
      </c>
      <c r="V20" s="229">
        <v>5.8827165352039046</v>
      </c>
      <c r="W20" s="229">
        <v>7.5264843458145094</v>
      </c>
      <c r="X20" s="229">
        <v>8.4014766210879586</v>
      </c>
      <c r="Y20" s="229">
        <v>8.3156272543511189</v>
      </c>
      <c r="DA20" s="73" t="s">
        <v>3138</v>
      </c>
    </row>
    <row r="21" spans="1:105" ht="12" customHeight="1" x14ac:dyDescent="0.25">
      <c r="A21" s="46" t="s">
        <v>32</v>
      </c>
      <c r="B21" s="229">
        <v>0.93024072813110081</v>
      </c>
      <c r="C21" s="229">
        <v>0.66962512352138148</v>
      </c>
      <c r="D21" s="229">
        <v>0.74247571228022002</v>
      </c>
      <c r="E21" s="229">
        <v>0.40288846022659741</v>
      </c>
      <c r="F21" s="229">
        <v>0.3974920780975793</v>
      </c>
      <c r="G21" s="229">
        <v>0.3223364167542615</v>
      </c>
      <c r="H21" s="229">
        <v>0.53059395300963552</v>
      </c>
      <c r="I21" s="229">
        <v>0.36097664209529501</v>
      </c>
      <c r="J21" s="229">
        <v>6.8590930183257501E-2</v>
      </c>
      <c r="K21" s="229">
        <v>4.6318808057080968E-2</v>
      </c>
      <c r="L21" s="229">
        <v>6.5654619905370804E-2</v>
      </c>
      <c r="M21" s="229">
        <v>9.8799335166474753E-2</v>
      </c>
      <c r="N21" s="229">
        <v>8.4632864714292419E-2</v>
      </c>
      <c r="O21" s="229">
        <v>3.2015128436231118E-2</v>
      </c>
      <c r="P21" s="229">
        <v>3.4610648331961327E-2</v>
      </c>
      <c r="Q21" s="229">
        <v>4.4387289807689162E-2</v>
      </c>
      <c r="R21" s="229">
        <v>5.5101552611304228E-2</v>
      </c>
      <c r="S21" s="229">
        <v>3.0925855699774119E-2</v>
      </c>
      <c r="T21" s="229">
        <v>3.1166607714406481E-2</v>
      </c>
      <c r="U21" s="229">
        <v>3.7456944249604621E-2</v>
      </c>
      <c r="V21" s="229">
        <v>3.3489253991693411E-2</v>
      </c>
      <c r="W21" s="229">
        <v>2.6859531495197011E-2</v>
      </c>
      <c r="X21" s="229">
        <v>2.1538923789254049E-2</v>
      </c>
      <c r="Y21" s="229">
        <v>1.223343945755799E-2</v>
      </c>
      <c r="DA21" s="73" t="s">
        <v>3139</v>
      </c>
    </row>
    <row r="22" spans="1:105" ht="12" customHeight="1" x14ac:dyDescent="0.25">
      <c r="A22" s="46" t="s">
        <v>33</v>
      </c>
      <c r="B22" s="229">
        <v>0.38054542204859981</v>
      </c>
      <c r="C22" s="229">
        <v>0.38054542204946118</v>
      </c>
      <c r="D22" s="229">
        <v>0.38054542204844821</v>
      </c>
      <c r="E22" s="229">
        <v>0.3805454220495586</v>
      </c>
      <c r="F22" s="229">
        <v>0.38054542204843977</v>
      </c>
      <c r="G22" s="229">
        <v>0.38054542204856828</v>
      </c>
      <c r="H22" s="229">
        <v>0.38054542204886238</v>
      </c>
      <c r="I22" s="229">
        <v>0.38054542204905623</v>
      </c>
      <c r="J22" s="229">
        <v>0.38054542204953962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0.1856721809286464</v>
      </c>
      <c r="R22" s="229">
        <v>5.9596754693755111E-2</v>
      </c>
      <c r="S22" s="229">
        <v>0.1112101542915515</v>
      </c>
      <c r="T22" s="229">
        <v>0.36081296391169149</v>
      </c>
      <c r="U22" s="229">
        <v>0.35709642600702901</v>
      </c>
      <c r="V22" s="229">
        <v>0.29914416028530272</v>
      </c>
      <c r="W22" s="229">
        <v>0.29044925229867558</v>
      </c>
      <c r="X22" s="229">
        <v>0.30506488571212009</v>
      </c>
      <c r="Y22" s="229">
        <v>0.3120571371510889</v>
      </c>
      <c r="DA22" s="73" t="s">
        <v>3140</v>
      </c>
    </row>
    <row r="23" spans="1:105" ht="12" customHeight="1" x14ac:dyDescent="0.25">
      <c r="A23" s="46" t="s">
        <v>35</v>
      </c>
      <c r="B23" s="229">
        <v>9.2747049863585627</v>
      </c>
      <c r="C23" s="229">
        <v>10.27089498175436</v>
      </c>
      <c r="D23" s="229">
        <v>9.6185049134196703</v>
      </c>
      <c r="E23" s="229">
        <v>8.7008127132270978</v>
      </c>
      <c r="F23" s="229">
        <v>8.4988263767348045</v>
      </c>
      <c r="G23" s="229">
        <v>7.5839204659578101</v>
      </c>
      <c r="H23" s="229">
        <v>6.6142567190338104</v>
      </c>
      <c r="I23" s="229">
        <v>5.6112283442400477</v>
      </c>
      <c r="J23" s="229">
        <v>3.3352659790299088</v>
      </c>
      <c r="K23" s="229">
        <v>2.746141347333213</v>
      </c>
      <c r="L23" s="229">
        <v>3.0341147528320049</v>
      </c>
      <c r="M23" s="229">
        <v>2.84988720208493</v>
      </c>
      <c r="N23" s="229">
        <v>2.5413546042884501</v>
      </c>
      <c r="O23" s="229">
        <v>2.437708141353681</v>
      </c>
      <c r="P23" s="229">
        <v>2.400266237830619</v>
      </c>
      <c r="Q23" s="229">
        <v>2.1568067285325738</v>
      </c>
      <c r="R23" s="229">
        <v>2.5029479801645551</v>
      </c>
      <c r="S23" s="229">
        <v>2.519745744463203</v>
      </c>
      <c r="T23" s="229">
        <v>3.0514155339089091</v>
      </c>
      <c r="U23" s="229">
        <v>3.090694379750818</v>
      </c>
      <c r="V23" s="229">
        <v>3.0234478956658228</v>
      </c>
      <c r="W23" s="229">
        <v>3.3191405615639349</v>
      </c>
      <c r="X23" s="229">
        <v>2.947268923709335</v>
      </c>
      <c r="Y23" s="229">
        <v>3.037727341471498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6.5825779571102334</v>
      </c>
      <c r="C25" s="229">
        <v>7.6703700950922373</v>
      </c>
      <c r="D25" s="229">
        <v>5.8382932894437332</v>
      </c>
      <c r="E25" s="229">
        <v>11.08257961961416</v>
      </c>
      <c r="F25" s="229">
        <v>10.99447601514736</v>
      </c>
      <c r="G25" s="229">
        <v>9.8022326989370718</v>
      </c>
      <c r="H25" s="229">
        <v>11.47261011610458</v>
      </c>
      <c r="I25" s="229">
        <v>12.78549857676501</v>
      </c>
      <c r="J25" s="229">
        <v>17.973817938377309</v>
      </c>
      <c r="K25" s="229">
        <v>15.658751395764209</v>
      </c>
      <c r="L25" s="229">
        <v>16.476196015197399</v>
      </c>
      <c r="M25" s="229">
        <v>18.517832028926389</v>
      </c>
      <c r="N25" s="229">
        <v>14.84387591530564</v>
      </c>
      <c r="O25" s="229">
        <v>12.668759846272479</v>
      </c>
      <c r="P25" s="229">
        <v>10.46325558625114</v>
      </c>
      <c r="Q25" s="229">
        <v>16.716585101138779</v>
      </c>
      <c r="R25" s="229">
        <v>8.6484104785698825</v>
      </c>
      <c r="S25" s="229">
        <v>11.28525896545929</v>
      </c>
      <c r="T25" s="229">
        <v>5.8238714161558818</v>
      </c>
      <c r="U25" s="229">
        <v>5.90413884798821</v>
      </c>
      <c r="V25" s="229">
        <v>7.612462583121216</v>
      </c>
      <c r="W25" s="229">
        <v>7.238937797260288</v>
      </c>
      <c r="X25" s="229">
        <v>7.2132025944959981</v>
      </c>
      <c r="Y25" s="229">
        <v>6.7614990144003819</v>
      </c>
      <c r="DA25" s="73" t="s">
        <v>3143</v>
      </c>
    </row>
    <row r="26" spans="1:105" ht="12" customHeight="1" x14ac:dyDescent="0.25">
      <c r="A26" s="46" t="s">
        <v>39</v>
      </c>
      <c r="B26" s="229">
        <v>3.4406044831465299</v>
      </c>
      <c r="C26" s="229">
        <v>4.1019773337124894</v>
      </c>
      <c r="D26" s="229">
        <v>4.184092280009148</v>
      </c>
      <c r="E26" s="229">
        <v>4.258016430468115</v>
      </c>
      <c r="F26" s="229">
        <v>4.0240791101874338</v>
      </c>
      <c r="G26" s="229">
        <v>3.6422934890602319</v>
      </c>
      <c r="H26" s="229">
        <v>3.5026655536409832</v>
      </c>
      <c r="I26" s="229">
        <v>3.3413718995603912</v>
      </c>
      <c r="J26" s="229">
        <v>3.383422852843275</v>
      </c>
      <c r="K26" s="229">
        <v>3.227354186409658</v>
      </c>
      <c r="L26" s="229">
        <v>3.2191338208877949</v>
      </c>
      <c r="M26" s="229">
        <v>2.7181054988467812</v>
      </c>
      <c r="N26" s="229">
        <v>2.5988332283152218</v>
      </c>
      <c r="O26" s="229">
        <v>2.2170476071461671</v>
      </c>
      <c r="P26" s="229">
        <v>1.53137458830947</v>
      </c>
      <c r="Q26" s="229">
        <v>1.2676177104686639</v>
      </c>
      <c r="R26" s="229">
        <v>2.0497415730589799</v>
      </c>
      <c r="S26" s="229">
        <v>2.1716690869574018</v>
      </c>
      <c r="T26" s="229">
        <v>2.281829068037116</v>
      </c>
      <c r="U26" s="229">
        <v>2.1888029171194412</v>
      </c>
      <c r="V26" s="229">
        <v>2.3925895202697389</v>
      </c>
      <c r="W26" s="229">
        <v>2.52457406566519</v>
      </c>
      <c r="X26" s="229">
        <v>2.6642597196206732</v>
      </c>
      <c r="Y26" s="229">
        <v>2.6642597196226401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44.204243680328119</v>
      </c>
      <c r="C27" s="261">
        <f t="shared" si="0"/>
        <v>48.337465845301558</v>
      </c>
      <c r="D27" s="261">
        <f t="shared" si="0"/>
        <v>45.815380769893153</v>
      </c>
      <c r="E27" s="261">
        <f t="shared" si="0"/>
        <v>45.644681727156261</v>
      </c>
      <c r="F27" s="261">
        <f t="shared" si="0"/>
        <v>46.014038399681532</v>
      </c>
      <c r="G27" s="261">
        <f t="shared" si="0"/>
        <v>45.557215788307523</v>
      </c>
      <c r="H27" s="261">
        <f t="shared" si="0"/>
        <v>43.181504375833001</v>
      </c>
      <c r="I27" s="261">
        <f t="shared" si="0"/>
        <v>40.540221955877811</v>
      </c>
      <c r="J27" s="261">
        <f t="shared" si="0"/>
        <v>36.350960675809411</v>
      </c>
      <c r="K27" s="261">
        <f t="shared" si="0"/>
        <v>30.344496940646849</v>
      </c>
      <c r="L27" s="261">
        <f t="shared" si="0"/>
        <v>31.479427669268325</v>
      </c>
      <c r="M27" s="261">
        <f t="shared" si="0"/>
        <v>30.934016083967517</v>
      </c>
      <c r="N27" s="261">
        <f t="shared" si="0"/>
        <v>27.045999826620456</v>
      </c>
      <c r="O27" s="261">
        <f t="shared" si="0"/>
        <v>26.395259087303693</v>
      </c>
      <c r="P27" s="261">
        <f t="shared" si="0"/>
        <v>25.327440175350617</v>
      </c>
      <c r="Q27" s="261">
        <f t="shared" si="0"/>
        <v>25.527337125587916</v>
      </c>
      <c r="R27" s="261">
        <f t="shared" si="0"/>
        <v>26.596226290825058</v>
      </c>
      <c r="S27" s="261">
        <f t="shared" si="0"/>
        <v>28.159066184397759</v>
      </c>
      <c r="T27" s="261">
        <f t="shared" si="0"/>
        <v>28.247388611254195</v>
      </c>
      <c r="U27" s="261">
        <f t="shared" si="0"/>
        <v>27.674461082162178</v>
      </c>
      <c r="V27" s="261">
        <f t="shared" si="0"/>
        <v>30.097665003727169</v>
      </c>
      <c r="W27" s="261">
        <f t="shared" si="0"/>
        <v>35.91798988255735</v>
      </c>
      <c r="X27" s="261">
        <f t="shared" si="0"/>
        <v>37.136029198273206</v>
      </c>
      <c r="Y27" s="261">
        <f t="shared" si="0"/>
        <v>36.354351097939997</v>
      </c>
      <c r="DA27" s="70"/>
    </row>
    <row r="28" spans="1:105" ht="12" customHeight="1" x14ac:dyDescent="0.25">
      <c r="A28" s="60" t="s">
        <v>3070</v>
      </c>
      <c r="B28" s="262">
        <v>42.307469826903258</v>
      </c>
      <c r="C28" s="262">
        <v>46.489725575798523</v>
      </c>
      <c r="D28" s="262">
        <v>43.935649134230772</v>
      </c>
      <c r="E28" s="262">
        <v>43.589000298965509</v>
      </c>
      <c r="F28" s="262">
        <v>43.878090347835489</v>
      </c>
      <c r="G28" s="262">
        <v>43.365153996650903</v>
      </c>
      <c r="H28" s="262">
        <v>41.107830222189598</v>
      </c>
      <c r="I28" s="262">
        <v>38.67479899819616</v>
      </c>
      <c r="J28" s="262">
        <v>34.647863570994858</v>
      </c>
      <c r="K28" s="262">
        <v>28.903348405066431</v>
      </c>
      <c r="L28" s="262">
        <v>30.011376082743649</v>
      </c>
      <c r="M28" s="262">
        <v>29.481733917539351</v>
      </c>
      <c r="N28" s="262">
        <v>25.736087136195209</v>
      </c>
      <c r="O28" s="262">
        <v>25.112828549331351</v>
      </c>
      <c r="P28" s="262">
        <v>24.083517334379732</v>
      </c>
      <c r="Q28" s="262">
        <v>24.24365158499419</v>
      </c>
      <c r="R28" s="262">
        <v>25.347665101443511</v>
      </c>
      <c r="S28" s="262">
        <v>26.89173343194248</v>
      </c>
      <c r="T28" s="262">
        <v>27.00701508336471</v>
      </c>
      <c r="U28" s="262">
        <v>26.476210935438381</v>
      </c>
      <c r="V28" s="262">
        <v>28.88599162037794</v>
      </c>
      <c r="W28" s="262">
        <v>34.639449302235789</v>
      </c>
      <c r="X28" s="262">
        <v>35.89244818364638</v>
      </c>
      <c r="Y28" s="262">
        <v>35.155176228388939</v>
      </c>
      <c r="DA28" s="72" t="s">
        <v>3145</v>
      </c>
    </row>
    <row r="29" spans="1:105" ht="12" customHeight="1" x14ac:dyDescent="0.25">
      <c r="A29" s="59" t="s">
        <v>28</v>
      </c>
      <c r="B29" s="230">
        <v>3.8411129922821439</v>
      </c>
      <c r="C29" s="230">
        <v>2.788928320233611</v>
      </c>
      <c r="D29" s="230">
        <v>2.3937167231119152</v>
      </c>
      <c r="E29" s="230">
        <v>0.26974955512301879</v>
      </c>
      <c r="F29" s="230">
        <v>0.40567561149450732</v>
      </c>
      <c r="G29" s="230">
        <v>0.40775738854459298</v>
      </c>
      <c r="H29" s="230">
        <v>0.41420111581534219</v>
      </c>
      <c r="I29" s="230">
        <v>0.42868740055398202</v>
      </c>
      <c r="J29" s="230">
        <v>1.3526912173568391</v>
      </c>
      <c r="K29" s="230">
        <v>0.58789238733985205</v>
      </c>
      <c r="L29" s="230">
        <v>0.71292335388251105</v>
      </c>
      <c r="M29" s="230">
        <v>0.71768704719637411</v>
      </c>
      <c r="N29" s="230">
        <v>0.56768131490599705</v>
      </c>
      <c r="O29" s="230">
        <v>0.572098639993321</v>
      </c>
      <c r="P29" s="230">
        <v>0.57510048510843104</v>
      </c>
      <c r="Q29" s="230">
        <v>0.6163111655375143</v>
      </c>
      <c r="R29" s="230">
        <v>0.67406133722087158</v>
      </c>
      <c r="S29" s="230">
        <v>0.77955993804213197</v>
      </c>
      <c r="T29" s="230">
        <v>0.63434195768913004</v>
      </c>
      <c r="U29" s="230">
        <v>0.8970005895393528</v>
      </c>
      <c r="V29" s="230">
        <v>1.2801914129046961</v>
      </c>
      <c r="W29" s="230">
        <v>1.478391655653323</v>
      </c>
      <c r="X29" s="230">
        <v>1.0919038730544579</v>
      </c>
      <c r="Y29" s="230">
        <v>0.90708572576954483</v>
      </c>
      <c r="DA29" s="71" t="s">
        <v>3146</v>
      </c>
    </row>
    <row r="30" spans="1:105" ht="12" customHeight="1" x14ac:dyDescent="0.25">
      <c r="A30" s="59" t="s">
        <v>31</v>
      </c>
      <c r="B30" s="230">
        <v>1.162290220292193</v>
      </c>
      <c r="C30" s="230">
        <v>1.1687670203593341</v>
      </c>
      <c r="D30" s="230">
        <v>1.3854708030635949</v>
      </c>
      <c r="E30" s="230">
        <v>1.6793657438219749</v>
      </c>
      <c r="F30" s="230">
        <v>1.67743672652762</v>
      </c>
      <c r="G30" s="230">
        <v>2.1077879064064691</v>
      </c>
      <c r="H30" s="230">
        <v>1.844408247109492</v>
      </c>
      <c r="I30" s="230">
        <v>1.2686497333731219</v>
      </c>
      <c r="J30" s="230">
        <v>1.515617128506777</v>
      </c>
      <c r="K30" s="230">
        <v>0.60544919777750517</v>
      </c>
      <c r="L30" s="230">
        <v>1.073462413337209</v>
      </c>
      <c r="M30" s="230">
        <v>0.92781438346176559</v>
      </c>
      <c r="N30" s="230">
        <v>0.9307059884782336</v>
      </c>
      <c r="O30" s="230">
        <v>0.92443205437631104</v>
      </c>
      <c r="P30" s="230">
        <v>0.60108347002976814</v>
      </c>
      <c r="Q30" s="230">
        <v>0.59594027237635983</v>
      </c>
      <c r="R30" s="230">
        <v>0.75280424135132495</v>
      </c>
      <c r="S30" s="230">
        <v>0.86784934904209776</v>
      </c>
      <c r="T30" s="230">
        <v>0.87408760323379853</v>
      </c>
      <c r="U30" s="230">
        <v>0.8957734207601139</v>
      </c>
      <c r="V30" s="230">
        <v>1.0437129444499109</v>
      </c>
      <c r="W30" s="230">
        <v>1.1522704918159341</v>
      </c>
      <c r="X30" s="230">
        <v>1.428160379033979</v>
      </c>
      <c r="Y30" s="230">
        <v>1.2884048973870801</v>
      </c>
      <c r="DA30" s="71" t="s">
        <v>3147</v>
      </c>
    </row>
    <row r="31" spans="1:105" ht="12" customHeight="1" x14ac:dyDescent="0.25">
      <c r="A31" s="59" t="s">
        <v>159</v>
      </c>
      <c r="B31" s="230">
        <v>19.424751310484599</v>
      </c>
      <c r="C31" s="230">
        <v>21.89200766856359</v>
      </c>
      <c r="D31" s="230">
        <v>21.035515383944929</v>
      </c>
      <c r="E31" s="230">
        <v>22.64202109751368</v>
      </c>
      <c r="F31" s="230">
        <v>23.254582241088659</v>
      </c>
      <c r="G31" s="230">
        <v>23.708093757888339</v>
      </c>
      <c r="H31" s="230">
        <v>21.45093079381148</v>
      </c>
      <c r="I31" s="230">
        <v>20.900121242232998</v>
      </c>
      <c r="J31" s="230">
        <v>21.28421188976019</v>
      </c>
      <c r="K31" s="230">
        <v>18.126701306315169</v>
      </c>
      <c r="L31" s="230">
        <v>17.769699368150011</v>
      </c>
      <c r="M31" s="230">
        <v>16.273530642455849</v>
      </c>
      <c r="N31" s="230">
        <v>13.258514567995199</v>
      </c>
      <c r="O31" s="230">
        <v>13.43239134105381</v>
      </c>
      <c r="P31" s="230">
        <v>13.42667498772507</v>
      </c>
      <c r="Q31" s="230">
        <v>13.93788829075884</v>
      </c>
      <c r="R31" s="230">
        <v>14.317932702913071</v>
      </c>
      <c r="S31" s="230">
        <v>15.099605510402959</v>
      </c>
      <c r="T31" s="230">
        <v>16.231136915861011</v>
      </c>
      <c r="U31" s="230">
        <v>15.13412658036833</v>
      </c>
      <c r="V31" s="230">
        <v>16.364310669643231</v>
      </c>
      <c r="W31" s="230">
        <v>21.525846327979149</v>
      </c>
      <c r="X31" s="230">
        <v>24.6783802386296</v>
      </c>
      <c r="Y31" s="230">
        <v>23.830235906175339</v>
      </c>
      <c r="DA31" s="71" t="s">
        <v>3148</v>
      </c>
    </row>
    <row r="32" spans="1:105" ht="12" customHeight="1" x14ac:dyDescent="0.25">
      <c r="A32" s="59" t="s">
        <v>32</v>
      </c>
      <c r="B32" s="230">
        <v>2.2787420431884629</v>
      </c>
      <c r="C32" s="230">
        <v>1.75923401887331</v>
      </c>
      <c r="D32" s="230">
        <v>1.9695590884712331</v>
      </c>
      <c r="E32" s="230">
        <v>1.2838963442320579</v>
      </c>
      <c r="F32" s="230">
        <v>1.287232112528407</v>
      </c>
      <c r="G32" s="230">
        <v>1.078191726900126</v>
      </c>
      <c r="H32" s="230">
        <v>1.971426044167651</v>
      </c>
      <c r="I32" s="230">
        <v>1.480206547954444</v>
      </c>
      <c r="J32" s="230">
        <v>0.97327894131473902</v>
      </c>
      <c r="K32" s="230">
        <v>0.73313249896915023</v>
      </c>
      <c r="L32" s="230">
        <v>0.97509401862096001</v>
      </c>
      <c r="M32" s="230">
        <v>0.87063725547852089</v>
      </c>
      <c r="N32" s="230">
        <v>0.62561539510833042</v>
      </c>
      <c r="O32" s="230">
        <v>0.48803774529938332</v>
      </c>
      <c r="P32" s="230">
        <v>0.48643332723020449</v>
      </c>
      <c r="Q32" s="230">
        <v>0.47063220904271252</v>
      </c>
      <c r="R32" s="230">
        <v>0.38655630651235823</v>
      </c>
      <c r="S32" s="230">
        <v>0.15541285259678739</v>
      </c>
      <c r="T32" s="230">
        <v>0.1146354296823556</v>
      </c>
      <c r="U32" s="230">
        <v>0.13629496661977811</v>
      </c>
      <c r="V32" s="230">
        <v>0.13513588089582371</v>
      </c>
      <c r="W32" s="230">
        <v>9.2996195151803435E-2</v>
      </c>
      <c r="X32" s="230">
        <v>7.1308387893978295E-2</v>
      </c>
      <c r="Y32" s="230">
        <v>4.1897439575421781E-2</v>
      </c>
      <c r="DA32" s="71" t="s">
        <v>3149</v>
      </c>
    </row>
    <row r="33" spans="1:105" ht="12" customHeight="1" x14ac:dyDescent="0.25">
      <c r="A33" s="59" t="s">
        <v>35</v>
      </c>
      <c r="B33" s="230">
        <v>15.60057326065586</v>
      </c>
      <c r="C33" s="230">
        <v>18.88078854776867</v>
      </c>
      <c r="D33" s="230">
        <v>17.151387135639101</v>
      </c>
      <c r="E33" s="230">
        <v>17.713967558274781</v>
      </c>
      <c r="F33" s="230">
        <v>17.2531636561963</v>
      </c>
      <c r="G33" s="230">
        <v>16.063323216911382</v>
      </c>
      <c r="H33" s="230">
        <v>15.426864021285629</v>
      </c>
      <c r="I33" s="230">
        <v>14.597134074081611</v>
      </c>
      <c r="J33" s="230">
        <v>9.5220643940563185</v>
      </c>
      <c r="K33" s="230">
        <v>8.8501730146647546</v>
      </c>
      <c r="L33" s="230">
        <v>9.4801969287529619</v>
      </c>
      <c r="M33" s="230">
        <v>10.69206458894684</v>
      </c>
      <c r="N33" s="230">
        <v>10.353569869707449</v>
      </c>
      <c r="O33" s="230">
        <v>9.6958687686085305</v>
      </c>
      <c r="P33" s="230">
        <v>8.9942250642862476</v>
      </c>
      <c r="Q33" s="230">
        <v>8.6228796472787685</v>
      </c>
      <c r="R33" s="230">
        <v>9.2163105134458831</v>
      </c>
      <c r="S33" s="230">
        <v>9.9893057818585014</v>
      </c>
      <c r="T33" s="230">
        <v>9.1528131768984125</v>
      </c>
      <c r="U33" s="230">
        <v>9.4130153781508064</v>
      </c>
      <c r="V33" s="230">
        <v>10.062640712484271</v>
      </c>
      <c r="W33" s="230">
        <v>10.389944631635579</v>
      </c>
      <c r="X33" s="230">
        <v>8.622695305034366</v>
      </c>
      <c r="Y33" s="230">
        <v>9.0875522594815585</v>
      </c>
      <c r="DA33" s="71" t="s">
        <v>3150</v>
      </c>
    </row>
    <row r="34" spans="1:105" ht="12" customHeight="1" x14ac:dyDescent="0.25">
      <c r="A34" s="60" t="s">
        <v>3077</v>
      </c>
      <c r="B34" s="262">
        <v>1.8967738534248639</v>
      </c>
      <c r="C34" s="262">
        <v>1.847740269503038</v>
      </c>
      <c r="D34" s="262">
        <v>1.879731635662381</v>
      </c>
      <c r="E34" s="262">
        <v>2.0556814281907529</v>
      </c>
      <c r="F34" s="262">
        <v>2.1359480518460452</v>
      </c>
      <c r="G34" s="262">
        <v>2.192061791656617</v>
      </c>
      <c r="H34" s="262">
        <v>2.0736741536434029</v>
      </c>
      <c r="I34" s="262">
        <v>1.8654229576816499</v>
      </c>
      <c r="J34" s="262">
        <v>1.7030971048145549</v>
      </c>
      <c r="K34" s="262">
        <v>1.441148535580417</v>
      </c>
      <c r="L34" s="262">
        <v>1.468051586524677</v>
      </c>
      <c r="M34" s="262">
        <v>1.452282166428166</v>
      </c>
      <c r="N34" s="262">
        <v>1.309912690425248</v>
      </c>
      <c r="O34" s="262">
        <v>1.2824305379723411</v>
      </c>
      <c r="P34" s="262">
        <v>1.2439228409708869</v>
      </c>
      <c r="Q34" s="262">
        <v>1.283685540593728</v>
      </c>
      <c r="R34" s="262">
        <v>1.2485611893815469</v>
      </c>
      <c r="S34" s="262">
        <v>1.2673327524552791</v>
      </c>
      <c r="T34" s="262">
        <v>1.2403735278894861</v>
      </c>
      <c r="U34" s="262">
        <v>1.198250146723796</v>
      </c>
      <c r="V34" s="262">
        <v>1.2116733833492299</v>
      </c>
      <c r="W34" s="262">
        <v>1.278540580321559</v>
      </c>
      <c r="X34" s="262">
        <v>1.243581014626826</v>
      </c>
      <c r="Y34" s="262">
        <v>1.199174869551056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3.5777980822902098</v>
      </c>
      <c r="C35" s="261">
        <f t="shared" si="1"/>
        <v>3.7893171066499551</v>
      </c>
      <c r="D35" s="261">
        <f t="shared" si="1"/>
        <v>3.438422957748541</v>
      </c>
      <c r="E35" s="261">
        <f t="shared" si="1"/>
        <v>4.1276765980194714</v>
      </c>
      <c r="F35" s="261">
        <f t="shared" si="1"/>
        <v>4.0915853241462514</v>
      </c>
      <c r="G35" s="261">
        <f t="shared" si="1"/>
        <v>3.5924034651544332</v>
      </c>
      <c r="H35" s="261">
        <f t="shared" si="1"/>
        <v>3.4613708033068038</v>
      </c>
      <c r="I35" s="261">
        <f t="shared" si="1"/>
        <v>3.2724863855002377</v>
      </c>
      <c r="J35" s="261">
        <f t="shared" si="1"/>
        <v>2.6419175107598725</v>
      </c>
      <c r="K35" s="261">
        <f t="shared" si="1"/>
        <v>2.2004279255835661</v>
      </c>
      <c r="L35" s="261">
        <f t="shared" si="1"/>
        <v>2.3169981772467221</v>
      </c>
      <c r="M35" s="261">
        <f t="shared" si="1"/>
        <v>2.2024860840776759</v>
      </c>
      <c r="N35" s="261">
        <f t="shared" si="1"/>
        <v>1.8389616642550191</v>
      </c>
      <c r="O35" s="261">
        <f t="shared" si="1"/>
        <v>1.4873656696700033</v>
      </c>
      <c r="P35" s="261">
        <f t="shared" si="1"/>
        <v>1.1795149161341643</v>
      </c>
      <c r="Q35" s="261">
        <f t="shared" si="1"/>
        <v>1.0887953311407803</v>
      </c>
      <c r="R35" s="261">
        <f t="shared" si="1"/>
        <v>1.2079572425810647</v>
      </c>
      <c r="S35" s="261">
        <f t="shared" si="1"/>
        <v>1.2612103993349095</v>
      </c>
      <c r="T35" s="261">
        <f t="shared" si="1"/>
        <v>1.3617270923633356</v>
      </c>
      <c r="U35" s="261">
        <f t="shared" si="1"/>
        <v>1.2959852225417454</v>
      </c>
      <c r="V35" s="261">
        <f t="shared" si="1"/>
        <v>1.2608941505126752</v>
      </c>
      <c r="W35" s="261">
        <f t="shared" si="1"/>
        <v>1.304153489129334</v>
      </c>
      <c r="X35" s="261">
        <f t="shared" si="1"/>
        <v>1.35854873874187</v>
      </c>
      <c r="Y35" s="261">
        <f t="shared" si="1"/>
        <v>1.322996932578278</v>
      </c>
      <c r="DA35" s="70"/>
    </row>
    <row r="36" spans="1:105" ht="12" customHeight="1" x14ac:dyDescent="0.25">
      <c r="A36" s="60" t="s">
        <v>3080</v>
      </c>
      <c r="B36" s="262">
        <v>1.47125955281647</v>
      </c>
      <c r="C36" s="262">
        <v>1.545864196665746</v>
      </c>
      <c r="D36" s="262">
        <v>1.4025053990665279</v>
      </c>
      <c r="E36" s="262">
        <v>1.6337507276426819</v>
      </c>
      <c r="F36" s="262">
        <v>1.623268364454667</v>
      </c>
      <c r="G36" s="262">
        <v>1.4118771318038039</v>
      </c>
      <c r="H36" s="262">
        <v>1.327051989922662</v>
      </c>
      <c r="I36" s="262">
        <v>1.2452832957798401</v>
      </c>
      <c r="J36" s="262">
        <v>0.97376698977264375</v>
      </c>
      <c r="K36" s="262">
        <v>0.7827891676444565</v>
      </c>
      <c r="L36" s="262">
        <v>0.84003167403518719</v>
      </c>
      <c r="M36" s="262">
        <v>0.74920868215577874</v>
      </c>
      <c r="N36" s="262">
        <v>0.59983850265740424</v>
      </c>
      <c r="O36" s="262">
        <v>0.49416581441041002</v>
      </c>
      <c r="P36" s="262">
        <v>0.40972398472809629</v>
      </c>
      <c r="Q36" s="262">
        <v>0.37927433525820181</v>
      </c>
      <c r="R36" s="262">
        <v>0.42201689276296012</v>
      </c>
      <c r="S36" s="262">
        <v>0.44524694270420451</v>
      </c>
      <c r="T36" s="262">
        <v>0.48157428240968297</v>
      </c>
      <c r="U36" s="262">
        <v>0.46297061931781952</v>
      </c>
      <c r="V36" s="262">
        <v>0.45308382295428978</v>
      </c>
      <c r="W36" s="262">
        <v>0.4676778699803128</v>
      </c>
      <c r="X36" s="262">
        <v>0.49394550098032569</v>
      </c>
      <c r="Y36" s="262">
        <v>0.48229004835651862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4.6385880102566591E-2</v>
      </c>
      <c r="C38" s="230">
        <v>4.7565186741585108E-2</v>
      </c>
      <c r="D38" s="230">
        <v>4.6412345388891191E-2</v>
      </c>
      <c r="E38" s="230">
        <v>5.0235447377235093E-2</v>
      </c>
      <c r="F38" s="230">
        <v>4.9780499355866953E-2</v>
      </c>
      <c r="G38" s="230">
        <v>0.1238437687821313</v>
      </c>
      <c r="H38" s="230">
        <v>7.7630219409084766E-2</v>
      </c>
      <c r="I38" s="230">
        <v>2.6295432023494179E-2</v>
      </c>
      <c r="J38" s="230">
        <v>5.3777931325697657E-2</v>
      </c>
      <c r="K38" s="230">
        <v>2.7867421147208391E-2</v>
      </c>
      <c r="L38" s="230">
        <v>5.4886259850409673E-2</v>
      </c>
      <c r="M38" s="230">
        <v>2.9252675211860209E-2</v>
      </c>
      <c r="N38" s="230">
        <v>3.0030725725865778E-2</v>
      </c>
      <c r="O38" s="230">
        <v>2.9105461309642009E-2</v>
      </c>
      <c r="P38" s="230">
        <v>2.7113813381401938E-2</v>
      </c>
      <c r="Q38" s="230">
        <v>1.730181426612229E-2</v>
      </c>
      <c r="R38" s="230">
        <v>1.180003600413022E-2</v>
      </c>
      <c r="S38" s="230">
        <v>1.2439808929548411E-2</v>
      </c>
      <c r="T38" s="230">
        <v>1.8803223132639959E-2</v>
      </c>
      <c r="U38" s="230">
        <v>2.3540567086805589E-2</v>
      </c>
      <c r="V38" s="230">
        <v>2.7677420250058812E-2</v>
      </c>
      <c r="W38" s="230">
        <v>3.159784300084429E-2</v>
      </c>
      <c r="X38" s="230">
        <v>4.689317405891593E-2</v>
      </c>
      <c r="Y38" s="230">
        <v>5.2329214647595601E-2</v>
      </c>
      <c r="DA38" s="71" t="s">
        <v>3154</v>
      </c>
    </row>
    <row r="39" spans="1:105" ht="12" customHeight="1" x14ac:dyDescent="0.25">
      <c r="A39" s="59" t="s">
        <v>159</v>
      </c>
      <c r="B39" s="230">
        <v>0.36477236334809959</v>
      </c>
      <c r="C39" s="230">
        <v>0.37351562188436283</v>
      </c>
      <c r="D39" s="230">
        <v>0.34509359909921011</v>
      </c>
      <c r="E39" s="230">
        <v>0.48265346326997532</v>
      </c>
      <c r="F39" s="230">
        <v>0.52217581592346163</v>
      </c>
      <c r="G39" s="230">
        <v>0.41263434493685408</v>
      </c>
      <c r="H39" s="230">
        <v>0.38592345225152092</v>
      </c>
      <c r="I39" s="230">
        <v>0.36895830572205829</v>
      </c>
      <c r="J39" s="230">
        <v>0.26010995863633279</v>
      </c>
      <c r="K39" s="230">
        <v>0.19634854313039191</v>
      </c>
      <c r="L39" s="230">
        <v>0.19326282362710359</v>
      </c>
      <c r="M39" s="230">
        <v>0.12893015539831379</v>
      </c>
      <c r="N39" s="230">
        <v>5.3025472541967829E-2</v>
      </c>
      <c r="O39" s="230">
        <v>5.1471016596834562E-2</v>
      </c>
      <c r="P39" s="230">
        <v>4.7993432950604042E-2</v>
      </c>
      <c r="Q39" s="230">
        <v>3.8721824134651597E-2</v>
      </c>
      <c r="R39" s="230">
        <v>5.415174095069078E-2</v>
      </c>
      <c r="S39" s="230">
        <v>4.7519578816160701E-2</v>
      </c>
      <c r="T39" s="230">
        <v>4.5428427655501542E-2</v>
      </c>
      <c r="U39" s="230">
        <v>4.3957740042242691E-2</v>
      </c>
      <c r="V39" s="230">
        <v>4.3700004506632417E-2</v>
      </c>
      <c r="W39" s="230">
        <v>8.6514423499737259E-2</v>
      </c>
      <c r="X39" s="230">
        <v>0.1171993265829565</v>
      </c>
      <c r="Y39" s="230">
        <v>8.7251388433133889E-2</v>
      </c>
      <c r="DA39" s="71" t="s">
        <v>3155</v>
      </c>
    </row>
    <row r="40" spans="1:105" ht="12" customHeight="1" x14ac:dyDescent="0.25">
      <c r="A40" s="59" t="s">
        <v>32</v>
      </c>
      <c r="B40" s="230">
        <v>3.6525779379155278E-2</v>
      </c>
      <c r="C40" s="230">
        <v>1.8728031517531302E-2</v>
      </c>
      <c r="D40" s="230">
        <v>1.82741186735586E-2</v>
      </c>
      <c r="E40" s="230">
        <v>0</v>
      </c>
      <c r="F40" s="230">
        <v>0</v>
      </c>
      <c r="G40" s="230">
        <v>0</v>
      </c>
      <c r="H40" s="230">
        <v>0</v>
      </c>
      <c r="I40" s="230">
        <v>2.0706811575389169E-2</v>
      </c>
      <c r="J40" s="230">
        <v>0</v>
      </c>
      <c r="K40" s="230">
        <v>0</v>
      </c>
      <c r="L40" s="230">
        <v>0</v>
      </c>
      <c r="M40" s="230">
        <v>2.2892746820131159E-2</v>
      </c>
      <c r="N40" s="230">
        <v>2.3501638598452369E-2</v>
      </c>
      <c r="O40" s="230">
        <v>0</v>
      </c>
      <c r="P40" s="230">
        <v>0</v>
      </c>
      <c r="Q40" s="230">
        <v>7.9919843869887142E-3</v>
      </c>
      <c r="R40" s="230">
        <v>5.5444624738918199E-3</v>
      </c>
      <c r="S40" s="230">
        <v>5.9275128152839742E-3</v>
      </c>
      <c r="T40" s="230">
        <v>3.875599024601383E-3</v>
      </c>
      <c r="U40" s="230">
        <v>4.6871588276144599E-3</v>
      </c>
      <c r="V40" s="230">
        <v>4.6957067668538252E-3</v>
      </c>
      <c r="W40" s="230">
        <v>3.268719623419054E-3</v>
      </c>
      <c r="X40" s="230">
        <v>2.4942069116351369E-3</v>
      </c>
      <c r="Y40" s="230">
        <v>1.4547724751704299E-3</v>
      </c>
      <c r="DA40" s="71" t="s">
        <v>3156</v>
      </c>
    </row>
    <row r="41" spans="1:105" ht="12" customHeight="1" x14ac:dyDescent="0.25">
      <c r="A41" s="59" t="s">
        <v>35</v>
      </c>
      <c r="B41" s="230">
        <v>1.023575529986648</v>
      </c>
      <c r="C41" s="230">
        <v>1.1060553565222671</v>
      </c>
      <c r="D41" s="230">
        <v>0.99272533590486822</v>
      </c>
      <c r="E41" s="230">
        <v>1.1008618169954709</v>
      </c>
      <c r="F41" s="230">
        <v>1.051312049175338</v>
      </c>
      <c r="G41" s="230">
        <v>0.87539901808481846</v>
      </c>
      <c r="H41" s="230">
        <v>0.86349831826205603</v>
      </c>
      <c r="I41" s="230">
        <v>0.82932274645889847</v>
      </c>
      <c r="J41" s="230">
        <v>0.65987909981061321</v>
      </c>
      <c r="K41" s="230">
        <v>0.55857320336685612</v>
      </c>
      <c r="L41" s="230">
        <v>0.59188259055767389</v>
      </c>
      <c r="M41" s="230">
        <v>0.56813310472547351</v>
      </c>
      <c r="N41" s="230">
        <v>0.49328066579111818</v>
      </c>
      <c r="O41" s="230">
        <v>0.41358933650393342</v>
      </c>
      <c r="P41" s="230">
        <v>0.3346167383960903</v>
      </c>
      <c r="Q41" s="230">
        <v>0.31525871247043918</v>
      </c>
      <c r="R41" s="230">
        <v>0.35052065333424731</v>
      </c>
      <c r="S41" s="230">
        <v>0.3793600421432114</v>
      </c>
      <c r="T41" s="230">
        <v>0.41346703259694012</v>
      </c>
      <c r="U41" s="230">
        <v>0.39078515336115671</v>
      </c>
      <c r="V41" s="230">
        <v>0.37701069143074473</v>
      </c>
      <c r="W41" s="230">
        <v>0.34629688385631219</v>
      </c>
      <c r="X41" s="230">
        <v>0.32735879342681812</v>
      </c>
      <c r="Y41" s="230">
        <v>0.34125467280061861</v>
      </c>
      <c r="DA41" s="71" t="s">
        <v>3157</v>
      </c>
    </row>
    <row r="42" spans="1:105" ht="12" customHeight="1" x14ac:dyDescent="0.25">
      <c r="A42" s="60" t="s">
        <v>3087</v>
      </c>
      <c r="B42" s="262">
        <v>1.870078280813553</v>
      </c>
      <c r="C42" s="262">
        <v>2.0131054055638899</v>
      </c>
      <c r="D42" s="262">
        <v>1.801581868541315</v>
      </c>
      <c r="E42" s="262">
        <v>2.2376554980293308</v>
      </c>
      <c r="F42" s="262">
        <v>2.202040193722465</v>
      </c>
      <c r="G42" s="262">
        <v>1.90725417947857</v>
      </c>
      <c r="H42" s="262">
        <v>1.875805388009077</v>
      </c>
      <c r="I42" s="262">
        <v>1.7946511828953611</v>
      </c>
      <c r="J42" s="262">
        <v>1.4558348755718611</v>
      </c>
      <c r="K42" s="262">
        <v>1.237978783997409</v>
      </c>
      <c r="L42" s="262">
        <v>1.293952675512039</v>
      </c>
      <c r="M42" s="262">
        <v>1.2722294601346911</v>
      </c>
      <c r="N42" s="262">
        <v>1.075823630690538</v>
      </c>
      <c r="O42" s="262">
        <v>0.83332637147510724</v>
      </c>
      <c r="P42" s="262">
        <v>0.61471798807180678</v>
      </c>
      <c r="Q42" s="262">
        <v>0.54949105790014652</v>
      </c>
      <c r="R42" s="262">
        <v>0.63028916938057633</v>
      </c>
      <c r="S42" s="262">
        <v>0.65797212981033804</v>
      </c>
      <c r="T42" s="262">
        <v>0.7255223397441054</v>
      </c>
      <c r="U42" s="262">
        <v>0.68363542070313621</v>
      </c>
      <c r="V42" s="262">
        <v>0.65675774477190574</v>
      </c>
      <c r="W42" s="262">
        <v>0.67708707475344565</v>
      </c>
      <c r="X42" s="262">
        <v>0.70957290801675754</v>
      </c>
      <c r="Y42" s="262">
        <v>0.6912124216483263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2.7763417975555389E-2</v>
      </c>
      <c r="C45" s="229">
        <v>2.6648099884309041E-2</v>
      </c>
      <c r="D45" s="229">
        <v>2.7738388681334901E-2</v>
      </c>
      <c r="E45" s="229">
        <v>2.4122726163030631E-2</v>
      </c>
      <c r="F45" s="229">
        <v>2.4552988948109752E-2</v>
      </c>
      <c r="G45" s="229">
        <v>6.1954187502183851E-2</v>
      </c>
      <c r="H45" s="229">
        <v>3.4027789367418987E-2</v>
      </c>
      <c r="I45" s="229">
        <v>1.094755657109547E-2</v>
      </c>
      <c r="J45" s="229">
        <v>2.0772455500889141E-2</v>
      </c>
      <c r="K45" s="229">
        <v>9.4608627373364892E-3</v>
      </c>
      <c r="L45" s="229">
        <v>1.972426428915048E-2</v>
      </c>
      <c r="M45" s="229">
        <v>8.1507718178122981E-3</v>
      </c>
      <c r="N45" s="229">
        <v>7.4149379087366466E-3</v>
      </c>
      <c r="O45" s="229">
        <v>8.2899979726466112E-3</v>
      </c>
      <c r="P45" s="229">
        <v>1.0173580149107971E-2</v>
      </c>
      <c r="Q45" s="229">
        <v>7.0613028654007027E-3</v>
      </c>
      <c r="R45" s="229">
        <v>4.7077796076321751E-3</v>
      </c>
      <c r="S45" s="229">
        <v>5.1033768494307789E-3</v>
      </c>
      <c r="T45" s="229">
        <v>7.2530611744703096E-3</v>
      </c>
      <c r="U45" s="229">
        <v>9.611983390800256E-3</v>
      </c>
      <c r="V45" s="229">
        <v>1.2219276741345091E-2</v>
      </c>
      <c r="W45" s="229">
        <v>1.4277261084098431E-2</v>
      </c>
      <c r="X45" s="229">
        <v>2.1910376754933809E-2</v>
      </c>
      <c r="Y45" s="229">
        <v>2.4541898652437982E-2</v>
      </c>
      <c r="DA45" s="73" t="s">
        <v>3161</v>
      </c>
    </row>
    <row r="46" spans="1:105" ht="12" customHeight="1" x14ac:dyDescent="0.25">
      <c r="A46" s="64" t="s">
        <v>159</v>
      </c>
      <c r="B46" s="229">
        <v>0.22247971542507311</v>
      </c>
      <c r="C46" s="229">
        <v>0.2132392640158412</v>
      </c>
      <c r="D46" s="229">
        <v>0.21016770455012451</v>
      </c>
      <c r="E46" s="229">
        <v>0.23617444445077879</v>
      </c>
      <c r="F46" s="229">
        <v>0.26244798133508712</v>
      </c>
      <c r="G46" s="229">
        <v>0.21035035142862801</v>
      </c>
      <c r="H46" s="229">
        <v>0.17237943638260089</v>
      </c>
      <c r="I46" s="229">
        <v>0.156529263557563</v>
      </c>
      <c r="J46" s="229">
        <v>0.1023816414526027</v>
      </c>
      <c r="K46" s="229">
        <v>6.7927089556492667E-2</v>
      </c>
      <c r="L46" s="229">
        <v>7.0772878412362267E-2</v>
      </c>
      <c r="M46" s="229">
        <v>3.6607410990495991E-2</v>
      </c>
      <c r="N46" s="229">
        <v>1.3341590352038959E-2</v>
      </c>
      <c r="O46" s="229">
        <v>1.4939086653572719E-2</v>
      </c>
      <c r="P46" s="229">
        <v>1.8350435997413778E-2</v>
      </c>
      <c r="Q46" s="229">
        <v>1.6103874034720751E-2</v>
      </c>
      <c r="R46" s="229">
        <v>2.201539984517549E-2</v>
      </c>
      <c r="S46" s="229">
        <v>1.9865425656768639E-2</v>
      </c>
      <c r="T46" s="229">
        <v>1.7856572824593929E-2</v>
      </c>
      <c r="U46" s="229">
        <v>1.8289962305815401E-2</v>
      </c>
      <c r="V46" s="229">
        <v>1.965996487445475E-2</v>
      </c>
      <c r="W46" s="229">
        <v>3.9834314302800412E-2</v>
      </c>
      <c r="X46" s="229">
        <v>5.5801605564710158E-2</v>
      </c>
      <c r="Y46" s="229">
        <v>4.1698232937268043E-2</v>
      </c>
      <c r="DA46" s="73" t="s">
        <v>3162</v>
      </c>
    </row>
    <row r="47" spans="1:105" ht="12" customHeight="1" x14ac:dyDescent="0.25">
      <c r="A47" s="64" t="s">
        <v>32</v>
      </c>
      <c r="B47" s="229">
        <v>2.159759409290828E-2</v>
      </c>
      <c r="C47" s="229">
        <v>1.036544438565307E-2</v>
      </c>
      <c r="D47" s="229">
        <v>1.078953945955838E-2</v>
      </c>
      <c r="E47" s="229">
        <v>0</v>
      </c>
      <c r="F47" s="229">
        <v>0</v>
      </c>
      <c r="G47" s="229">
        <v>0</v>
      </c>
      <c r="H47" s="229">
        <v>0</v>
      </c>
      <c r="I47" s="229">
        <v>8.516651415232666E-3</v>
      </c>
      <c r="J47" s="229">
        <v>0</v>
      </c>
      <c r="K47" s="229">
        <v>0</v>
      </c>
      <c r="L47" s="229">
        <v>0</v>
      </c>
      <c r="M47" s="229">
        <v>6.3015850772397113E-3</v>
      </c>
      <c r="N47" s="229">
        <v>5.7326917154325759E-3</v>
      </c>
      <c r="O47" s="229">
        <v>0</v>
      </c>
      <c r="P47" s="229">
        <v>0</v>
      </c>
      <c r="Q47" s="229">
        <v>3.2223044660279641E-3</v>
      </c>
      <c r="R47" s="229">
        <v>2.1852996300499028E-3</v>
      </c>
      <c r="S47" s="229">
        <v>2.4023439345465421E-3</v>
      </c>
      <c r="T47" s="229">
        <v>1.4768848364604091E-3</v>
      </c>
      <c r="U47" s="229">
        <v>1.890708227227223E-3</v>
      </c>
      <c r="V47" s="229">
        <v>2.0480455633006549E-3</v>
      </c>
      <c r="W47" s="229">
        <v>1.4590960697989891E-3</v>
      </c>
      <c r="X47" s="229">
        <v>1.151307799586205E-3</v>
      </c>
      <c r="Y47" s="229">
        <v>6.7402773868939622E-4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1.25451854728032E-2</v>
      </c>
      <c r="R48" s="229">
        <v>5.7924002482539637E-4</v>
      </c>
      <c r="S48" s="229">
        <v>2.1564780144988928E-3</v>
      </c>
      <c r="T48" s="229">
        <v>1.2159025456120329E-2</v>
      </c>
      <c r="U48" s="229">
        <v>8.6735551768946373E-3</v>
      </c>
      <c r="V48" s="229">
        <v>3.2196718262960619E-3</v>
      </c>
      <c r="W48" s="229">
        <v>1.8781418986743891E-3</v>
      </c>
      <c r="X48" s="229">
        <v>2.0912821675446651E-3</v>
      </c>
      <c r="Y48" s="229">
        <v>1.27382654809764E-3</v>
      </c>
      <c r="DA48" s="73" t="s">
        <v>3164</v>
      </c>
    </row>
    <row r="49" spans="1:105" ht="12" customHeight="1" x14ac:dyDescent="0.25">
      <c r="A49" s="64" t="s">
        <v>35</v>
      </c>
      <c r="B49" s="229">
        <v>0.61117056929961944</v>
      </c>
      <c r="C49" s="229">
        <v>0.61817197499466126</v>
      </c>
      <c r="D49" s="229">
        <v>0.59187804048706638</v>
      </c>
      <c r="E49" s="229">
        <v>0.52735653086405188</v>
      </c>
      <c r="F49" s="229">
        <v>0.51728772039189597</v>
      </c>
      <c r="G49" s="229">
        <v>0.43687578013437378</v>
      </c>
      <c r="H49" s="229">
        <v>0.37758942776366139</v>
      </c>
      <c r="I49" s="229">
        <v>0.34444181767000182</v>
      </c>
      <c r="J49" s="229">
        <v>0.25427491974354449</v>
      </c>
      <c r="K49" s="229">
        <v>0.18917749284578861</v>
      </c>
      <c r="L49" s="229">
        <v>0.21219158127721571</v>
      </c>
      <c r="M49" s="229">
        <v>0.1579205505907284</v>
      </c>
      <c r="N49" s="229">
        <v>0.12150417256501179</v>
      </c>
      <c r="O49" s="229">
        <v>0.1175180773901844</v>
      </c>
      <c r="P49" s="229">
        <v>0.12525246382368829</v>
      </c>
      <c r="Q49" s="229">
        <v>0.1283558593499633</v>
      </c>
      <c r="R49" s="229">
        <v>0.13950886678480909</v>
      </c>
      <c r="S49" s="229">
        <v>0.15525690407964279</v>
      </c>
      <c r="T49" s="229">
        <v>0.15910555230541071</v>
      </c>
      <c r="U49" s="229">
        <v>0.1591803862861414</v>
      </c>
      <c r="V49" s="229">
        <v>0.16604620972660619</v>
      </c>
      <c r="W49" s="229">
        <v>0.1560958854690242</v>
      </c>
      <c r="X49" s="229">
        <v>0.15258773782717891</v>
      </c>
      <c r="Y49" s="229">
        <v>0.1596606730954461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0.63561535833382532</v>
      </c>
      <c r="C51" s="229">
        <v>0.72293805427629121</v>
      </c>
      <c r="D51" s="229">
        <v>0.53069604500531131</v>
      </c>
      <c r="E51" s="229">
        <v>1.0119748619351501</v>
      </c>
      <c r="F51" s="229">
        <v>0.98286892120072411</v>
      </c>
      <c r="G51" s="229">
        <v>0.82176519984575425</v>
      </c>
      <c r="H51" s="229">
        <v>0.93007175843838308</v>
      </c>
      <c r="I51" s="229">
        <v>0.93819383650892307</v>
      </c>
      <c r="J51" s="229">
        <v>0.73038268330480471</v>
      </c>
      <c r="K51" s="229">
        <v>0.63967761581256743</v>
      </c>
      <c r="L51" s="229">
        <v>0.660386112496679</v>
      </c>
      <c r="M51" s="229">
        <v>0.78465902439996238</v>
      </c>
      <c r="N51" s="229">
        <v>0.66295700729933682</v>
      </c>
      <c r="O51" s="229">
        <v>0.46627989989215768</v>
      </c>
      <c r="P51" s="229">
        <v>0.30493005494381531</v>
      </c>
      <c r="Q51" s="229">
        <v>0.25277622510221548</v>
      </c>
      <c r="R51" s="229">
        <v>0.25098756464362582</v>
      </c>
      <c r="S51" s="229">
        <v>0.25018096163061643</v>
      </c>
      <c r="T51" s="229">
        <v>0.29318191861511911</v>
      </c>
      <c r="U51" s="229">
        <v>0.26120778529299837</v>
      </c>
      <c r="V51" s="229">
        <v>0.20791350164427069</v>
      </c>
      <c r="W51" s="229">
        <v>0.20434105446430301</v>
      </c>
      <c r="X51" s="229">
        <v>0.20248903546186231</v>
      </c>
      <c r="Y51" s="229">
        <v>0.18982220023525451</v>
      </c>
      <c r="DA51" s="73" t="s">
        <v>3167</v>
      </c>
    </row>
    <row r="52" spans="1:105" ht="12" customHeight="1" x14ac:dyDescent="0.25">
      <c r="A52" s="64" t="s">
        <v>39</v>
      </c>
      <c r="B52" s="229">
        <v>0.35145162568657162</v>
      </c>
      <c r="C52" s="229">
        <v>0.42174256800713411</v>
      </c>
      <c r="D52" s="229">
        <v>0.43031215035791998</v>
      </c>
      <c r="E52" s="229">
        <v>0.43802693461631981</v>
      </c>
      <c r="F52" s="229">
        <v>0.41488258184664828</v>
      </c>
      <c r="G52" s="229">
        <v>0.3763086605676299</v>
      </c>
      <c r="H52" s="229">
        <v>0.36173697605701222</v>
      </c>
      <c r="I52" s="229">
        <v>0.33602205717254502</v>
      </c>
      <c r="J52" s="229">
        <v>0.34802317557001961</v>
      </c>
      <c r="K52" s="229">
        <v>0.33173572304522397</v>
      </c>
      <c r="L52" s="229">
        <v>0.33087783903663193</v>
      </c>
      <c r="M52" s="229">
        <v>0.27859011725845179</v>
      </c>
      <c r="N52" s="229">
        <v>0.26487323084998121</v>
      </c>
      <c r="O52" s="229">
        <v>0.22629930956654579</v>
      </c>
      <c r="P52" s="229">
        <v>0.1560114531577815</v>
      </c>
      <c r="Q52" s="229">
        <v>0.12942630660901511</v>
      </c>
      <c r="R52" s="229">
        <v>0.2103050188444584</v>
      </c>
      <c r="S52" s="229">
        <v>0.22300663964483389</v>
      </c>
      <c r="T52" s="229">
        <v>0.23448932453193061</v>
      </c>
      <c r="U52" s="229">
        <v>0.22478104002325891</v>
      </c>
      <c r="V52" s="229">
        <v>0.24565107439563219</v>
      </c>
      <c r="W52" s="229">
        <v>0.25920132146474628</v>
      </c>
      <c r="X52" s="229">
        <v>0.27354156244094152</v>
      </c>
      <c r="Y52" s="229">
        <v>0.27354156244113259</v>
      </c>
      <c r="DA52" s="73" t="s">
        <v>3168</v>
      </c>
    </row>
    <row r="53" spans="1:105" ht="12" customHeight="1" x14ac:dyDescent="0.25">
      <c r="A53" s="60" t="s">
        <v>3099</v>
      </c>
      <c r="B53" s="262">
        <v>0.236460248660187</v>
      </c>
      <c r="C53" s="262">
        <v>0.2303475044203189</v>
      </c>
      <c r="D53" s="262">
        <v>0.23433569014069811</v>
      </c>
      <c r="E53" s="262">
        <v>0.2562703723474587</v>
      </c>
      <c r="F53" s="262">
        <v>0.2662767659691197</v>
      </c>
      <c r="G53" s="262">
        <v>0.27327215387205961</v>
      </c>
      <c r="H53" s="262">
        <v>0.2585134253750645</v>
      </c>
      <c r="I53" s="262">
        <v>0.23255190682503649</v>
      </c>
      <c r="J53" s="262">
        <v>0.21231564541536779</v>
      </c>
      <c r="K53" s="262">
        <v>0.1796599739417005</v>
      </c>
      <c r="L53" s="262">
        <v>0.1830138276994959</v>
      </c>
      <c r="M53" s="262">
        <v>0.18104794178720601</v>
      </c>
      <c r="N53" s="262">
        <v>0.1632995309070768</v>
      </c>
      <c r="O53" s="262">
        <v>0.15987348378448599</v>
      </c>
      <c r="P53" s="262">
        <v>0.15507294333426119</v>
      </c>
      <c r="Q53" s="262">
        <v>0.16002993798243201</v>
      </c>
      <c r="R53" s="262">
        <v>0.15565118043752829</v>
      </c>
      <c r="S53" s="262">
        <v>0.1579913268203669</v>
      </c>
      <c r="T53" s="262">
        <v>0.15463047020954709</v>
      </c>
      <c r="U53" s="262">
        <v>0.14937918252078969</v>
      </c>
      <c r="V53" s="262">
        <v>0.15105258278647959</v>
      </c>
      <c r="W53" s="262">
        <v>0.15938854439557551</v>
      </c>
      <c r="X53" s="262">
        <v>0.15503032974478689</v>
      </c>
      <c r="Y53" s="262">
        <v>0.14949446257343321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4.2673347696836998</v>
      </c>
      <c r="C54" s="261">
        <f t="shared" si="2"/>
        <v>4.2546270900874585</v>
      </c>
      <c r="D54" s="261">
        <f t="shared" si="2"/>
        <v>4.1848516868670433</v>
      </c>
      <c r="E54" s="261">
        <f t="shared" si="2"/>
        <v>4.6794374367738651</v>
      </c>
      <c r="F54" s="261">
        <f t="shared" si="2"/>
        <v>4.7982939104462012</v>
      </c>
      <c r="G54" s="261">
        <f t="shared" si="2"/>
        <v>4.7098303773160053</v>
      </c>
      <c r="H54" s="261">
        <f t="shared" si="2"/>
        <v>4.4603938169830162</v>
      </c>
      <c r="I54" s="261">
        <f t="shared" si="2"/>
        <v>4.062590116802772</v>
      </c>
      <c r="J54" s="261">
        <f t="shared" si="2"/>
        <v>3.5764938808294042</v>
      </c>
      <c r="K54" s="261">
        <f t="shared" si="2"/>
        <v>3.000770402739124</v>
      </c>
      <c r="L54" s="261">
        <f t="shared" si="2"/>
        <v>3.0880588933483035</v>
      </c>
      <c r="M54" s="261">
        <f t="shared" si="2"/>
        <v>3.0023184832343253</v>
      </c>
      <c r="N54" s="261">
        <f t="shared" si="2"/>
        <v>2.6482753799398098</v>
      </c>
      <c r="O54" s="261">
        <f t="shared" si="2"/>
        <v>2.5006244583948822</v>
      </c>
      <c r="P54" s="261">
        <f t="shared" si="2"/>
        <v>2.353768998512844</v>
      </c>
      <c r="Q54" s="261">
        <f t="shared" si="2"/>
        <v>2.3896539033651165</v>
      </c>
      <c r="R54" s="261">
        <f t="shared" si="2"/>
        <v>2.3718119560952768</v>
      </c>
      <c r="S54" s="261">
        <f t="shared" si="2"/>
        <v>2.4204418931689462</v>
      </c>
      <c r="T54" s="261">
        <f t="shared" si="2"/>
        <v>2.4092924732241263</v>
      </c>
      <c r="U54" s="261">
        <f t="shared" si="2"/>
        <v>2.3236749708611155</v>
      </c>
      <c r="V54" s="261">
        <f t="shared" si="2"/>
        <v>2.3352626802071415</v>
      </c>
      <c r="W54" s="261">
        <f t="shared" si="2"/>
        <v>2.4565629560566529</v>
      </c>
      <c r="X54" s="261">
        <f t="shared" si="2"/>
        <v>2.42224506359072</v>
      </c>
      <c r="Y54" s="261">
        <f t="shared" si="2"/>
        <v>2.3397036323887317</v>
      </c>
      <c r="DA54" s="70"/>
    </row>
    <row r="55" spans="1:105" ht="12" customHeight="1" x14ac:dyDescent="0.25">
      <c r="A55" s="60" t="s">
        <v>3102</v>
      </c>
      <c r="B55" s="262">
        <v>0.93449922998219237</v>
      </c>
      <c r="C55" s="262">
        <v>0.97994488257476031</v>
      </c>
      <c r="D55" s="262">
        <v>0.889525731066236</v>
      </c>
      <c r="E55" s="262">
        <v>1.0365215570151149</v>
      </c>
      <c r="F55" s="262">
        <v>1.0311330514265831</v>
      </c>
      <c r="G55" s="262">
        <v>0.89530449573428184</v>
      </c>
      <c r="H55" s="262">
        <v>0.84140949046270197</v>
      </c>
      <c r="I55" s="262">
        <v>0.79135586729863094</v>
      </c>
      <c r="J55" s="262">
        <v>0.61664439765128998</v>
      </c>
      <c r="K55" s="262">
        <v>0.4952799921089498</v>
      </c>
      <c r="L55" s="262">
        <v>0.5309874826796015</v>
      </c>
      <c r="M55" s="262">
        <v>0.47385935643450511</v>
      </c>
      <c r="N55" s="262">
        <v>0.37817527241950638</v>
      </c>
      <c r="O55" s="262">
        <v>0.31033397754268027</v>
      </c>
      <c r="P55" s="262">
        <v>0.25757476646090738</v>
      </c>
      <c r="Q55" s="262">
        <v>0.23887395020340069</v>
      </c>
      <c r="R55" s="262">
        <v>0.26585825392425139</v>
      </c>
      <c r="S55" s="262">
        <v>0.28016183972514141</v>
      </c>
      <c r="T55" s="262">
        <v>0.30260829439658521</v>
      </c>
      <c r="U55" s="262">
        <v>0.29105825240394378</v>
      </c>
      <c r="V55" s="262">
        <v>0.28492962349589368</v>
      </c>
      <c r="W55" s="262">
        <v>0.29540938475921719</v>
      </c>
      <c r="X55" s="262">
        <v>0.31272168037461051</v>
      </c>
      <c r="Y55" s="262">
        <v>0.30448672035606972</v>
      </c>
      <c r="DA55" s="72" t="s">
        <v>3170</v>
      </c>
    </row>
    <row r="56" spans="1:105" ht="12" customHeight="1" x14ac:dyDescent="0.25">
      <c r="A56" s="60" t="s">
        <v>3104</v>
      </c>
      <c r="B56" s="262">
        <v>0.27365525177015049</v>
      </c>
      <c r="C56" s="262">
        <v>0.29458492312940848</v>
      </c>
      <c r="D56" s="262">
        <v>0.26363192646980171</v>
      </c>
      <c r="E56" s="262">
        <v>0.32744414229637742</v>
      </c>
      <c r="F56" s="262">
        <v>0.32223242727516149</v>
      </c>
      <c r="G56" s="262">
        <v>0.27909533415244042</v>
      </c>
      <c r="H56" s="262">
        <v>0.27449331987541931</v>
      </c>
      <c r="I56" s="262">
        <v>0.26261773441974567</v>
      </c>
      <c r="J56" s="262">
        <v>0.21303753083377119</v>
      </c>
      <c r="K56" s="262">
        <v>0.18115786878907231</v>
      </c>
      <c r="L56" s="262">
        <v>0.18934872878255221</v>
      </c>
      <c r="M56" s="262">
        <v>0.18616989288336219</v>
      </c>
      <c r="N56" s="262">
        <v>0.1574291245117394</v>
      </c>
      <c r="O56" s="262">
        <v>0.1219436321636326</v>
      </c>
      <c r="P56" s="262">
        <v>8.9953884561585526E-2</v>
      </c>
      <c r="Q56" s="262">
        <v>8.0408994285358956E-2</v>
      </c>
      <c r="R56" s="262">
        <v>9.223247128446653E-2</v>
      </c>
      <c r="S56" s="262">
        <v>9.6283418019623465E-2</v>
      </c>
      <c r="T56" s="262">
        <v>0.106168282143338</v>
      </c>
      <c r="U56" s="262">
        <v>0.1000388192787965</v>
      </c>
      <c r="V56" s="262">
        <v>9.6105712708114549E-2</v>
      </c>
      <c r="W56" s="262">
        <v>9.9080576365691758E-2</v>
      </c>
      <c r="X56" s="262">
        <v>0.10383434468215361</v>
      </c>
      <c r="Y56" s="262">
        <v>0.1011475889611098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4.0627203759594976E-3</v>
      </c>
      <c r="C59" s="229">
        <v>3.8995118856009858E-3</v>
      </c>
      <c r="D59" s="229">
        <v>4.0590577497037917E-3</v>
      </c>
      <c r="E59" s="229">
        <v>3.5299649053486299E-3</v>
      </c>
      <c r="F59" s="229">
        <v>3.5929267995036341E-3</v>
      </c>
      <c r="G59" s="229">
        <v>9.0659781213808747E-3</v>
      </c>
      <c r="H59" s="229">
        <v>4.9794082750758868E-3</v>
      </c>
      <c r="I59" s="229">
        <v>1.6019951573512669E-3</v>
      </c>
      <c r="J59" s="229">
        <v>3.0397078017007401E-3</v>
      </c>
      <c r="K59" s="229">
        <v>1.3844419246569371E-3</v>
      </c>
      <c r="L59" s="229">
        <v>2.886322228008705E-3</v>
      </c>
      <c r="M59" s="229">
        <v>1.1927316288354089E-3</v>
      </c>
      <c r="N59" s="229">
        <v>1.0850544178250181E-3</v>
      </c>
      <c r="O59" s="229">
        <v>1.2131050906552001E-3</v>
      </c>
      <c r="P59" s="229">
        <v>1.4887364158343039E-3</v>
      </c>
      <c r="Q59" s="229">
        <v>1.033305735530956E-3</v>
      </c>
      <c r="R59" s="229">
        <v>6.8890624901782251E-4</v>
      </c>
      <c r="S59" s="229">
        <v>7.4679541008378504E-4</v>
      </c>
      <c r="T59" s="229">
        <v>1.0613664156029321E-3</v>
      </c>
      <c r="U59" s="229">
        <v>1.406555951056573E-3</v>
      </c>
      <c r="V59" s="229">
        <v>1.7880905240219289E-3</v>
      </c>
      <c r="W59" s="229">
        <v>2.0892427427462641E-3</v>
      </c>
      <c r="X59" s="229">
        <v>3.2062238938157352E-3</v>
      </c>
      <c r="Y59" s="229">
        <v>3.5913039168225152E-3</v>
      </c>
      <c r="DA59" s="73" t="s">
        <v>3174</v>
      </c>
    </row>
    <row r="60" spans="1:105" ht="12" customHeight="1" x14ac:dyDescent="0.25">
      <c r="A60" s="64" t="s">
        <v>159</v>
      </c>
      <c r="B60" s="229">
        <v>3.2556253480423049E-2</v>
      </c>
      <c r="C60" s="229">
        <v>3.120406513472283E-2</v>
      </c>
      <c r="D60" s="229">
        <v>3.0754592838540651E-2</v>
      </c>
      <c r="E60" s="229">
        <v>3.456025222095873E-2</v>
      </c>
      <c r="F60" s="229">
        <v>3.8404952961421789E-2</v>
      </c>
      <c r="G60" s="229">
        <v>3.0781320210348941E-2</v>
      </c>
      <c r="H60" s="229">
        <v>2.5224900233992081E-2</v>
      </c>
      <c r="I60" s="229">
        <v>2.2905487683438738E-2</v>
      </c>
      <c r="J60" s="229">
        <v>1.498187223273066E-2</v>
      </c>
      <c r="K60" s="229">
        <v>9.9400142685518115E-3</v>
      </c>
      <c r="L60" s="229">
        <v>1.0356448742887769E-2</v>
      </c>
      <c r="M60" s="229">
        <v>5.3568935450656269E-3</v>
      </c>
      <c r="N60" s="229">
        <v>1.9523226937928589E-3</v>
      </c>
      <c r="O60" s="229">
        <v>2.1860900483914709E-3</v>
      </c>
      <c r="P60" s="229">
        <v>2.6852850142613698E-3</v>
      </c>
      <c r="Q60" s="229">
        <v>2.3565375570958049E-3</v>
      </c>
      <c r="R60" s="229">
        <v>3.2215922987090641E-3</v>
      </c>
      <c r="S60" s="229">
        <v>2.9069788764453462E-3</v>
      </c>
      <c r="T60" s="229">
        <v>2.6130162476088689E-3</v>
      </c>
      <c r="U60" s="229">
        <v>2.676435682407398E-3</v>
      </c>
      <c r="V60" s="229">
        <v>2.8769130643935981E-3</v>
      </c>
      <c r="W60" s="229">
        <v>5.8290978626209531E-3</v>
      </c>
      <c r="X60" s="229">
        <v>8.165648773454659E-3</v>
      </c>
      <c r="Y60" s="229">
        <v>6.1018517512829874E-3</v>
      </c>
      <c r="DA60" s="73" t="s">
        <v>3175</v>
      </c>
    </row>
    <row r="61" spans="1:105" ht="12" customHeight="1" x14ac:dyDescent="0.25">
      <c r="A61" s="64" t="s">
        <v>32</v>
      </c>
      <c r="B61" s="229">
        <v>3.160453286775318E-3</v>
      </c>
      <c r="C61" s="229">
        <v>1.5168125966531071E-3</v>
      </c>
      <c r="D61" s="229">
        <v>1.5788719475448511E-3</v>
      </c>
      <c r="E61" s="229">
        <v>0</v>
      </c>
      <c r="F61" s="229">
        <v>0</v>
      </c>
      <c r="G61" s="229">
        <v>0</v>
      </c>
      <c r="H61" s="229">
        <v>0</v>
      </c>
      <c r="I61" s="229">
        <v>1.246272100577626E-3</v>
      </c>
      <c r="J61" s="229">
        <v>0</v>
      </c>
      <c r="K61" s="229">
        <v>0</v>
      </c>
      <c r="L61" s="229">
        <v>0</v>
      </c>
      <c r="M61" s="229">
        <v>9.2213351096342988E-4</v>
      </c>
      <c r="N61" s="229">
        <v>8.3888530806575643E-4</v>
      </c>
      <c r="O61" s="229">
        <v>0</v>
      </c>
      <c r="P61" s="229">
        <v>0</v>
      </c>
      <c r="Q61" s="229">
        <v>4.7153135191075907E-4</v>
      </c>
      <c r="R61" s="229">
        <v>3.197827206433105E-4</v>
      </c>
      <c r="S61" s="229">
        <v>3.5154359097782191E-4</v>
      </c>
      <c r="T61" s="229">
        <v>2.1611784699262289E-4</v>
      </c>
      <c r="U61" s="229">
        <v>2.7667410570677908E-4</v>
      </c>
      <c r="V61" s="229">
        <v>2.9969784153525389E-4</v>
      </c>
      <c r="W61" s="229">
        <v>2.1351475306369191E-4</v>
      </c>
      <c r="X61" s="229">
        <v>1.6847499326265509E-4</v>
      </c>
      <c r="Y61" s="229">
        <v>9.8632892763648747E-5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1.835781915808192E-3</v>
      </c>
      <c r="R62" s="229">
        <v>8.4762267149578039E-5</v>
      </c>
      <c r="S62" s="229">
        <v>3.1556515042662267E-4</v>
      </c>
      <c r="T62" s="229">
        <v>1.779273737689069E-3</v>
      </c>
      <c r="U62" s="229">
        <v>1.269232389909799E-3</v>
      </c>
      <c r="V62" s="229">
        <v>4.7114610831104192E-4</v>
      </c>
      <c r="W62" s="229">
        <v>2.7483522984835451E-4</v>
      </c>
      <c r="X62" s="229">
        <v>3.0602480866891521E-4</v>
      </c>
      <c r="Y62" s="229">
        <v>1.864036004843135E-4</v>
      </c>
      <c r="DA62" s="73" t="s">
        <v>3177</v>
      </c>
    </row>
    <row r="63" spans="1:105" ht="12" customHeight="1" x14ac:dyDescent="0.25">
      <c r="A63" s="64" t="s">
        <v>35</v>
      </c>
      <c r="B63" s="229">
        <v>8.9434778068987406E-2</v>
      </c>
      <c r="C63" s="229">
        <v>9.0459318837081887E-2</v>
      </c>
      <c r="D63" s="229">
        <v>8.6611633239357388E-2</v>
      </c>
      <c r="E63" s="229">
        <v>7.716996967819624E-2</v>
      </c>
      <c r="F63" s="229">
        <v>7.5696564584381121E-2</v>
      </c>
      <c r="G63" s="229">
        <v>6.3929597403239627E-2</v>
      </c>
      <c r="H63" s="229">
        <v>5.5254013150433337E-2</v>
      </c>
      <c r="I63" s="229">
        <v>5.0403404660497288E-2</v>
      </c>
      <c r="J63" s="229">
        <v>3.7208959590174492E-2</v>
      </c>
      <c r="K63" s="229">
        <v>2.7683019991782649E-2</v>
      </c>
      <c r="L63" s="229">
        <v>3.105075396772234E-2</v>
      </c>
      <c r="M63" s="229">
        <v>2.3109079697340839E-2</v>
      </c>
      <c r="N63" s="229">
        <v>1.778014069011968E-2</v>
      </c>
      <c r="O63" s="229">
        <v>1.7196841108578831E-2</v>
      </c>
      <c r="P63" s="229">
        <v>1.8328641573010389E-2</v>
      </c>
      <c r="Q63" s="229">
        <v>1.8782772553942201E-2</v>
      </c>
      <c r="R63" s="229">
        <v>2.0414832071926299E-2</v>
      </c>
      <c r="S63" s="229">
        <v>2.2719298764587219E-2</v>
      </c>
      <c r="T63" s="229">
        <v>2.3282485241860822E-2</v>
      </c>
      <c r="U63" s="229">
        <v>2.3293435966249158E-2</v>
      </c>
      <c r="V63" s="229">
        <v>2.4298136497497739E-2</v>
      </c>
      <c r="W63" s="229">
        <v>2.284206991577226E-2</v>
      </c>
      <c r="X63" s="229">
        <v>2.2328710108310969E-2</v>
      </c>
      <c r="Y63" s="229">
        <v>2.3363718055010169E-2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9.3011871587614633E-2</v>
      </c>
      <c r="C65" s="229">
        <v>0.10579011439624619</v>
      </c>
      <c r="D65" s="229">
        <v>7.7658652741623244E-2</v>
      </c>
      <c r="E65" s="229">
        <v>0.14808590553089079</v>
      </c>
      <c r="F65" s="229">
        <v>0.1438267289919167</v>
      </c>
      <c r="G65" s="229">
        <v>0.1202518445173892</v>
      </c>
      <c r="H65" s="229">
        <v>0.1361007310929451</v>
      </c>
      <c r="I65" s="229">
        <v>0.13728926386298679</v>
      </c>
      <c r="J65" s="229">
        <v>0.106879513621955</v>
      </c>
      <c r="K65" s="229">
        <v>9.3606316271832204E-2</v>
      </c>
      <c r="L65" s="229">
        <v>9.6636664750830964E-2</v>
      </c>
      <c r="M65" s="229">
        <v>0.1148219649834543</v>
      </c>
      <c r="N65" s="229">
        <v>9.7012872993937085E-2</v>
      </c>
      <c r="O65" s="229">
        <v>6.8232407546511012E-2</v>
      </c>
      <c r="P65" s="229">
        <v>4.4621506925171937E-2</v>
      </c>
      <c r="Q65" s="229">
        <v>3.6989650236332321E-2</v>
      </c>
      <c r="R65" s="229">
        <v>3.672790914605361E-2</v>
      </c>
      <c r="S65" s="229">
        <v>3.6609876038633318E-2</v>
      </c>
      <c r="T65" s="229">
        <v>4.2902360064934197E-2</v>
      </c>
      <c r="U65" s="229">
        <v>3.8223470633315992E-2</v>
      </c>
      <c r="V65" s="229">
        <v>3.0424727254799399E-2</v>
      </c>
      <c r="W65" s="229">
        <v>2.9901958265661489E-2</v>
      </c>
      <c r="X65" s="229">
        <v>2.9630945692767741E-2</v>
      </c>
      <c r="Y65" s="229">
        <v>2.7777362332845289E-2</v>
      </c>
      <c r="DA65" s="73" t="s">
        <v>3180</v>
      </c>
    </row>
    <row r="66" spans="1:105" ht="12" customHeight="1" x14ac:dyDescent="0.25">
      <c r="A66" s="64" t="s">
        <v>39</v>
      </c>
      <c r="B66" s="229">
        <v>5.1429174970390582E-2</v>
      </c>
      <c r="C66" s="229">
        <v>6.1715100279103582E-2</v>
      </c>
      <c r="D66" s="229">
        <v>6.2969117953031756E-2</v>
      </c>
      <c r="E66" s="229">
        <v>6.4098049960982936E-2</v>
      </c>
      <c r="F66" s="229">
        <v>6.0711253937938227E-2</v>
      </c>
      <c r="G66" s="229">
        <v>5.5066593900081701E-2</v>
      </c>
      <c r="H66" s="229">
        <v>5.2934267122972938E-2</v>
      </c>
      <c r="I66" s="229">
        <v>4.9171310954893938E-2</v>
      </c>
      <c r="J66" s="229">
        <v>5.0927477587210293E-2</v>
      </c>
      <c r="K66" s="229">
        <v>4.8544076332248748E-2</v>
      </c>
      <c r="L66" s="229">
        <v>4.8418539093102453E-2</v>
      </c>
      <c r="M66" s="229">
        <v>4.0767089517702533E-2</v>
      </c>
      <c r="N66" s="229">
        <v>3.8759848407999037E-2</v>
      </c>
      <c r="O66" s="229">
        <v>3.3115188369496132E-2</v>
      </c>
      <c r="P66" s="229">
        <v>2.2829714633307529E-2</v>
      </c>
      <c r="Q66" s="229">
        <v>1.8939414934738719E-2</v>
      </c>
      <c r="R66" s="229">
        <v>3.0774686530966849E-2</v>
      </c>
      <c r="S66" s="229">
        <v>3.2633360188469351E-2</v>
      </c>
      <c r="T66" s="229">
        <v>3.4313662588649492E-2</v>
      </c>
      <c r="U66" s="229">
        <v>3.2893014550150777E-2</v>
      </c>
      <c r="V66" s="229">
        <v>3.5947001417555587E-2</v>
      </c>
      <c r="W66" s="229">
        <v>3.792985759597875E-2</v>
      </c>
      <c r="X66" s="229">
        <v>4.0028316411872898E-2</v>
      </c>
      <c r="Y66" s="229">
        <v>4.0028316411900841E-2</v>
      </c>
      <c r="DA66" s="73" t="s">
        <v>3181</v>
      </c>
    </row>
    <row r="67" spans="1:105" ht="12" customHeight="1" x14ac:dyDescent="0.25">
      <c r="A67" s="60" t="s">
        <v>3116</v>
      </c>
      <c r="B67" s="262">
        <v>3.059180287931357</v>
      </c>
      <c r="C67" s="262">
        <v>2.98009728438329</v>
      </c>
      <c r="D67" s="262">
        <v>3.031694029331006</v>
      </c>
      <c r="E67" s="262">
        <v>3.315471737462373</v>
      </c>
      <c r="F67" s="262">
        <v>3.4449284317444571</v>
      </c>
      <c r="G67" s="262">
        <v>3.5354305474292831</v>
      </c>
      <c r="H67" s="262">
        <v>3.344491006644895</v>
      </c>
      <c r="I67" s="262">
        <v>3.008616515084396</v>
      </c>
      <c r="J67" s="262">
        <v>2.7468119523443431</v>
      </c>
      <c r="K67" s="262">
        <v>2.3243325418411018</v>
      </c>
      <c r="L67" s="262">
        <v>2.3677226818861499</v>
      </c>
      <c r="M67" s="262">
        <v>2.3422892339164578</v>
      </c>
      <c r="N67" s="262">
        <v>2.1126709830085639</v>
      </c>
      <c r="O67" s="262">
        <v>2.0683468486885692</v>
      </c>
      <c r="P67" s="262">
        <v>2.0062403474903512</v>
      </c>
      <c r="Q67" s="262">
        <v>2.070370958876357</v>
      </c>
      <c r="R67" s="262">
        <v>2.0137212308865591</v>
      </c>
      <c r="S67" s="262">
        <v>2.0439966354241812</v>
      </c>
      <c r="T67" s="262">
        <v>2.0005158966842029</v>
      </c>
      <c r="U67" s="262">
        <v>1.9325778991783751</v>
      </c>
      <c r="V67" s="262">
        <v>1.954227344003133</v>
      </c>
      <c r="W67" s="262">
        <v>2.0620729949317438</v>
      </c>
      <c r="X67" s="262">
        <v>2.0056890385339559</v>
      </c>
      <c r="Y67" s="262">
        <v>1.934069323071552</v>
      </c>
      <c r="DA67" s="72" t="s">
        <v>3182</v>
      </c>
    </row>
    <row r="68" spans="1:105" ht="12" customHeight="1" x14ac:dyDescent="0.25">
      <c r="A68" s="57" t="s">
        <v>3118</v>
      </c>
      <c r="B68" s="261">
        <v>29.86852451821164</v>
      </c>
      <c r="C68" s="261">
        <v>34.397913373005458</v>
      </c>
      <c r="D68" s="261">
        <v>32.959401340832848</v>
      </c>
      <c r="E68" s="261">
        <v>32.852881096264952</v>
      </c>
      <c r="F68" s="261">
        <v>33.441386417366488</v>
      </c>
      <c r="G68" s="261">
        <v>34.767846051832663</v>
      </c>
      <c r="H68" s="261">
        <v>32.121898360695234</v>
      </c>
      <c r="I68" s="261">
        <v>30.170154215182158</v>
      </c>
      <c r="J68" s="261">
        <v>29.875315376510631</v>
      </c>
      <c r="K68" s="261">
        <v>25.287746999204501</v>
      </c>
      <c r="L68" s="261">
        <v>25.582459696684609</v>
      </c>
      <c r="M68" s="261">
        <v>24.806405239612751</v>
      </c>
      <c r="N68" s="261">
        <v>21.290241595840609</v>
      </c>
      <c r="O68" s="261">
        <v>21.41092847618021</v>
      </c>
      <c r="P68" s="261">
        <v>21.045699652915658</v>
      </c>
      <c r="Q68" s="261">
        <v>21.5551794767422</v>
      </c>
      <c r="R68" s="261">
        <v>21.845999493046879</v>
      </c>
      <c r="S68" s="261">
        <v>22.80396466900255</v>
      </c>
      <c r="T68" s="261">
        <v>24.177772640607099</v>
      </c>
      <c r="U68" s="261">
        <v>23.175127175521251</v>
      </c>
      <c r="V68" s="261">
        <v>25.250015525876648</v>
      </c>
      <c r="W68" s="261">
        <v>32.435877274901003</v>
      </c>
      <c r="X68" s="261">
        <v>34.919940093069457</v>
      </c>
      <c r="Y68" s="261">
        <v>33.850497133099367</v>
      </c>
      <c r="DA68" s="70" t="s">
        <v>3183</v>
      </c>
    </row>
    <row r="69" spans="1:105" ht="12" customHeight="1" x14ac:dyDescent="0.25">
      <c r="A69" s="41" t="s">
        <v>3120</v>
      </c>
      <c r="B69" s="350">
        <v>51.745253925185636</v>
      </c>
      <c r="C69" s="350">
        <v>50.659696695504259</v>
      </c>
      <c r="D69" s="350">
        <v>51.634999824757493</v>
      </c>
      <c r="E69" s="350">
        <v>54.466950563125927</v>
      </c>
      <c r="F69" s="350">
        <v>56.521878753625899</v>
      </c>
      <c r="G69" s="350">
        <v>57.732739364053913</v>
      </c>
      <c r="H69" s="350">
        <v>55.962237181187113</v>
      </c>
      <c r="I69" s="350">
        <v>52.554066661957137</v>
      </c>
      <c r="J69" s="350">
        <v>50.081763417004737</v>
      </c>
      <c r="K69" s="350">
        <v>42.75776908884098</v>
      </c>
      <c r="L69" s="350">
        <v>43.570177572243409</v>
      </c>
      <c r="M69" s="350">
        <v>42.883856798686587</v>
      </c>
      <c r="N69" s="350">
        <v>41.269714843364667</v>
      </c>
      <c r="O69" s="350">
        <v>39.860369164421513</v>
      </c>
      <c r="P69" s="350">
        <v>38.581473819097788</v>
      </c>
      <c r="Q69" s="350">
        <v>40.007533769785432</v>
      </c>
      <c r="R69" s="350">
        <v>39.307256600605577</v>
      </c>
      <c r="S69" s="350">
        <v>40.62734417778185</v>
      </c>
      <c r="T69" s="350">
        <v>40.262386688590681</v>
      </c>
      <c r="U69" s="350">
        <v>38.547189087400497</v>
      </c>
      <c r="V69" s="350">
        <v>39.599957268338827</v>
      </c>
      <c r="W69" s="350">
        <v>43.458885141476671</v>
      </c>
      <c r="X69" s="350">
        <v>42.670525959501177</v>
      </c>
      <c r="Y69" s="350">
        <v>41.582775842538823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0.99999999999999967</v>
      </c>
      <c r="E73" s="232">
        <f t="shared" si="3"/>
        <v>1</v>
      </c>
      <c r="F73" s="232">
        <f t="shared" si="3"/>
        <v>1</v>
      </c>
      <c r="G73" s="232">
        <f t="shared" si="3"/>
        <v>1.0000000000000004</v>
      </c>
      <c r="H73" s="232">
        <f t="shared" si="3"/>
        <v>0.99999999999999989</v>
      </c>
      <c r="I73" s="232">
        <f t="shared" si="3"/>
        <v>0.99999999999999978</v>
      </c>
      <c r="J73" s="232">
        <f t="shared" si="3"/>
        <v>0.99999999999999956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1</v>
      </c>
      <c r="N73" s="232">
        <f t="shared" si="3"/>
        <v>1.0000000000000002</v>
      </c>
      <c r="O73" s="232">
        <f t="shared" si="3"/>
        <v>1</v>
      </c>
      <c r="P73" s="232">
        <f t="shared" si="3"/>
        <v>0.99999999999999978</v>
      </c>
      <c r="Q73" s="232">
        <f t="shared" si="3"/>
        <v>1</v>
      </c>
      <c r="R73" s="232">
        <f t="shared" si="3"/>
        <v>0.99999999999999989</v>
      </c>
      <c r="S73" s="232">
        <f t="shared" si="3"/>
        <v>1.0000000000000004</v>
      </c>
      <c r="T73" s="232">
        <f t="shared" si="3"/>
        <v>1.0000000000000004</v>
      </c>
      <c r="U73" s="232">
        <f t="shared" si="3"/>
        <v>0.99999999999999978</v>
      </c>
      <c r="V73" s="232">
        <f t="shared" si="3"/>
        <v>1</v>
      </c>
      <c r="W73" s="232">
        <f t="shared" si="3"/>
        <v>0.99999999999999978</v>
      </c>
      <c r="X73" s="232">
        <f t="shared" si="3"/>
        <v>0.99999999999999978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1.9496656506105145E-2</v>
      </c>
      <c r="C74" s="299">
        <f t="shared" si="4"/>
        <v>1.812031922442536E-2</v>
      </c>
      <c r="D74" s="299">
        <f t="shared" si="4"/>
        <v>1.9093408594173269E-2</v>
      </c>
      <c r="E74" s="299">
        <f t="shared" si="4"/>
        <v>1.8468836107513941E-2</v>
      </c>
      <c r="F74" s="299">
        <f t="shared" si="4"/>
        <v>1.8799855942911121E-2</v>
      </c>
      <c r="G74" s="299">
        <f t="shared" si="4"/>
        <v>1.9122978907206642E-2</v>
      </c>
      <c r="H74" s="299">
        <f t="shared" si="4"/>
        <v>1.9920154469673153E-2</v>
      </c>
      <c r="I74" s="299">
        <f t="shared" si="4"/>
        <v>2.0753989973900235E-2</v>
      </c>
      <c r="J74" s="299">
        <f t="shared" si="4"/>
        <v>2.1457635409461225E-2</v>
      </c>
      <c r="K74" s="299">
        <f t="shared" si="4"/>
        <v>2.1693462289634178E-2</v>
      </c>
      <c r="L74" s="299">
        <f t="shared" si="4"/>
        <v>2.1508884103619157E-2</v>
      </c>
      <c r="M74" s="299">
        <f t="shared" si="4"/>
        <v>2.1261875274924076E-2</v>
      </c>
      <c r="N74" s="299">
        <f t="shared" si="4"/>
        <v>2.4158277692932932E-2</v>
      </c>
      <c r="O74" s="299">
        <f t="shared" si="4"/>
        <v>2.3961652484441178E-2</v>
      </c>
      <c r="P74" s="299">
        <f t="shared" si="4"/>
        <v>2.4324455172913647E-2</v>
      </c>
      <c r="Q74" s="299">
        <f t="shared" si="4"/>
        <v>2.3602327895776563E-2</v>
      </c>
      <c r="R74" s="299">
        <f t="shared" si="4"/>
        <v>2.4499055464273001E-2</v>
      </c>
      <c r="S74" s="299">
        <f t="shared" si="4"/>
        <v>2.426174969859109E-2</v>
      </c>
      <c r="T74" s="299">
        <f t="shared" si="4"/>
        <v>2.4805793508389368E-2</v>
      </c>
      <c r="U74" s="299">
        <f t="shared" si="4"/>
        <v>2.424200848544162E-2</v>
      </c>
      <c r="V74" s="299">
        <f t="shared" si="4"/>
        <v>2.3478451935235255E-2</v>
      </c>
      <c r="W74" s="299">
        <f t="shared" si="4"/>
        <v>2.2958427174389034E-2</v>
      </c>
      <c r="X74" s="299">
        <f t="shared" si="4"/>
        <v>2.1919597023908083E-2</v>
      </c>
      <c r="Y74" s="299">
        <f t="shared" si="4"/>
        <v>2.1747505336836035E-2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2.6204922069324441E-3</v>
      </c>
      <c r="C75" s="233">
        <f t="shared" si="5"/>
        <v>2.4304849075579738E-3</v>
      </c>
      <c r="D75" s="233">
        <f t="shared" si="5"/>
        <v>2.5589201462506159E-3</v>
      </c>
      <c r="E75" s="233">
        <f t="shared" si="5"/>
        <v>2.5149395843232208E-3</v>
      </c>
      <c r="F75" s="233">
        <f t="shared" si="5"/>
        <v>2.5616523344784421E-3</v>
      </c>
      <c r="G75" s="233">
        <f t="shared" si="5"/>
        <v>2.6109423535754157E-3</v>
      </c>
      <c r="H75" s="233">
        <f t="shared" si="5"/>
        <v>2.6889720426741611E-3</v>
      </c>
      <c r="I75" s="233">
        <f t="shared" si="5"/>
        <v>2.7513123012672209E-3</v>
      </c>
      <c r="J75" s="233">
        <f t="shared" si="5"/>
        <v>2.799583302522161E-3</v>
      </c>
      <c r="K75" s="233">
        <f t="shared" si="5"/>
        <v>2.8219745720218085E-3</v>
      </c>
      <c r="L75" s="233">
        <f t="shared" si="5"/>
        <v>2.7976335800708025E-3</v>
      </c>
      <c r="M75" s="233">
        <f t="shared" si="5"/>
        <v>2.7710265571443977E-3</v>
      </c>
      <c r="N75" s="233">
        <f t="shared" si="5"/>
        <v>3.0858078647928579E-3</v>
      </c>
      <c r="O75" s="233">
        <f t="shared" si="5"/>
        <v>3.0723347313720583E-3</v>
      </c>
      <c r="P75" s="233">
        <f t="shared" si="5"/>
        <v>3.1202232361864173E-3</v>
      </c>
      <c r="Q75" s="233">
        <f t="shared" si="5"/>
        <v>3.023990488109638E-3</v>
      </c>
      <c r="R75" s="233">
        <f t="shared" si="5"/>
        <v>3.1287834396213406E-3</v>
      </c>
      <c r="S75" s="233">
        <f t="shared" si="5"/>
        <v>3.082273354366785E-3</v>
      </c>
      <c r="T75" s="233">
        <f t="shared" si="5"/>
        <v>3.1405097332961799E-3</v>
      </c>
      <c r="U75" s="233">
        <f t="shared" si="5"/>
        <v>3.0771711154030145E-3</v>
      </c>
      <c r="V75" s="233">
        <f t="shared" si="5"/>
        <v>2.9676354857164095E-3</v>
      </c>
      <c r="W75" s="233">
        <f t="shared" si="5"/>
        <v>2.8726551174475365E-3</v>
      </c>
      <c r="X75" s="233">
        <f t="shared" si="5"/>
        <v>2.7363800763550092E-3</v>
      </c>
      <c r="Y75" s="233">
        <f t="shared" si="5"/>
        <v>2.7080823797914584E-3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2.5007396285024696E-2</v>
      </c>
      <c r="C76" s="233">
        <f t="shared" si="6"/>
        <v>2.3158286447029237E-2</v>
      </c>
      <c r="D76" s="233">
        <f t="shared" si="6"/>
        <v>2.4369407762907788E-2</v>
      </c>
      <c r="E76" s="233">
        <f t="shared" si="6"/>
        <v>2.4212454923860302E-2</v>
      </c>
      <c r="F76" s="233">
        <f t="shared" si="6"/>
        <v>2.4669930493962079E-2</v>
      </c>
      <c r="G76" s="233">
        <f t="shared" si="6"/>
        <v>2.5192359354532744E-2</v>
      </c>
      <c r="H76" s="233">
        <f t="shared" si="6"/>
        <v>2.5761878804968316E-2</v>
      </c>
      <c r="I76" s="233">
        <f t="shared" si="6"/>
        <v>2.6051872138477219E-2</v>
      </c>
      <c r="J76" s="233">
        <f t="shared" si="6"/>
        <v>2.6229843951128134E-2</v>
      </c>
      <c r="K76" s="233">
        <f t="shared" si="6"/>
        <v>2.6378727788648557E-2</v>
      </c>
      <c r="L76" s="233">
        <f t="shared" si="6"/>
        <v>2.6149549299651732E-2</v>
      </c>
      <c r="M76" s="233">
        <f t="shared" si="6"/>
        <v>2.5919150236976548E-2</v>
      </c>
      <c r="N76" s="233">
        <f t="shared" si="6"/>
        <v>2.84282085626048E-2</v>
      </c>
      <c r="O76" s="233">
        <f t="shared" si="6"/>
        <v>2.8396718175997617E-2</v>
      </c>
      <c r="P76" s="233">
        <f t="shared" si="6"/>
        <v>2.8863802368045106E-2</v>
      </c>
      <c r="Q76" s="233">
        <f t="shared" si="6"/>
        <v>2.793043723366135E-2</v>
      </c>
      <c r="R76" s="233">
        <f t="shared" si="6"/>
        <v>2.8850974855917273E-2</v>
      </c>
      <c r="S76" s="233">
        <f t="shared" si="6"/>
        <v>2.8321805293419888E-2</v>
      </c>
      <c r="T76" s="233">
        <f t="shared" si="6"/>
        <v>2.8787708285400365E-2</v>
      </c>
      <c r="U76" s="233">
        <f t="shared" si="6"/>
        <v>2.8248151024904453E-2</v>
      </c>
      <c r="V76" s="233">
        <f t="shared" si="6"/>
        <v>2.7156170994961017E-2</v>
      </c>
      <c r="W76" s="233">
        <f t="shared" si="6"/>
        <v>2.6104837428212471E-2</v>
      </c>
      <c r="X76" s="233">
        <f t="shared" si="6"/>
        <v>2.4827108333638635E-2</v>
      </c>
      <c r="Y76" s="233">
        <f t="shared" si="6"/>
        <v>2.4527734690766342E-2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6.8556787993153427E-3</v>
      </c>
      <c r="C77" s="233">
        <f t="shared" si="7"/>
        <v>6.3751309259712872E-3</v>
      </c>
      <c r="D77" s="233">
        <f t="shared" si="7"/>
        <v>6.7185659316797916E-3</v>
      </c>
      <c r="E77" s="233">
        <f t="shared" si="7"/>
        <v>6.4751158678024567E-3</v>
      </c>
      <c r="F77" s="233">
        <f t="shared" si="7"/>
        <v>6.5906202173750886E-3</v>
      </c>
      <c r="G77" s="233">
        <f t="shared" si="7"/>
        <v>6.698742130891131E-3</v>
      </c>
      <c r="H77" s="233">
        <f t="shared" si="7"/>
        <v>6.9939996739478792E-3</v>
      </c>
      <c r="I77" s="233">
        <f t="shared" si="7"/>
        <v>7.3135896819742606E-3</v>
      </c>
      <c r="J77" s="233">
        <f t="shared" si="7"/>
        <v>7.5854008346067378E-3</v>
      </c>
      <c r="K77" s="233">
        <f t="shared" si="7"/>
        <v>7.6744100524259043E-3</v>
      </c>
      <c r="L77" s="233">
        <f t="shared" si="7"/>
        <v>7.6092223812033143E-3</v>
      </c>
      <c r="M77" s="233">
        <f t="shared" si="7"/>
        <v>7.5213742132305425E-3</v>
      </c>
      <c r="N77" s="233">
        <f t="shared" si="7"/>
        <v>8.5850178963856327E-3</v>
      </c>
      <c r="O77" s="233">
        <f t="shared" si="7"/>
        <v>8.5063878534805976E-3</v>
      </c>
      <c r="P77" s="233">
        <f t="shared" si="7"/>
        <v>8.6321360917909502E-3</v>
      </c>
      <c r="Q77" s="233">
        <f t="shared" si="7"/>
        <v>8.3807498247481169E-3</v>
      </c>
      <c r="R77" s="233">
        <f t="shared" si="7"/>
        <v>8.7019026229305414E-3</v>
      </c>
      <c r="S77" s="233">
        <f t="shared" si="7"/>
        <v>8.6255771517040943E-3</v>
      </c>
      <c r="T77" s="233">
        <f t="shared" si="7"/>
        <v>8.8245679273958912E-3</v>
      </c>
      <c r="U77" s="233">
        <f t="shared" si="7"/>
        <v>8.6214093212954521E-3</v>
      </c>
      <c r="V77" s="233">
        <f t="shared" si="7"/>
        <v>8.3572233385711611E-3</v>
      </c>
      <c r="W77" s="233">
        <f t="shared" si="7"/>
        <v>8.186359784629324E-3</v>
      </c>
      <c r="X77" s="233">
        <f t="shared" si="7"/>
        <v>7.8189683893536942E-3</v>
      </c>
      <c r="Y77" s="233">
        <f t="shared" si="7"/>
        <v>7.7608478680662946E-3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4.1794203028145002E-2</v>
      </c>
      <c r="C78" s="300">
        <f t="shared" si="8"/>
        <v>4.1435849101317229E-2</v>
      </c>
      <c r="D78" s="300">
        <f t="shared" si="8"/>
        <v>4.2689766203483602E-2</v>
      </c>
      <c r="E78" s="300">
        <f t="shared" si="8"/>
        <v>4.1978037369066766E-2</v>
      </c>
      <c r="F78" s="300">
        <f t="shared" si="8"/>
        <v>4.1897719685219166E-2</v>
      </c>
      <c r="G78" s="300">
        <f t="shared" si="8"/>
        <v>4.3695508841479942E-2</v>
      </c>
      <c r="H78" s="300">
        <f t="shared" si="8"/>
        <v>4.5549640873765576E-2</v>
      </c>
      <c r="I78" s="300">
        <f t="shared" si="8"/>
        <v>4.6755870392713499E-2</v>
      </c>
      <c r="J78" s="300">
        <f t="shared" si="8"/>
        <v>4.8706703639179644E-2</v>
      </c>
      <c r="K78" s="300">
        <f t="shared" si="8"/>
        <v>5.3862486881262731E-2</v>
      </c>
      <c r="L78" s="300">
        <f t="shared" si="8"/>
        <v>5.4858505067267159E-2</v>
      </c>
      <c r="M78" s="300">
        <f t="shared" si="8"/>
        <v>5.6294101309707009E-2</v>
      </c>
      <c r="N78" s="300">
        <f t="shared" si="8"/>
        <v>6.1674383642105146E-2</v>
      </c>
      <c r="O78" s="300">
        <f t="shared" si="8"/>
        <v>6.6078868061205068E-2</v>
      </c>
      <c r="P78" s="300">
        <f t="shared" si="8"/>
        <v>6.9400988048156489E-2</v>
      </c>
      <c r="Q78" s="300">
        <f t="shared" si="8"/>
        <v>7.0901491781549073E-2</v>
      </c>
      <c r="R78" s="300">
        <f t="shared" si="8"/>
        <v>7.3750354637764345E-2</v>
      </c>
      <c r="S78" s="300">
        <f t="shared" si="8"/>
        <v>7.1776135471121716E-2</v>
      </c>
      <c r="T78" s="300">
        <f t="shared" si="8"/>
        <v>7.5425839795061803E-2</v>
      </c>
      <c r="U78" s="300">
        <f t="shared" si="8"/>
        <v>8.1148173497832626E-2</v>
      </c>
      <c r="V78" s="300">
        <f t="shared" si="8"/>
        <v>8.7019992053011891E-2</v>
      </c>
      <c r="W78" s="300">
        <f t="shared" si="8"/>
        <v>8.8535250459182355E-2</v>
      </c>
      <c r="X78" s="300">
        <f t="shared" si="8"/>
        <v>9.921685634921297E-2</v>
      </c>
      <c r="Y78" s="300">
        <f t="shared" si="8"/>
        <v>0.11323078065828109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0.1704608207985564</v>
      </c>
      <c r="C79" s="301">
        <f t="shared" si="9"/>
        <v>0.17578782272906782</v>
      </c>
      <c r="D79" s="301">
        <f t="shared" si="9"/>
        <v>0.16704445746787353</v>
      </c>
      <c r="E79" s="301">
        <f t="shared" si="9"/>
        <v>0.17979791298538558</v>
      </c>
      <c r="F79" s="301">
        <f t="shared" si="9"/>
        <v>0.17601427432947006</v>
      </c>
      <c r="G79" s="301">
        <f t="shared" si="9"/>
        <v>0.16426944384361911</v>
      </c>
      <c r="H79" s="301">
        <f t="shared" si="9"/>
        <v>0.16769240577362593</v>
      </c>
      <c r="I79" s="301">
        <f t="shared" si="9"/>
        <v>0.17299788343680897</v>
      </c>
      <c r="J79" s="301">
        <f t="shared" si="9"/>
        <v>0.19039733625594629</v>
      </c>
      <c r="K79" s="301">
        <f t="shared" si="9"/>
        <v>0.19030721912409435</v>
      </c>
      <c r="L79" s="301">
        <f t="shared" si="9"/>
        <v>0.19285202726865308</v>
      </c>
      <c r="M79" s="301">
        <f t="shared" si="9"/>
        <v>0.19987611335109962</v>
      </c>
      <c r="N79" s="301">
        <f t="shared" si="9"/>
        <v>0.18411065721161302</v>
      </c>
      <c r="O79" s="301">
        <f t="shared" si="9"/>
        <v>0.17124566572706648</v>
      </c>
      <c r="P79" s="301">
        <f t="shared" si="9"/>
        <v>0.15681275146730667</v>
      </c>
      <c r="Q79" s="301">
        <f t="shared" si="9"/>
        <v>0.19023763299881041</v>
      </c>
      <c r="R79" s="301">
        <f t="shared" si="9"/>
        <v>0.14767023655321646</v>
      </c>
      <c r="S79" s="301">
        <f t="shared" si="9"/>
        <v>0.16234108549605977</v>
      </c>
      <c r="T79" s="301">
        <f t="shared" si="9"/>
        <v>0.1340679147801164</v>
      </c>
      <c r="U79" s="301">
        <f t="shared" si="9"/>
        <v>0.1354622442760029</v>
      </c>
      <c r="V79" s="301">
        <f t="shared" si="9"/>
        <v>0.14236415390156298</v>
      </c>
      <c r="W79" s="301">
        <f t="shared" si="9"/>
        <v>0.13420884433820274</v>
      </c>
      <c r="X79" s="301">
        <f t="shared" si="9"/>
        <v>0.13369801704784182</v>
      </c>
      <c r="Y79" s="301">
        <f t="shared" si="9"/>
        <v>0.1317187439254271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0.24266609540944767</v>
      </c>
      <c r="C80" s="301">
        <f t="shared" si="10"/>
        <v>0.25040105377810268</v>
      </c>
      <c r="D80" s="301">
        <f t="shared" si="10"/>
        <v>0.24479650926460958</v>
      </c>
      <c r="E80" s="301">
        <f t="shared" si="10"/>
        <v>0.23392033721441732</v>
      </c>
      <c r="F80" s="301">
        <f t="shared" si="10"/>
        <v>0.23169963994868722</v>
      </c>
      <c r="G80" s="301">
        <f t="shared" si="10"/>
        <v>0.22984351444572948</v>
      </c>
      <c r="H80" s="301">
        <f t="shared" si="10"/>
        <v>0.22690736927632818</v>
      </c>
      <c r="I80" s="301">
        <f t="shared" si="10"/>
        <v>0.2245475538501758</v>
      </c>
      <c r="J80" s="301">
        <f t="shared" si="10"/>
        <v>0.20851260366794391</v>
      </c>
      <c r="K80" s="301">
        <f t="shared" si="10"/>
        <v>0.20424566747235759</v>
      </c>
      <c r="L80" s="301">
        <f t="shared" si="10"/>
        <v>0.20609555779178523</v>
      </c>
      <c r="M80" s="301">
        <f t="shared" si="10"/>
        <v>0.20448758768174183</v>
      </c>
      <c r="N80" s="301">
        <f t="shared" si="10"/>
        <v>0.19832034335531915</v>
      </c>
      <c r="O80" s="301">
        <f t="shared" si="10"/>
        <v>0.20122711879938512</v>
      </c>
      <c r="P80" s="301">
        <f t="shared" si="10"/>
        <v>0.20288927782073976</v>
      </c>
      <c r="Q80" s="301">
        <f t="shared" si="10"/>
        <v>0.19051352077503364</v>
      </c>
      <c r="R80" s="301">
        <f t="shared" si="10"/>
        <v>0.2077506683833131</v>
      </c>
      <c r="S80" s="301">
        <f t="shared" si="10"/>
        <v>0.20736577646916018</v>
      </c>
      <c r="T80" s="301">
        <f t="shared" si="10"/>
        <v>0.21229714449370968</v>
      </c>
      <c r="U80" s="301">
        <f t="shared" si="10"/>
        <v>0.21397826283850555</v>
      </c>
      <c r="V80" s="301">
        <f t="shared" si="10"/>
        <v>0.21644084415809153</v>
      </c>
      <c r="W80" s="301">
        <f t="shared" si="10"/>
        <v>0.22287120558169113</v>
      </c>
      <c r="X80" s="301">
        <f t="shared" si="10"/>
        <v>0.22242112806545652</v>
      </c>
      <c r="Y80" s="301">
        <f t="shared" si="10"/>
        <v>0.21989087229053383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0.23225345927853747</v>
      </c>
      <c r="C81" s="302">
        <f t="shared" si="11"/>
        <v>0.2408292629839279</v>
      </c>
      <c r="D81" s="302">
        <f t="shared" si="11"/>
        <v>0.23475290087301923</v>
      </c>
      <c r="E81" s="302">
        <f t="shared" si="11"/>
        <v>0.22338535976047869</v>
      </c>
      <c r="F81" s="302">
        <f t="shared" si="11"/>
        <v>0.22094426155170538</v>
      </c>
      <c r="G81" s="302">
        <f t="shared" si="11"/>
        <v>0.21878420852989536</v>
      </c>
      <c r="H81" s="302">
        <f t="shared" si="11"/>
        <v>0.21601076079219025</v>
      </c>
      <c r="I81" s="302">
        <f t="shared" si="11"/>
        <v>0.21421519399039848</v>
      </c>
      <c r="J81" s="302">
        <f t="shared" si="11"/>
        <v>0.19874347501158515</v>
      </c>
      <c r="K81" s="302">
        <f t="shared" si="11"/>
        <v>0.19454544587526962</v>
      </c>
      <c r="L81" s="302">
        <f t="shared" si="11"/>
        <v>0.19648423595421288</v>
      </c>
      <c r="M81" s="302">
        <f t="shared" si="11"/>
        <v>0.19488735743552996</v>
      </c>
      <c r="N81" s="302">
        <f t="shared" si="11"/>
        <v>0.18871513976898582</v>
      </c>
      <c r="O81" s="302">
        <f t="shared" si="11"/>
        <v>0.19145037058248096</v>
      </c>
      <c r="P81" s="302">
        <f t="shared" si="11"/>
        <v>0.19292464637271337</v>
      </c>
      <c r="Q81" s="302">
        <f t="shared" si="11"/>
        <v>0.18093322453405308</v>
      </c>
      <c r="R81" s="302">
        <f t="shared" si="11"/>
        <v>0.19799780274083048</v>
      </c>
      <c r="S81" s="302">
        <f t="shared" si="11"/>
        <v>0.19803302947617579</v>
      </c>
      <c r="T81" s="302">
        <f t="shared" si="11"/>
        <v>0.20297494619423173</v>
      </c>
      <c r="U81" s="302">
        <f t="shared" si="11"/>
        <v>0.20471342172450072</v>
      </c>
      <c r="V81" s="302">
        <f t="shared" si="11"/>
        <v>0.20772735725126601</v>
      </c>
      <c r="W81" s="302">
        <f t="shared" si="11"/>
        <v>0.2149378584914699</v>
      </c>
      <c r="X81" s="302">
        <f t="shared" si="11"/>
        <v>0.21497287099313211</v>
      </c>
      <c r="Y81" s="302">
        <f t="shared" si="11"/>
        <v>0.21263761098533038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1.0412636130910206E-2</v>
      </c>
      <c r="C82" s="302">
        <f t="shared" si="12"/>
        <v>9.5717907941747973E-3</v>
      </c>
      <c r="D82" s="302">
        <f t="shared" si="12"/>
        <v>1.0043608391590344E-2</v>
      </c>
      <c r="E82" s="302">
        <f t="shared" si="12"/>
        <v>1.0534977453938634E-2</v>
      </c>
      <c r="F82" s="302">
        <f t="shared" si="12"/>
        <v>1.0755378396981862E-2</v>
      </c>
      <c r="G82" s="302">
        <f t="shared" si="12"/>
        <v>1.1059305915834082E-2</v>
      </c>
      <c r="H82" s="302">
        <f t="shared" si="12"/>
        <v>1.0896608484137928E-2</v>
      </c>
      <c r="I82" s="302">
        <f t="shared" si="12"/>
        <v>1.0332359859777306E-2</v>
      </c>
      <c r="J82" s="302">
        <f t="shared" si="12"/>
        <v>9.7691286563587575E-3</v>
      </c>
      <c r="K82" s="302">
        <f t="shared" si="12"/>
        <v>9.7002215970879886E-3</v>
      </c>
      <c r="L82" s="302">
        <f t="shared" si="12"/>
        <v>9.6113218375723716E-3</v>
      </c>
      <c r="M82" s="302">
        <f t="shared" si="12"/>
        <v>9.6002302462118733E-3</v>
      </c>
      <c r="N82" s="302">
        <f t="shared" si="12"/>
        <v>9.6052035863333166E-3</v>
      </c>
      <c r="O82" s="302">
        <f t="shared" si="12"/>
        <v>9.7767482169041579E-3</v>
      </c>
      <c r="P82" s="302">
        <f t="shared" si="12"/>
        <v>9.9646314480264057E-3</v>
      </c>
      <c r="Q82" s="302">
        <f t="shared" si="12"/>
        <v>9.5802962409805622E-3</v>
      </c>
      <c r="R82" s="302">
        <f t="shared" si="12"/>
        <v>9.7528656424826221E-3</v>
      </c>
      <c r="S82" s="302">
        <f t="shared" si="12"/>
        <v>9.3327469929844007E-3</v>
      </c>
      <c r="T82" s="302">
        <f t="shared" si="12"/>
        <v>9.3221982994779497E-3</v>
      </c>
      <c r="U82" s="302">
        <f t="shared" si="12"/>
        <v>9.2648411140048119E-3</v>
      </c>
      <c r="V82" s="302">
        <f t="shared" si="12"/>
        <v>8.7134869068255481E-3</v>
      </c>
      <c r="W82" s="302">
        <f t="shared" si="12"/>
        <v>7.9333470902212006E-3</v>
      </c>
      <c r="X82" s="302">
        <f t="shared" si="12"/>
        <v>7.4482570723243945E-3</v>
      </c>
      <c r="Y82" s="302">
        <f t="shared" si="12"/>
        <v>7.2532613052034524E-3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1.9640881021998981E-2</v>
      </c>
      <c r="C83" s="301">
        <f t="shared" si="13"/>
        <v>1.9629680207920309E-2</v>
      </c>
      <c r="D83" s="301">
        <f t="shared" si="13"/>
        <v>1.8371863843271947E-2</v>
      </c>
      <c r="E83" s="301">
        <f t="shared" si="13"/>
        <v>2.1153559739826647E-2</v>
      </c>
      <c r="F83" s="301">
        <f t="shared" si="13"/>
        <v>2.0602817735523526E-2</v>
      </c>
      <c r="G83" s="301">
        <f t="shared" si="13"/>
        <v>1.8124255915350055E-2</v>
      </c>
      <c r="H83" s="301">
        <f t="shared" si="13"/>
        <v>1.8188586859604668E-2</v>
      </c>
      <c r="I83" s="301">
        <f t="shared" si="13"/>
        <v>1.8125919825299354E-2</v>
      </c>
      <c r="J83" s="301">
        <f t="shared" si="13"/>
        <v>1.5154292723027414E-2</v>
      </c>
      <c r="K83" s="301">
        <f t="shared" si="13"/>
        <v>1.4810852566272608E-2</v>
      </c>
      <c r="L83" s="301">
        <f t="shared" si="13"/>
        <v>1.5169368285827921E-2</v>
      </c>
      <c r="M83" s="301">
        <f t="shared" si="13"/>
        <v>1.4559411394017908E-2</v>
      </c>
      <c r="N83" s="301">
        <f t="shared" si="13"/>
        <v>1.3484563743632034E-2</v>
      </c>
      <c r="O83" s="301">
        <f t="shared" si="13"/>
        <v>1.1339093407602783E-2</v>
      </c>
      <c r="P83" s="301">
        <f t="shared" si="13"/>
        <v>9.4486820561580174E-3</v>
      </c>
      <c r="Q83" s="301">
        <f t="shared" si="13"/>
        <v>8.1258076750640069E-3</v>
      </c>
      <c r="R83" s="301">
        <f t="shared" si="13"/>
        <v>9.4356966954839017E-3</v>
      </c>
      <c r="S83" s="301">
        <f t="shared" si="13"/>
        <v>9.2876614599518015E-3</v>
      </c>
      <c r="T83" s="301">
        <f t="shared" si="13"/>
        <v>1.0234247748242468E-2</v>
      </c>
      <c r="U83" s="301">
        <f t="shared" si="13"/>
        <v>1.0020526353179866E-2</v>
      </c>
      <c r="V83" s="301">
        <f t="shared" si="13"/>
        <v>9.0674474015564749E-3</v>
      </c>
      <c r="W83" s="301">
        <f t="shared" si="13"/>
        <v>8.0922752452518044E-3</v>
      </c>
      <c r="X83" s="301">
        <f t="shared" si="13"/>
        <v>8.1368404087995647E-3</v>
      </c>
      <c r="Y83" s="301">
        <f t="shared" si="13"/>
        <v>8.0022044337582105E-3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8.0767089602916762E-3</v>
      </c>
      <c r="C84" s="302">
        <f t="shared" si="14"/>
        <v>8.007991670100514E-3</v>
      </c>
      <c r="D84" s="302">
        <f t="shared" si="14"/>
        <v>7.4937372591229682E-3</v>
      </c>
      <c r="E84" s="302">
        <f t="shared" si="14"/>
        <v>8.372662633927528E-3</v>
      </c>
      <c r="F84" s="302">
        <f t="shared" si="14"/>
        <v>8.1738249600548825E-3</v>
      </c>
      <c r="G84" s="302">
        <f t="shared" si="14"/>
        <v>7.1231482504826365E-3</v>
      </c>
      <c r="H84" s="302">
        <f t="shared" si="14"/>
        <v>6.9733067497016509E-3</v>
      </c>
      <c r="I84" s="302">
        <f t="shared" si="14"/>
        <v>6.897478711936504E-3</v>
      </c>
      <c r="J84" s="302">
        <f t="shared" si="14"/>
        <v>5.5856210297767868E-3</v>
      </c>
      <c r="K84" s="302">
        <f t="shared" si="14"/>
        <v>5.2688728486221881E-3</v>
      </c>
      <c r="L84" s="302">
        <f t="shared" si="14"/>
        <v>5.4996805609672317E-3</v>
      </c>
      <c r="M84" s="302">
        <f t="shared" si="14"/>
        <v>4.9526021990935268E-3</v>
      </c>
      <c r="N84" s="302">
        <f t="shared" si="14"/>
        <v>4.3984389028823576E-3</v>
      </c>
      <c r="O84" s="302">
        <f t="shared" si="14"/>
        <v>3.767326651883088E-3</v>
      </c>
      <c r="P84" s="302">
        <f t="shared" si="14"/>
        <v>3.2821557485395773E-3</v>
      </c>
      <c r="Q84" s="302">
        <f t="shared" si="14"/>
        <v>2.8305689933174477E-3</v>
      </c>
      <c r="R84" s="302">
        <f t="shared" si="14"/>
        <v>3.296493667253804E-3</v>
      </c>
      <c r="S84" s="302">
        <f t="shared" si="14"/>
        <v>3.2788366414485096E-3</v>
      </c>
      <c r="T84" s="302">
        <f t="shared" si="14"/>
        <v>3.6193379297529216E-3</v>
      </c>
      <c r="U84" s="302">
        <f t="shared" si="14"/>
        <v>3.5796776158632309E-3</v>
      </c>
      <c r="V84" s="302">
        <f t="shared" si="14"/>
        <v>3.2582542566826269E-3</v>
      </c>
      <c r="W84" s="302">
        <f t="shared" si="14"/>
        <v>2.9019422035364865E-3</v>
      </c>
      <c r="X84" s="302">
        <f t="shared" si="14"/>
        <v>2.958418492842247E-3</v>
      </c>
      <c r="Y84" s="302">
        <f t="shared" si="14"/>
        <v>2.9171523140229553E-3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1.0266086618217398E-2</v>
      </c>
      <c r="C85" s="302">
        <f t="shared" si="15"/>
        <v>1.0428426606658573E-2</v>
      </c>
      <c r="D85" s="302">
        <f t="shared" si="15"/>
        <v>9.6260457768177383E-3</v>
      </c>
      <c r="E85" s="302">
        <f t="shared" si="15"/>
        <v>1.1467560049987158E-2</v>
      </c>
      <c r="F85" s="302">
        <f t="shared" si="15"/>
        <v>1.1088179559600746E-2</v>
      </c>
      <c r="G85" s="302">
        <f t="shared" si="15"/>
        <v>9.6224054953149788E-3</v>
      </c>
      <c r="H85" s="302">
        <f t="shared" si="15"/>
        <v>9.8568605244265754E-3</v>
      </c>
      <c r="I85" s="302">
        <f t="shared" si="15"/>
        <v>9.940363266191991E-3</v>
      </c>
      <c r="J85" s="302">
        <f t="shared" si="15"/>
        <v>8.3508087481742096E-3</v>
      </c>
      <c r="K85" s="302">
        <f t="shared" si="15"/>
        <v>8.3327070324725055E-3</v>
      </c>
      <c r="L85" s="302">
        <f t="shared" si="15"/>
        <v>8.4714976783447013E-3</v>
      </c>
      <c r="M85" s="302">
        <f t="shared" si="15"/>
        <v>8.4100018754247989E-3</v>
      </c>
      <c r="N85" s="302">
        <f t="shared" si="15"/>
        <v>7.8886975225930765E-3</v>
      </c>
      <c r="O85" s="302">
        <f t="shared" si="15"/>
        <v>6.3529539224012012E-3</v>
      </c>
      <c r="P85" s="302">
        <f t="shared" si="15"/>
        <v>4.9242911166635676E-3</v>
      </c>
      <c r="Q85" s="302">
        <f t="shared" si="15"/>
        <v>4.1009164238294512E-3</v>
      </c>
      <c r="R85" s="302">
        <f t="shared" si="15"/>
        <v>4.9233675026576825E-3</v>
      </c>
      <c r="S85" s="302">
        <f t="shared" si="15"/>
        <v>4.8453631487533604E-3</v>
      </c>
      <c r="T85" s="302">
        <f t="shared" si="15"/>
        <v>5.4527631956995202E-3</v>
      </c>
      <c r="U85" s="302">
        <f t="shared" si="15"/>
        <v>5.2858525158857054E-3</v>
      </c>
      <c r="V85" s="302">
        <f t="shared" si="15"/>
        <v>4.7229311864622238E-3</v>
      </c>
      <c r="W85" s="302">
        <f t="shared" si="15"/>
        <v>4.2013267760110185E-3</v>
      </c>
      <c r="X85" s="302">
        <f t="shared" si="15"/>
        <v>4.2498891252787012E-3</v>
      </c>
      <c r="Y85" s="302">
        <f t="shared" si="15"/>
        <v>4.1808283670043351E-3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1.2980854434899072E-3</v>
      </c>
      <c r="C86" s="302">
        <f t="shared" si="16"/>
        <v>1.1932619311612192E-3</v>
      </c>
      <c r="D86" s="302">
        <f t="shared" si="16"/>
        <v>1.252080807331242E-3</v>
      </c>
      <c r="E86" s="302">
        <f t="shared" si="16"/>
        <v>1.3133370559119597E-3</v>
      </c>
      <c r="F86" s="302">
        <f t="shared" si="16"/>
        <v>1.3408132158678969E-3</v>
      </c>
      <c r="G86" s="302">
        <f t="shared" si="16"/>
        <v>1.3787021695524418E-3</v>
      </c>
      <c r="H86" s="302">
        <f t="shared" si="16"/>
        <v>1.3584195854764428E-3</v>
      </c>
      <c r="I86" s="302">
        <f t="shared" si="16"/>
        <v>1.2880778471708607E-3</v>
      </c>
      <c r="J86" s="302">
        <f t="shared" si="16"/>
        <v>1.2178629450764176E-3</v>
      </c>
      <c r="K86" s="302">
        <f t="shared" si="16"/>
        <v>1.2092726851779133E-3</v>
      </c>
      <c r="L86" s="302">
        <f t="shared" si="16"/>
        <v>1.1981900465159877E-3</v>
      </c>
      <c r="M86" s="302">
        <f t="shared" si="16"/>
        <v>1.1968073194995839E-3</v>
      </c>
      <c r="N86" s="302">
        <f t="shared" si="16"/>
        <v>1.1974273181566007E-3</v>
      </c>
      <c r="O86" s="302">
        <f t="shared" si="16"/>
        <v>1.2188128333184937E-3</v>
      </c>
      <c r="P86" s="302">
        <f t="shared" si="16"/>
        <v>1.2422351909548714E-3</v>
      </c>
      <c r="Q86" s="302">
        <f t="shared" si="16"/>
        <v>1.1943222579171089E-3</v>
      </c>
      <c r="R86" s="302">
        <f t="shared" si="16"/>
        <v>1.2158355255724152E-3</v>
      </c>
      <c r="S86" s="302">
        <f t="shared" si="16"/>
        <v>1.163461669749931E-3</v>
      </c>
      <c r="T86" s="302">
        <f t="shared" si="16"/>
        <v>1.1621466227900255E-3</v>
      </c>
      <c r="U86" s="302">
        <f t="shared" si="16"/>
        <v>1.1549962214309295E-3</v>
      </c>
      <c r="V86" s="302">
        <f t="shared" si="16"/>
        <v>1.0862619584116233E-3</v>
      </c>
      <c r="W86" s="302">
        <f t="shared" si="16"/>
        <v>9.8900626570429836E-4</v>
      </c>
      <c r="X86" s="302">
        <f t="shared" si="16"/>
        <v>9.2853279067861636E-4</v>
      </c>
      <c r="Y86" s="302">
        <f t="shared" si="16"/>
        <v>9.0422375273092133E-4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2.3426200295447099E-2</v>
      </c>
      <c r="C87" s="301">
        <f t="shared" si="17"/>
        <v>2.2040110877974719E-2</v>
      </c>
      <c r="D87" s="301">
        <f t="shared" si="17"/>
        <v>2.2360112859923183E-2</v>
      </c>
      <c r="E87" s="301">
        <f t="shared" si="17"/>
        <v>2.3981229395508539E-2</v>
      </c>
      <c r="F87" s="301">
        <f t="shared" si="17"/>
        <v>2.4161386613396185E-2</v>
      </c>
      <c r="G87" s="301">
        <f t="shared" si="17"/>
        <v>2.3761855232676481E-2</v>
      </c>
      <c r="H87" s="301">
        <f t="shared" si="17"/>
        <v>2.3438188214546015E-2</v>
      </c>
      <c r="I87" s="301">
        <f t="shared" si="17"/>
        <v>2.2502212099795835E-2</v>
      </c>
      <c r="J87" s="301">
        <f t="shared" si="17"/>
        <v>2.05151125920719E-2</v>
      </c>
      <c r="K87" s="301">
        <f t="shared" si="17"/>
        <v>2.0197874923995451E-2</v>
      </c>
      <c r="L87" s="301">
        <f t="shared" si="17"/>
        <v>2.0217496544253224E-2</v>
      </c>
      <c r="M87" s="301">
        <f t="shared" si="17"/>
        <v>1.9846658850322524E-2</v>
      </c>
      <c r="N87" s="301">
        <f t="shared" si="17"/>
        <v>1.9419022628705266E-2</v>
      </c>
      <c r="O87" s="301">
        <f t="shared" si="17"/>
        <v>1.9063781616908419E-2</v>
      </c>
      <c r="P87" s="301">
        <f t="shared" si="17"/>
        <v>1.8855221410408716E-2</v>
      </c>
      <c r="Q87" s="301">
        <f t="shared" si="17"/>
        <v>1.7834268271857804E-2</v>
      </c>
      <c r="R87" s="301">
        <f t="shared" si="17"/>
        <v>1.8526896025407566E-2</v>
      </c>
      <c r="S87" s="301">
        <f t="shared" si="17"/>
        <v>1.782434152072707E-2</v>
      </c>
      <c r="T87" s="301">
        <f t="shared" si="17"/>
        <v>1.8107369829998572E-2</v>
      </c>
      <c r="U87" s="301">
        <f t="shared" si="17"/>
        <v>1.7966598597530106E-2</v>
      </c>
      <c r="V87" s="301">
        <f t="shared" si="17"/>
        <v>1.6793536168746934E-2</v>
      </c>
      <c r="W87" s="301">
        <f t="shared" si="17"/>
        <v>1.524297850168801E-2</v>
      </c>
      <c r="X87" s="301">
        <f t="shared" si="17"/>
        <v>1.4507702926943068E-2</v>
      </c>
      <c r="Y87" s="301">
        <f t="shared" si="17"/>
        <v>1.4151799085651716E-2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5.1300793865597201E-3</v>
      </c>
      <c r="C88" s="302">
        <f t="shared" si="18"/>
        <v>5.0763776493059605E-3</v>
      </c>
      <c r="D88" s="302">
        <f t="shared" si="18"/>
        <v>4.7528316955330694E-3</v>
      </c>
      <c r="E88" s="302">
        <f t="shared" si="18"/>
        <v>5.3119764005876546E-3</v>
      </c>
      <c r="F88" s="302">
        <f t="shared" si="18"/>
        <v>5.1921797143626505E-3</v>
      </c>
      <c r="G88" s="302">
        <f t="shared" si="18"/>
        <v>4.5169558375743263E-3</v>
      </c>
      <c r="H88" s="302">
        <f t="shared" si="18"/>
        <v>4.421384032925889E-3</v>
      </c>
      <c r="I88" s="302">
        <f t="shared" si="18"/>
        <v>4.3832277095149979E-3</v>
      </c>
      <c r="J88" s="302">
        <f t="shared" si="18"/>
        <v>3.5371315228289613E-3</v>
      </c>
      <c r="K88" s="302">
        <f t="shared" si="18"/>
        <v>3.3336783526799201E-3</v>
      </c>
      <c r="L88" s="302">
        <f t="shared" si="18"/>
        <v>3.4763707451435995E-3</v>
      </c>
      <c r="M88" s="302">
        <f t="shared" si="18"/>
        <v>3.1324208416615876E-3</v>
      </c>
      <c r="N88" s="302">
        <f t="shared" si="18"/>
        <v>2.7730477836100578E-3</v>
      </c>
      <c r="O88" s="302">
        <f t="shared" si="18"/>
        <v>2.3658647168386532E-3</v>
      </c>
      <c r="P88" s="302">
        <f t="shared" si="18"/>
        <v>2.0633414980073391E-3</v>
      </c>
      <c r="Q88" s="302">
        <f t="shared" si="18"/>
        <v>1.7827443987125948E-3</v>
      </c>
      <c r="R88" s="302">
        <f t="shared" si="18"/>
        <v>2.0766942401538127E-3</v>
      </c>
      <c r="S88" s="302">
        <f t="shared" si="18"/>
        <v>2.0631357961657798E-3</v>
      </c>
      <c r="T88" s="302">
        <f t="shared" si="18"/>
        <v>2.2742943669812909E-3</v>
      </c>
      <c r="U88" s="302">
        <f t="shared" si="18"/>
        <v>2.2504553584369669E-3</v>
      </c>
      <c r="V88" s="302">
        <f t="shared" si="18"/>
        <v>2.0490097230951776E-3</v>
      </c>
      <c r="W88" s="302">
        <f t="shared" si="18"/>
        <v>1.8330158769103346E-3</v>
      </c>
      <c r="X88" s="302">
        <f t="shared" si="18"/>
        <v>1.8730033991539489E-3</v>
      </c>
      <c r="Y88" s="302">
        <f t="shared" si="18"/>
        <v>1.8417011586757198E-3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1.5022732187340714E-3</v>
      </c>
      <c r="C89" s="302">
        <f t="shared" si="19"/>
        <v>1.5260290105985194E-3</v>
      </c>
      <c r="D89" s="302">
        <f t="shared" si="19"/>
        <v>1.4086137503613329E-3</v>
      </c>
      <c r="E89" s="302">
        <f t="shared" si="19"/>
        <v>1.678089128602328E-3</v>
      </c>
      <c r="F89" s="302">
        <f t="shared" si="19"/>
        <v>1.6225730228443325E-3</v>
      </c>
      <c r="G89" s="302">
        <f t="shared" si="19"/>
        <v>1.408081054932819E-3</v>
      </c>
      <c r="H89" s="302">
        <f t="shared" si="19"/>
        <v>1.4423896989497955E-3</v>
      </c>
      <c r="I89" s="302">
        <f t="shared" si="19"/>
        <v>1.454608954184058E-3</v>
      </c>
      <c r="J89" s="302">
        <f t="shared" si="19"/>
        <v>1.2220037492076655E-3</v>
      </c>
      <c r="K89" s="302">
        <f t="shared" si="19"/>
        <v>1.2193548603249679E-3</v>
      </c>
      <c r="L89" s="302">
        <f t="shared" si="19"/>
        <v>1.2396645925587309E-3</v>
      </c>
      <c r="M89" s="302">
        <f t="shared" si="19"/>
        <v>1.2306656914947954E-3</v>
      </c>
      <c r="N89" s="302">
        <f t="shared" si="19"/>
        <v>1.1543813587015293E-3</v>
      </c>
      <c r="O89" s="302">
        <f t="shared" si="19"/>
        <v>9.2965049803291934E-4</v>
      </c>
      <c r="P89" s="302">
        <f t="shared" si="19"/>
        <v>7.2058915348391026E-4</v>
      </c>
      <c r="Q89" s="302">
        <f t="shared" si="19"/>
        <v>6.0010178609377711E-4</v>
      </c>
      <c r="R89" s="302">
        <f t="shared" si="19"/>
        <v>7.2045399773887386E-4</v>
      </c>
      <c r="S89" s="302">
        <f t="shared" si="19"/>
        <v>7.0903934129060544E-4</v>
      </c>
      <c r="T89" s="302">
        <f t="shared" si="19"/>
        <v>7.9792236532099075E-4</v>
      </c>
      <c r="U89" s="302">
        <f t="shared" si="19"/>
        <v>7.7349772781987755E-4</v>
      </c>
      <c r="V89" s="302">
        <f t="shared" si="19"/>
        <v>6.9112343380735362E-4</v>
      </c>
      <c r="W89" s="302">
        <f t="shared" si="19"/>
        <v>6.1479519250809162E-4</v>
      </c>
      <c r="X89" s="302">
        <f t="shared" si="19"/>
        <v>6.2190149498309684E-4</v>
      </c>
      <c r="Y89" s="302">
        <f t="shared" si="19"/>
        <v>6.1179558691127635E-4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1.6793847690153307E-2</v>
      </c>
      <c r="C90" s="302">
        <f t="shared" si="20"/>
        <v>1.5437704218070239E-2</v>
      </c>
      <c r="D90" s="302">
        <f t="shared" si="20"/>
        <v>1.6198667414028783E-2</v>
      </c>
      <c r="E90" s="302">
        <f t="shared" si="20"/>
        <v>1.6991163866318559E-2</v>
      </c>
      <c r="F90" s="302">
        <f t="shared" si="20"/>
        <v>1.7346633876189201E-2</v>
      </c>
      <c r="G90" s="302">
        <f t="shared" si="20"/>
        <v>1.7836818340169334E-2</v>
      </c>
      <c r="H90" s="302">
        <f t="shared" si="20"/>
        <v>1.7574414482670331E-2</v>
      </c>
      <c r="I90" s="302">
        <f t="shared" si="20"/>
        <v>1.6664375436096782E-2</v>
      </c>
      <c r="J90" s="302">
        <f t="shared" si="20"/>
        <v>1.5755977320035273E-2</v>
      </c>
      <c r="K90" s="302">
        <f t="shared" si="20"/>
        <v>1.5644841710990565E-2</v>
      </c>
      <c r="L90" s="302">
        <f t="shared" si="20"/>
        <v>1.5501461206550894E-2</v>
      </c>
      <c r="M90" s="302">
        <f t="shared" si="20"/>
        <v>1.5483572317166138E-2</v>
      </c>
      <c r="N90" s="302">
        <f t="shared" si="20"/>
        <v>1.5491593486393678E-2</v>
      </c>
      <c r="O90" s="302">
        <f t="shared" si="20"/>
        <v>1.5768266402036844E-2</v>
      </c>
      <c r="P90" s="302">
        <f t="shared" si="20"/>
        <v>1.6071290758917466E-2</v>
      </c>
      <c r="Q90" s="302">
        <f t="shared" si="20"/>
        <v>1.5451422087051431E-2</v>
      </c>
      <c r="R90" s="302">
        <f t="shared" si="20"/>
        <v>1.5729747787514882E-2</v>
      </c>
      <c r="S90" s="302">
        <f t="shared" si="20"/>
        <v>1.5052166383270685E-2</v>
      </c>
      <c r="T90" s="302">
        <f t="shared" si="20"/>
        <v>1.5035153097696289E-2</v>
      </c>
      <c r="U90" s="302">
        <f t="shared" si="20"/>
        <v>1.4942645511273261E-2</v>
      </c>
      <c r="V90" s="302">
        <f t="shared" si="20"/>
        <v>1.4053403011844403E-2</v>
      </c>
      <c r="W90" s="302">
        <f t="shared" si="20"/>
        <v>1.2795167432269583E-2</v>
      </c>
      <c r="X90" s="302">
        <f t="shared" si="20"/>
        <v>1.2012798032806022E-2</v>
      </c>
      <c r="Y90" s="302">
        <f t="shared" si="20"/>
        <v>1.1698302340064718E-2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0.16396792744361172</v>
      </c>
      <c r="C91" s="301">
        <f t="shared" si="21"/>
        <v>0.17819042859909617</v>
      </c>
      <c r="D91" s="301">
        <f t="shared" si="21"/>
        <v>0.17610562785039993</v>
      </c>
      <c r="E91" s="301">
        <f t="shared" si="21"/>
        <v>0.16836478498066285</v>
      </c>
      <c r="F91" s="301">
        <f t="shared" si="21"/>
        <v>0.16839115760685683</v>
      </c>
      <c r="G91" s="301">
        <f t="shared" si="21"/>
        <v>0.17540940085966072</v>
      </c>
      <c r="H91" s="301">
        <f t="shared" si="21"/>
        <v>0.16879206870027788</v>
      </c>
      <c r="I91" s="301">
        <f t="shared" si="21"/>
        <v>0.16710895997744998</v>
      </c>
      <c r="J91" s="301">
        <f t="shared" si="21"/>
        <v>0.1713676799387224</v>
      </c>
      <c r="K91" s="301">
        <f t="shared" si="21"/>
        <v>0.17020920712006146</v>
      </c>
      <c r="L91" s="301">
        <f t="shared" si="21"/>
        <v>0.16748815627360567</v>
      </c>
      <c r="M91" s="301">
        <f t="shared" si="21"/>
        <v>0.16398135802137764</v>
      </c>
      <c r="N91" s="301">
        <f t="shared" si="21"/>
        <v>0.15611506509176831</v>
      </c>
      <c r="O91" s="301">
        <f t="shared" si="21"/>
        <v>0.16322853410269622</v>
      </c>
      <c r="P91" s="301">
        <f t="shared" si="21"/>
        <v>0.16858974986220221</v>
      </c>
      <c r="Q91" s="301">
        <f t="shared" si="21"/>
        <v>0.16086884083712771</v>
      </c>
      <c r="R91" s="301">
        <f t="shared" si="21"/>
        <v>0.17064529932006439</v>
      </c>
      <c r="S91" s="301">
        <f t="shared" si="21"/>
        <v>0.16793035000511128</v>
      </c>
      <c r="T91" s="301">
        <f t="shared" si="21"/>
        <v>0.18171138445604881</v>
      </c>
      <c r="U91" s="301">
        <f t="shared" si="21"/>
        <v>0.17918952204188826</v>
      </c>
      <c r="V91" s="301">
        <f t="shared" si="21"/>
        <v>0.18158002206313612</v>
      </c>
      <c r="W91" s="301">
        <f t="shared" si="21"/>
        <v>0.20126468925443833</v>
      </c>
      <c r="X91" s="301">
        <f t="shared" si="21"/>
        <v>0.20914816783480522</v>
      </c>
      <c r="Y91" s="301">
        <f t="shared" si="21"/>
        <v>0.20474620278636227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0.28406364820541563</v>
      </c>
      <c r="C92" s="235">
        <f t="shared" si="22"/>
        <v>0.26243083320153715</v>
      </c>
      <c r="D92" s="235">
        <f t="shared" si="22"/>
        <v>0.27589136007542647</v>
      </c>
      <c r="E92" s="235">
        <f t="shared" si="22"/>
        <v>0.2791327918316322</v>
      </c>
      <c r="F92" s="235">
        <f t="shared" si="22"/>
        <v>0.28461094509212032</v>
      </c>
      <c r="G92" s="235">
        <f t="shared" si="22"/>
        <v>0.29127099811527857</v>
      </c>
      <c r="H92" s="235">
        <f t="shared" si="22"/>
        <v>0.29406673531058813</v>
      </c>
      <c r="I92" s="235">
        <f t="shared" si="22"/>
        <v>0.29109083632213739</v>
      </c>
      <c r="J92" s="235">
        <f t="shared" si="22"/>
        <v>0.28727380768538985</v>
      </c>
      <c r="K92" s="235">
        <f t="shared" si="22"/>
        <v>0.28779811720922549</v>
      </c>
      <c r="L92" s="235">
        <f t="shared" si="22"/>
        <v>0.28525359940406281</v>
      </c>
      <c r="M92" s="235">
        <f t="shared" si="22"/>
        <v>0.28348134310945783</v>
      </c>
      <c r="N92" s="235">
        <f t="shared" si="22"/>
        <v>0.30261865231014107</v>
      </c>
      <c r="O92" s="235">
        <f t="shared" si="22"/>
        <v>0.30387984503984455</v>
      </c>
      <c r="P92" s="235">
        <f t="shared" si="22"/>
        <v>0.30906271246609179</v>
      </c>
      <c r="Q92" s="235">
        <f t="shared" si="22"/>
        <v>0.29858093221826154</v>
      </c>
      <c r="R92" s="235">
        <f t="shared" si="22"/>
        <v>0.30704013200200808</v>
      </c>
      <c r="S92" s="235">
        <f t="shared" si="22"/>
        <v>0.29918324407978686</v>
      </c>
      <c r="T92" s="235">
        <f t="shared" si="22"/>
        <v>0.30259751944234087</v>
      </c>
      <c r="U92" s="235">
        <f t="shared" si="22"/>
        <v>0.29804593244801597</v>
      </c>
      <c r="V92" s="235">
        <f t="shared" si="22"/>
        <v>0.28477452249941004</v>
      </c>
      <c r="W92" s="235">
        <f t="shared" si="22"/>
        <v>0.26966247711486707</v>
      </c>
      <c r="X92" s="235">
        <f t="shared" si="22"/>
        <v>0.25556923354368521</v>
      </c>
      <c r="Y92" s="235">
        <f t="shared" si="22"/>
        <v>0.25151522654452557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0.36501437098726808</v>
      </c>
      <c r="C96" s="320">
        <f>IF(C$5=0,0,C$5/OIS_fec!C$5)</f>
        <v>0.36350449760571735</v>
      </c>
      <c r="D96" s="320">
        <f>IF(D$5=0,0,D$5/OIS_fec!D$5)</f>
        <v>0.36642065810467411</v>
      </c>
      <c r="E96" s="320">
        <f>IF(E$5=0,0,E$5/OIS_fec!E$5)</f>
        <v>0.36566362200476693</v>
      </c>
      <c r="F96" s="320">
        <f>IF(F$5=0,0,F$5/OIS_fec!F$5)</f>
        <v>0.36685524891373716</v>
      </c>
      <c r="G96" s="320">
        <f>IF(G$5=0,0,G$5/OIS_fec!G$5)</f>
        <v>0.36961986598132646</v>
      </c>
      <c r="H96" s="320">
        <f>IF(H$5=0,0,H$5/OIS_fec!H$5)</f>
        <v>0.36927802248809638</v>
      </c>
      <c r="I96" s="320">
        <f>IF(I$5=0,0,I$5/OIS_fec!I$5)</f>
        <v>0.36800408281272273</v>
      </c>
      <c r="J96" s="320">
        <f>IF(J$5=0,0,J$5/OIS_fec!J$5)</f>
        <v>0.37221474860639858</v>
      </c>
      <c r="K96" s="320">
        <f>IF(K$5=0,0,K$5/OIS_fec!K$5)</f>
        <v>0.37469730440587318</v>
      </c>
      <c r="L96" s="320">
        <f>IF(L$5=0,0,L$5/OIS_fec!L$5)</f>
        <v>0.37500506945622525</v>
      </c>
      <c r="M96" s="320">
        <f>IF(M$5=0,0,M$5/OIS_fec!M$5)</f>
        <v>0.37481438604556705</v>
      </c>
      <c r="N96" s="320">
        <f>IF(N$5=0,0,N$5/OIS_fec!N$5)</f>
        <v>0.38073342434139007</v>
      </c>
      <c r="O96" s="320">
        <f>IF(O$5=0,0,O$5/OIS_fec!O$5)</f>
        <v>0.38283255802932281</v>
      </c>
      <c r="P96" s="320">
        <f>IF(P$5=0,0,P$5/OIS_fec!P$5)</f>
        <v>0.38470673350757706</v>
      </c>
      <c r="Q96" s="320">
        <f>IF(Q$5=0,0,Q$5/OIS_fec!Q$5)</f>
        <v>0.3890703957591875</v>
      </c>
      <c r="R96" s="320">
        <f>IF(R$5=0,0,R$5/OIS_fec!R$5)</f>
        <v>0.38478414938239675</v>
      </c>
      <c r="S96" s="320">
        <f>IF(S$5=0,0,S$5/OIS_fec!S$5)</f>
        <v>0.38398024306130651</v>
      </c>
      <c r="T96" s="320">
        <f>IF(T$5=0,0,T$5/OIS_fec!T$5)</f>
        <v>0.3823247972672088</v>
      </c>
      <c r="U96" s="320">
        <f>IF(U$5=0,0,U$5/OIS_fec!U$5)</f>
        <v>0.38400020316619715</v>
      </c>
      <c r="V96" s="320">
        <f>IF(V$5=0,0,V$5/OIS_fec!V$5)</f>
        <v>0.38445307114418537</v>
      </c>
      <c r="W96" s="320">
        <f>IF(W$5=0,0,W$5/OIS_fec!W$5)</f>
        <v>0.38332100839459793</v>
      </c>
      <c r="X96" s="320">
        <f>IF(X$5=0,0,X$5/OIS_fec!X$5)</f>
        <v>0.38478861497494204</v>
      </c>
      <c r="Y96" s="320">
        <f>IF(Y$5=0,0,Y$5/OIS_fec!Y$5)</f>
        <v>0.3865129302853812</v>
      </c>
      <c r="DA96" s="95"/>
    </row>
    <row r="97" spans="1:105" ht="12" customHeight="1" x14ac:dyDescent="0.25">
      <c r="A97" s="55" t="s">
        <v>91</v>
      </c>
      <c r="B97" s="330">
        <f>IF(B$6=0,0,B$6/OIS_fec!B$6)</f>
        <v>0.4684328867624547</v>
      </c>
      <c r="C97" s="330">
        <f>IF(C$6=0,0,C$6/OIS_fec!C$6)</f>
        <v>0.46900363392608335</v>
      </c>
      <c r="D97" s="330">
        <f>IF(D$6=0,0,D$6/OIS_fec!D$6)</f>
        <v>0.46904839274486826</v>
      </c>
      <c r="E97" s="330">
        <f>IF(E$6=0,0,E$6/OIS_fec!E$6)</f>
        <v>0.46648270274335224</v>
      </c>
      <c r="F97" s="330">
        <f>IF(F$6=0,0,F$6/OIS_fec!F$6)</f>
        <v>0.46660636440236064</v>
      </c>
      <c r="G97" s="330">
        <f>IF(G$6=0,0,G$6/OIS_fec!G$6)</f>
        <v>0.46522502114751635</v>
      </c>
      <c r="H97" s="330">
        <f>IF(H$6=0,0,H$6/OIS_fec!H$6)</f>
        <v>0.46587189263246498</v>
      </c>
      <c r="I97" s="330">
        <f>IF(I$6=0,0,I$6/OIS_fec!I$6)</f>
        <v>0.46724507147966632</v>
      </c>
      <c r="J97" s="330">
        <f>IF(J$6=0,0,J$6/OIS_fec!J$6)</f>
        <v>0.46834952537205793</v>
      </c>
      <c r="K97" s="330">
        <f>IF(K$6=0,0,K$6/OIS_fec!K$6)</f>
        <v>0.46911547951028637</v>
      </c>
      <c r="L97" s="330">
        <f>IF(L$6=0,0,L$6/OIS_fec!L$6)</f>
        <v>0.46909287490106871</v>
      </c>
      <c r="M97" s="330">
        <f>IF(M$6=0,0,M$6/OIS_fec!M$6)</f>
        <v>0.47013162808616993</v>
      </c>
      <c r="N97" s="330">
        <f>IF(N$6=0,0,N$6/OIS_fec!N$6)</f>
        <v>0.47399561183916922</v>
      </c>
      <c r="O97" s="330">
        <f>IF(O$6=0,0,O$6/OIS_fec!O$6)</f>
        <v>0.47261942431920428</v>
      </c>
      <c r="P97" s="330">
        <f>IF(P$6=0,0,P$6/OIS_fec!P$6)</f>
        <v>0.47160953058758381</v>
      </c>
      <c r="Q97" s="330">
        <f>IF(Q$6=0,0,Q$6/OIS_fec!Q$6)</f>
        <v>0.47298461787538326</v>
      </c>
      <c r="R97" s="330">
        <f>IF(R$6=0,0,R$6/OIS_fec!R$6)</f>
        <v>0.47211027167402758</v>
      </c>
      <c r="S97" s="330">
        <f>IF(S$6=0,0,S$6/OIS_fec!S$6)</f>
        <v>0.47220507709976328</v>
      </c>
      <c r="T97" s="330">
        <f>IF(T$6=0,0,T$6/OIS_fec!T$6)</f>
        <v>0.47236010741691559</v>
      </c>
      <c r="U97" s="330">
        <f>IF(U$6=0,0,U$6/OIS_fec!U$6)</f>
        <v>0.47288892495833379</v>
      </c>
      <c r="V97" s="330">
        <f>IF(V$6=0,0,V$6/OIS_fec!V$6)</f>
        <v>0.47347755314146428</v>
      </c>
      <c r="W97" s="330">
        <f>IF(W$6=0,0,W$6/OIS_fec!W$6)</f>
        <v>0.47359852795560814</v>
      </c>
      <c r="X97" s="330">
        <f>IF(X$6=0,0,X$6/OIS_fec!X$6)</f>
        <v>0.47360888848832311</v>
      </c>
      <c r="Y97" s="330">
        <f>IF(Y$6=0,0,Y$6/OIS_fec!Y$6)</f>
        <v>0.47361438131896955</v>
      </c>
      <c r="DA97" s="67"/>
    </row>
    <row r="98" spans="1:105" ht="12" customHeight="1" x14ac:dyDescent="0.25">
      <c r="A98" s="173" t="s">
        <v>92</v>
      </c>
      <c r="B98" s="331">
        <f>IF(B$7=0,0,B$7/OIS_fec!B$7)</f>
        <v>0.11922799305434426</v>
      </c>
      <c r="C98" s="331">
        <f>IF(C$7=0,0,C$7/OIS_fec!C$7)</f>
        <v>0.11936735696903016</v>
      </c>
      <c r="D98" s="331">
        <f>IF(D$7=0,0,D$7/OIS_fec!D$7)</f>
        <v>0.11938168767031329</v>
      </c>
      <c r="E98" s="331">
        <f>IF(E$7=0,0,E$7/OIS_fec!E$7)</f>
        <v>0.11872913397609375</v>
      </c>
      <c r="F98" s="331">
        <f>IF(F$7=0,0,F$7/OIS_fec!F$7)</f>
        <v>0.11875379198498935</v>
      </c>
      <c r="G98" s="331">
        <f>IF(G$7=0,0,G$7/OIS_fec!G$7)</f>
        <v>0.11843795100358889</v>
      </c>
      <c r="H98" s="331">
        <f>IF(H$7=0,0,H$7/OIS_fec!H$7)</f>
        <v>0.11863106035255283</v>
      </c>
      <c r="I98" s="331">
        <f>IF(I$7=0,0,I$7/OIS_fec!I$7)</f>
        <v>0.11902545545603535</v>
      </c>
      <c r="J98" s="331">
        <f>IF(J$7=0,0,J$7/OIS_fec!J$7)</f>
        <v>0.11935987599736408</v>
      </c>
      <c r="K98" s="331">
        <f>IF(K$7=0,0,K$7/OIS_fec!K$7)</f>
        <v>0.11955418217401384</v>
      </c>
      <c r="L98" s="331">
        <f>IF(L$7=0,0,L$7/OIS_fec!L$7)</f>
        <v>0.11954953230996489</v>
      </c>
      <c r="M98" s="331">
        <f>IF(M$7=0,0,M$7/OIS_fec!M$7)</f>
        <v>0.11978105713873745</v>
      </c>
      <c r="N98" s="331">
        <f>IF(N$7=0,0,N$7/OIS_fec!N$7)</f>
        <v>0.12081548366428402</v>
      </c>
      <c r="O98" s="331">
        <f>IF(O$7=0,0,O$7/OIS_fec!O$7)</f>
        <v>0.12046361705231844</v>
      </c>
      <c r="P98" s="331">
        <f>IF(P$7=0,0,P$7/OIS_fec!P$7)</f>
        <v>0.12022141216082796</v>
      </c>
      <c r="Q98" s="331">
        <f>IF(Q$7=0,0,Q$7/OIS_fec!Q$7)</f>
        <v>0.12055506765928369</v>
      </c>
      <c r="R98" s="331">
        <f>IF(R$7=0,0,R$7/OIS_fec!R$7)</f>
        <v>0.12036766187396354</v>
      </c>
      <c r="S98" s="331">
        <f>IF(S$7=0,0,S$7/OIS_fec!S$7)</f>
        <v>0.12042326730997994</v>
      </c>
      <c r="T98" s="331">
        <f>IF(T$7=0,0,T$7/OIS_fec!T$7)</f>
        <v>0.12048244005014691</v>
      </c>
      <c r="U98" s="331">
        <f>IF(U$7=0,0,U$7/OIS_fec!U$7)</f>
        <v>0.12059258151053041</v>
      </c>
      <c r="V98" s="331">
        <f>IF(V$7=0,0,V$7/OIS_fec!V$7)</f>
        <v>0.12076202666201588</v>
      </c>
      <c r="W98" s="331">
        <f>IF(W$7=0,0,W$7/OIS_fec!W$7)</f>
        <v>0.12085966759078574</v>
      </c>
      <c r="X98" s="331">
        <f>IF(X$7=0,0,X$7/OIS_fec!X$7)</f>
        <v>0.12087783596183273</v>
      </c>
      <c r="Y98" s="331">
        <f>IF(Y$7=0,0,Y$7/OIS_fec!Y$7)</f>
        <v>0.12089634471776955</v>
      </c>
      <c r="DA98" s="177"/>
    </row>
    <row r="99" spans="1:105" ht="12" customHeight="1" x14ac:dyDescent="0.25">
      <c r="A99" s="173" t="s">
        <v>93</v>
      </c>
      <c r="B99" s="331">
        <f>IF(B$8=0,0,B$8/OIS_fec!B$8)</f>
        <v>0.64312219698327489</v>
      </c>
      <c r="C99" s="331">
        <f>IF(C$8=0,0,C$8/OIS_fec!C$8)</f>
        <v>0.64369219698081448</v>
      </c>
      <c r="D99" s="331">
        <f>IF(D$8=0,0,D$8/OIS_fec!D$8)</f>
        <v>0.64377602416235047</v>
      </c>
      <c r="E99" s="331">
        <f>IF(E$8=0,0,E$8/OIS_fec!E$8)</f>
        <v>0.64087680542786518</v>
      </c>
      <c r="F99" s="331">
        <f>IF(F$8=0,0,F$8/OIS_fec!F$8)</f>
        <v>0.64093709688881972</v>
      </c>
      <c r="G99" s="331">
        <f>IF(G$8=0,0,G$8/OIS_fec!G$8)</f>
        <v>0.63977309766150592</v>
      </c>
      <c r="H99" s="331">
        <f>IF(H$8=0,0,H$8/OIS_fec!H$8)</f>
        <v>0.64087693604270812</v>
      </c>
      <c r="I99" s="331">
        <f>IF(I$8=0,0,I$8/OIS_fec!I$8)</f>
        <v>0.64298501615358128</v>
      </c>
      <c r="J99" s="331">
        <f>IF(J$8=0,0,J$8/OIS_fec!J$8)</f>
        <v>0.64485412040635015</v>
      </c>
      <c r="K99" s="331">
        <f>IF(K$8=0,0,K$8/OIS_fec!K$8)</f>
        <v>0.64567862723592329</v>
      </c>
      <c r="L99" s="331">
        <f>IF(L$8=0,0,L$8/OIS_fec!L$8)</f>
        <v>0.6456673934301782</v>
      </c>
      <c r="M99" s="331">
        <f>IF(M$8=0,0,M$8/OIS_fec!M$8)</f>
        <v>0.64640123288082274</v>
      </c>
      <c r="N99" s="331">
        <f>IF(N$8=0,0,N$8/OIS_fec!N$8)</f>
        <v>0.65108153084367515</v>
      </c>
      <c r="O99" s="331">
        <f>IF(O$8=0,0,O$8/OIS_fec!O$8)</f>
        <v>0.64962109739103535</v>
      </c>
      <c r="P99" s="331">
        <f>IF(P$8=0,0,P$8/OIS_fec!P$8)</f>
        <v>0.64872694290584654</v>
      </c>
      <c r="Q99" s="331">
        <f>IF(Q$8=0,0,Q$8/OIS_fec!Q$8)</f>
        <v>0.64998800200685258</v>
      </c>
      <c r="R99" s="331">
        <f>IF(R$8=0,0,R$8/OIS_fec!R$8)</f>
        <v>0.64947193018297578</v>
      </c>
      <c r="S99" s="331">
        <f>IF(S$8=0,0,S$8/OIS_fec!S$8)</f>
        <v>0.64993615828724116</v>
      </c>
      <c r="T99" s="331">
        <f>IF(T$8=0,0,T$8/OIS_fec!T$8)</f>
        <v>0.65032711075218852</v>
      </c>
      <c r="U99" s="331">
        <f>IF(U$8=0,0,U$8/OIS_fec!U$8)</f>
        <v>0.65059392492789003</v>
      </c>
      <c r="V99" s="331">
        <f>IF(V$8=0,0,V$8/OIS_fec!V$8)</f>
        <v>0.65142975478213494</v>
      </c>
      <c r="W99" s="331">
        <f>IF(W$8=0,0,W$8/OIS_fec!W$8)</f>
        <v>0.65232447764641244</v>
      </c>
      <c r="X99" s="331">
        <f>IF(X$8=0,0,X$8/OIS_fec!X$8)</f>
        <v>0.65251547922256026</v>
      </c>
      <c r="Y99" s="331">
        <f>IF(Y$8=0,0,Y$8/OIS_fec!Y$8)</f>
        <v>0.65272053533936913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0.46694883536711296</v>
      </c>
      <c r="C100" s="331">
        <f>IF(C$9=0,0,C$9/OIS_fec!C$9)</f>
        <v>0.46757141139422026</v>
      </c>
      <c r="D100" s="331">
        <f>IF(D$9=0,0,D$9/OIS_fec!D$9)</f>
        <v>0.46760917171000738</v>
      </c>
      <c r="E100" s="331">
        <f>IF(E$9=0,0,E$9/OIS_fec!E$9)</f>
        <v>0.46491627076029574</v>
      </c>
      <c r="F100" s="331">
        <f>IF(F$9=0,0,F$9/OIS_fec!F$9)</f>
        <v>0.46506976383841975</v>
      </c>
      <c r="G100" s="331">
        <f>IF(G$9=0,0,G$9/OIS_fec!G$9)</f>
        <v>0.46350617296274593</v>
      </c>
      <c r="H100" s="331">
        <f>IF(H$9=0,0,H$9/OIS_fec!H$9)</f>
        <v>0.4640684523480057</v>
      </c>
      <c r="I100" s="331">
        <f>IF(I$9=0,0,I$9/OIS_fec!I$9)</f>
        <v>0.46535615036032246</v>
      </c>
      <c r="J100" s="331">
        <f>IF(J$9=0,0,J$9/OIS_fec!J$9)</f>
        <v>0.46636476529175841</v>
      </c>
      <c r="K100" s="331">
        <f>IF(K$9=0,0,K$9/OIS_fec!K$9)</f>
        <v>0.46719254353548534</v>
      </c>
      <c r="L100" s="331">
        <f>IF(L$9=0,0,L$9/OIS_fec!L$9)</f>
        <v>0.46716479757589491</v>
      </c>
      <c r="M100" s="331">
        <f>IF(M$9=0,0,M$9/OIS_fec!M$9)</f>
        <v>0.46838483767744776</v>
      </c>
      <c r="N100" s="331">
        <f>IF(N$9=0,0,N$9/OIS_fec!N$9)</f>
        <v>0.47245419430255159</v>
      </c>
      <c r="O100" s="331">
        <f>IF(O$9=0,0,O$9/OIS_fec!O$9)</f>
        <v>0.47095169362601913</v>
      </c>
      <c r="P100" s="331">
        <f>IF(P$9=0,0,P$9/OIS_fec!P$9)</f>
        <v>0.46980863328371297</v>
      </c>
      <c r="Q100" s="331">
        <f>IF(Q$9=0,0,Q$9/OIS_fec!Q$9)</f>
        <v>0.47135497678781663</v>
      </c>
      <c r="R100" s="331">
        <f>IF(R$9=0,0,R$9/OIS_fec!R$9)</f>
        <v>0.47030556572356541</v>
      </c>
      <c r="S100" s="331">
        <f>IF(S$9=0,0,S$9/OIS_fec!S$9)</f>
        <v>0.47032658036489688</v>
      </c>
      <c r="T100" s="331">
        <f>IF(T$9=0,0,T$9/OIS_fec!T$9)</f>
        <v>0.47044568949509252</v>
      </c>
      <c r="U100" s="331">
        <f>IF(U$9=0,0,U$9/OIS_fec!U$9)</f>
        <v>0.47108978064544865</v>
      </c>
      <c r="V100" s="331">
        <f>IF(V$9=0,0,V$9/OIS_fec!V$9)</f>
        <v>0.47168753051775436</v>
      </c>
      <c r="W100" s="331">
        <f>IF(W$9=0,0,W$9/OIS_fec!W$9)</f>
        <v>0.4716562584586797</v>
      </c>
      <c r="X100" s="331">
        <f>IF(X$9=0,0,X$9/OIS_fec!X$9)</f>
        <v>0.47163009173049419</v>
      </c>
      <c r="Y100" s="331">
        <f>IF(Y$9=0,0,Y$9/OIS_fec!Y$9)</f>
        <v>0.47159497597760502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0.80341629572797568</v>
      </c>
      <c r="C101" s="332">
        <f>IF(C$10=0,0,C$10/OIS_fec!C$10)</f>
        <v>0.80166675987106284</v>
      </c>
      <c r="D101" s="332">
        <f>IF(D$10=0,0,D$10/OIS_fec!D$10)</f>
        <v>0.81066369088669921</v>
      </c>
      <c r="E101" s="332">
        <f>IF(E$10=0,0,E$10/OIS_fec!E$10)</f>
        <v>0.80435424097363484</v>
      </c>
      <c r="F101" s="332">
        <f>IF(F$10=0,0,F$10/OIS_fec!F$10)</f>
        <v>0.80538930124935948</v>
      </c>
      <c r="G101" s="332">
        <f>IF(G$10=0,0,G$10/OIS_fec!G$10)</f>
        <v>0.81736548685251464</v>
      </c>
      <c r="H101" s="332">
        <f>IF(H$10=0,0,H$10/OIS_fec!H$10)</f>
        <v>0.8258596366752563</v>
      </c>
      <c r="I101" s="332">
        <f>IF(I$10=0,0,I$10/OIS_fec!I$10)</f>
        <v>0.82960879118866659</v>
      </c>
      <c r="J101" s="332">
        <f>IF(J$10=0,0,J$10/OIS_fec!J$10)</f>
        <v>0.84750701401266659</v>
      </c>
      <c r="K101" s="332">
        <f>IF(K$10=0,0,K$10/OIS_fec!K$10)</f>
        <v>0.8630441390029322</v>
      </c>
      <c r="L101" s="332">
        <f>IF(L$10=0,0,L$10/OIS_fec!L$10)</f>
        <v>0.86683489569121985</v>
      </c>
      <c r="M101" s="332">
        <f>IF(M$10=0,0,M$10/OIS_fec!M$10)</f>
        <v>0.87094347349888668</v>
      </c>
      <c r="N101" s="332">
        <f>IF(N$10=0,0,N$10/OIS_fec!N$10)</f>
        <v>0.8815130071918803</v>
      </c>
      <c r="O101" s="332">
        <f>IF(O$10=0,0,O$10/OIS_fec!O$10)</f>
        <v>0.88762173701920655</v>
      </c>
      <c r="P101" s="332">
        <f>IF(P$10=0,0,P$10/OIS_fec!P$10)</f>
        <v>0.89048592772584501</v>
      </c>
      <c r="Q101" s="332">
        <f>IF(Q$10=0,0,Q$10/OIS_fec!Q$10)</f>
        <v>0.90194436024812419</v>
      </c>
      <c r="R101" s="332">
        <f>IF(R$10=0,0,R$10/OIS_fec!R$10)</f>
        <v>0.8947531911070683</v>
      </c>
      <c r="S101" s="332">
        <f>IF(S$10=0,0,S$10/OIS_fec!S$10)</f>
        <v>0.89468967466491656</v>
      </c>
      <c r="T101" s="332">
        <f>IF(T$10=0,0,T$10/OIS_fec!T$10)</f>
        <v>0.89347278441522682</v>
      </c>
      <c r="U101" s="332">
        <f>IF(U$10=0,0,U$10/OIS_fec!U$10)</f>
        <v>0.90097120420975019</v>
      </c>
      <c r="V101" s="332">
        <f>IF(V$10=0,0,V$10/OIS_fec!V$10)</f>
        <v>0.90889827381089117</v>
      </c>
      <c r="W101" s="332">
        <f>IF(W$10=0,0,W$10/OIS_fec!W$10)</f>
        <v>0.91477809243034036</v>
      </c>
      <c r="X101" s="332">
        <f>IF(X$10=0,0,X$10/OIS_fec!X$10)</f>
        <v>0.92389420891547802</v>
      </c>
      <c r="Y101" s="332">
        <f>IF(Y$10=0,0,Y$10/OIS_fec!Y$10)</f>
        <v>0.92527530970334315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0.3870671571295905</v>
      </c>
      <c r="C102" s="348">
        <f>IF(C$16=0,0,C$16/OIS_fec!C$16)</f>
        <v>0.38913329050805928</v>
      </c>
      <c r="D102" s="348">
        <f>IF(D$16=0,0,D$16/OIS_fec!D$16)</f>
        <v>0.39240326098157563</v>
      </c>
      <c r="E102" s="348">
        <f>IF(E$16=0,0,E$16/OIS_fec!E$16)</f>
        <v>0.38195361750886409</v>
      </c>
      <c r="F102" s="348">
        <f>IF(F$16=0,0,F$16/OIS_fec!F$16)</f>
        <v>0.38229054946884977</v>
      </c>
      <c r="G102" s="348">
        <f>IF(G$16=0,0,G$16/OIS_fec!G$16)</f>
        <v>0.38559172035381672</v>
      </c>
      <c r="H102" s="348">
        <f>IF(H$16=0,0,H$16/OIS_fec!H$16)</f>
        <v>0.38161920435481655</v>
      </c>
      <c r="I102" s="348">
        <f>IF(I$16=0,0,I$16/OIS_fec!I$16)</f>
        <v>0.37946114382623958</v>
      </c>
      <c r="J102" s="348">
        <f>IF(J$16=0,0,J$16/OIS_fec!J$16)</f>
        <v>0.38696774366082903</v>
      </c>
      <c r="K102" s="348">
        <f>IF(K$16=0,0,K$16/OIS_fec!K$16)</f>
        <v>0.38753961564087275</v>
      </c>
      <c r="L102" s="348">
        <f>IF(L$16=0,0,L$16/OIS_fec!L$16)</f>
        <v>0.38781647122033186</v>
      </c>
      <c r="M102" s="348">
        <f>IF(M$16=0,0,M$16/OIS_fec!M$16)</f>
        <v>0.38553814152473814</v>
      </c>
      <c r="N102" s="348">
        <f>IF(N$16=0,0,N$16/OIS_fec!N$16)</f>
        <v>0.38553281498638992</v>
      </c>
      <c r="O102" s="348">
        <f>IF(O$16=0,0,O$16/OIS_fec!O$16)</f>
        <v>0.39087387057746659</v>
      </c>
      <c r="P102" s="348">
        <f>IF(P$16=0,0,P$16/OIS_fec!P$16)</f>
        <v>0.39527805005097982</v>
      </c>
      <c r="Q102" s="348">
        <f>IF(Q$16=0,0,Q$16/OIS_fec!Q$16)</f>
        <v>0.40180480495516901</v>
      </c>
      <c r="R102" s="348">
        <f>IF(R$16=0,0,R$16/OIS_fec!R$16)</f>
        <v>0.39684469189075688</v>
      </c>
      <c r="S102" s="348">
        <f>IF(S$16=0,0,S$16/OIS_fec!S$16)</f>
        <v>0.39880260980335719</v>
      </c>
      <c r="T102" s="348">
        <f>IF(T$16=0,0,T$16/OIS_fec!T$16)</f>
        <v>0.39289135065641023</v>
      </c>
      <c r="U102" s="348">
        <f>IF(U$16=0,0,U$16/OIS_fec!U$16)</f>
        <v>0.39477606061977016</v>
      </c>
      <c r="V102" s="348">
        <f>IF(V$16=0,0,V$16/OIS_fec!V$16)</f>
        <v>0.39899949058349832</v>
      </c>
      <c r="W102" s="348">
        <f>IF(W$16=0,0,W$16/OIS_fec!W$16)</f>
        <v>0.40137384185474734</v>
      </c>
      <c r="X102" s="348">
        <f>IF(X$16=0,0,X$16/OIS_fec!X$16)</f>
        <v>0.40180125965574048</v>
      </c>
      <c r="Y102" s="348">
        <f>IF(Y$16=0,0,Y$16/OIS_fec!Y$16)</f>
        <v>0.40091439370777543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0.25366458767808514</v>
      </c>
      <c r="C103" s="348">
        <f>IF(C$27=0,0,C$27/OIS_fec!C$27)</f>
        <v>0.25616371525622711</v>
      </c>
      <c r="D103" s="348">
        <f>IF(D$27=0,0,D$27/OIS_fec!D$27)</f>
        <v>0.25574194663021349</v>
      </c>
      <c r="E103" s="348">
        <f>IF(E$27=0,0,E$27/OIS_fec!E$27)</f>
        <v>0.25551784185414927</v>
      </c>
      <c r="F103" s="348">
        <f>IF(F$27=0,0,F$27/OIS_fec!F$27)</f>
        <v>0.25553239707731679</v>
      </c>
      <c r="G103" s="348">
        <f>IF(G$27=0,0,G$27/OIS_fec!G$27)</f>
        <v>0.25644992373867764</v>
      </c>
      <c r="H103" s="348">
        <f>IF(H$27=0,0,H$27/OIS_fec!H$27)</f>
        <v>0.25523844227950693</v>
      </c>
      <c r="I103" s="348">
        <f>IF(I$27=0,0,I$27/OIS_fec!I$27)</f>
        <v>0.25338359724441617</v>
      </c>
      <c r="J103" s="348">
        <f>IF(J$27=0,0,J$27/OIS_fec!J$27)</f>
        <v>0.25089958245963861</v>
      </c>
      <c r="K103" s="348">
        <f>IF(K$27=0,0,K$27/OIS_fec!K$27)</f>
        <v>0.25142377417599548</v>
      </c>
      <c r="L103" s="348">
        <f>IF(L$27=0,0,L$27/OIS_fec!L$27)</f>
        <v>0.2523012695444648</v>
      </c>
      <c r="M103" s="348">
        <f>IF(M$27=0,0,M$27/OIS_fec!M$27)</f>
        <v>0.25249690508335942</v>
      </c>
      <c r="N103" s="348">
        <f>IF(N$27=0,0,N$27/OIS_fec!N$27)</f>
        <v>0.25388813287489131</v>
      </c>
      <c r="O103" s="348">
        <f>IF(O$27=0,0,O$27/OIS_fec!O$27)</f>
        <v>0.25463150117395966</v>
      </c>
      <c r="P103" s="348">
        <f>IF(P$27=0,0,P$27/OIS_fec!P$27)</f>
        <v>0.25478784742710747</v>
      </c>
      <c r="Q103" s="348">
        <f>IF(Q$27=0,0,Q$27/OIS_fec!Q$27)</f>
        <v>0.25493055754718269</v>
      </c>
      <c r="R103" s="348">
        <f>IF(R$27=0,0,R$27/OIS_fec!R$27)</f>
        <v>0.25497770665397423</v>
      </c>
      <c r="S103" s="348">
        <f>IF(S$27=0,0,S$27/OIS_fec!S$27)</f>
        <v>0.25485926721556507</v>
      </c>
      <c r="T103" s="348">
        <f>IF(T$27=0,0,T$27/OIS_fec!T$27)</f>
        <v>0.25390683510384437</v>
      </c>
      <c r="U103" s="348">
        <f>IF(U$27=0,0,U$27/OIS_fec!U$27)</f>
        <v>0.25493206944611596</v>
      </c>
      <c r="V103" s="348">
        <f>IF(V$27=0,0,V$27/OIS_fec!V$27)</f>
        <v>0.25489264499309833</v>
      </c>
      <c r="W103" s="348">
        <f>IF(W$27=0,0,W$27/OIS_fec!W$27)</f>
        <v>0.25555661725458323</v>
      </c>
      <c r="X103" s="348">
        <f>IF(X$27=0,0,X$27/OIS_fec!X$27)</f>
        <v>0.25533399167686882</v>
      </c>
      <c r="Y103" s="348">
        <f>IF(Y$27=0,0,Y$27/OIS_fec!Y$27)</f>
        <v>0.25388994252474922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0.2367187784417171</v>
      </c>
      <c r="C104" s="348">
        <f>IF(C$35=0,0,C$35/OIS_fec!C$35)</f>
        <v>0.23605986631915671</v>
      </c>
      <c r="D104" s="348">
        <f>IF(D$35=0,0,D$35/OIS_fec!D$35)</f>
        <v>0.23861773879073472</v>
      </c>
      <c r="E104" s="348">
        <f>IF(E$35=0,0,E$35/OIS_fec!E$35)</f>
        <v>0.23282429922792355</v>
      </c>
      <c r="F104" s="348">
        <f>IF(F$35=0,0,F$35/OIS_fec!F$35)</f>
        <v>0.23304326722663851</v>
      </c>
      <c r="G104" s="348">
        <f>IF(G$35=0,0,G$35/OIS_fec!G$35)</f>
        <v>0.23452142798145911</v>
      </c>
      <c r="H104" s="348">
        <f>IF(H$35=0,0,H$35/OIS_fec!H$35)</f>
        <v>0.23230291716158863</v>
      </c>
      <c r="I104" s="348">
        <f>IF(I$35=0,0,I$35/OIS_fec!I$35)</f>
        <v>0.23080093231123061</v>
      </c>
      <c r="J104" s="348">
        <f>IF(J$35=0,0,J$35/OIS_fec!J$35)</f>
        <v>0.23247586155146002</v>
      </c>
      <c r="K104" s="348">
        <f>IF(K$35=0,0,K$35/OIS_fec!K$35)</f>
        <v>0.23186001857226157</v>
      </c>
      <c r="L104" s="348">
        <f>IF(L$35=0,0,L$35/OIS_fec!L$35)</f>
        <v>0.2321168610693343</v>
      </c>
      <c r="M104" s="348">
        <f>IF(M$35=0,0,M$35/OIS_fec!M$35)</f>
        <v>0.22797180966540359</v>
      </c>
      <c r="N104" s="348">
        <f>IF(N$35=0,0,N$35/OIS_fec!N$35)</f>
        <v>0.22837858987221302</v>
      </c>
      <c r="O104" s="348">
        <f>IF(O$35=0,0,O$35/OIS_fec!O$35)</f>
        <v>0.23308118560078428</v>
      </c>
      <c r="P104" s="348">
        <f>IF(P$35=0,0,P$35/OIS_fec!P$35)</f>
        <v>0.23835526579760064</v>
      </c>
      <c r="Q104" s="348">
        <f>IF(Q$35=0,0,Q$35/OIS_fec!Q$35)</f>
        <v>0.240373115369242</v>
      </c>
      <c r="R104" s="348">
        <f>IF(R$35=0,0,R$35/OIS_fec!R$35)</f>
        <v>0.24117028609575439</v>
      </c>
      <c r="S104" s="348">
        <f>IF(S$35=0,0,S$35/OIS_fec!S$35)</f>
        <v>0.24164247575587702</v>
      </c>
      <c r="T104" s="348">
        <f>IF(T$35=0,0,T$35/OIS_fec!T$35)</f>
        <v>0.23945499257034511</v>
      </c>
      <c r="U104" s="348">
        <f>IF(U$35=0,0,U$35/OIS_fec!U$35)</f>
        <v>0.24051435493522796</v>
      </c>
      <c r="V104" s="348">
        <f>IF(V$35=0,0,V$35/OIS_fec!V$35)</f>
        <v>0.24338092970515579</v>
      </c>
      <c r="W104" s="348">
        <f>IF(W$35=0,0,W$35/OIS_fec!W$35)</f>
        <v>0.24335945196684147</v>
      </c>
      <c r="X104" s="348">
        <f>IF(X$35=0,0,X$35/OIS_fec!X$35)</f>
        <v>0.24264845031245694</v>
      </c>
      <c r="Y104" s="348">
        <f>IF(Y$35=0,0,Y$35/OIS_fec!Y$35)</f>
        <v>0.24347950850063527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0.60654002406919638</v>
      </c>
      <c r="C105" s="348">
        <f>IF(C$54=0,0,C$54/OIS_fec!C$54)</f>
        <v>0.60114673963237097</v>
      </c>
      <c r="D105" s="348">
        <f>IF(D$54=0,0,D$54/OIS_fec!D$54)</f>
        <v>0.60961325514971987</v>
      </c>
      <c r="E105" s="348">
        <f>IF(E$54=0,0,E$54/OIS_fec!E$54)</f>
        <v>0.60239212705336198</v>
      </c>
      <c r="F105" s="348">
        <f>IF(F$54=0,0,F$54/OIS_fec!F$54)</f>
        <v>0.6054948507619009</v>
      </c>
      <c r="G105" s="348">
        <f>IF(G$54=0,0,G$54/OIS_fec!G$54)</f>
        <v>0.61648247231814368</v>
      </c>
      <c r="H105" s="348">
        <f>IF(H$54=0,0,H$54/OIS_fec!H$54)</f>
        <v>0.61534806539905551</v>
      </c>
      <c r="I105" s="348">
        <f>IF(I$54=0,0,I$54/OIS_fec!I$54)</f>
        <v>0.61181310966101676</v>
      </c>
      <c r="J105" s="348">
        <f>IF(J$54=0,0,J$54/OIS_fec!J$54)</f>
        <v>0.62138969810936906</v>
      </c>
      <c r="K105" s="348">
        <f>IF(K$54=0,0,K$54/OIS_fec!K$54)</f>
        <v>0.62333614197496412</v>
      </c>
      <c r="L105" s="348">
        <f>IF(L$54=0,0,L$54/OIS_fec!L$54)</f>
        <v>0.62077624362068295</v>
      </c>
      <c r="M105" s="348">
        <f>IF(M$54=0,0,M$54/OIS_fec!M$54)</f>
        <v>0.62366967556399078</v>
      </c>
      <c r="N105" s="348">
        <f>IF(N$54=0,0,N$54/OIS_fec!N$54)</f>
        <v>0.62977993010777189</v>
      </c>
      <c r="O105" s="348">
        <f>IF(O$54=0,0,O$54/OIS_fec!O$54)</f>
        <v>0.6416014415991621</v>
      </c>
      <c r="P105" s="348">
        <f>IF(P$54=0,0,P$54/OIS_fec!P$54)</f>
        <v>0.652047947135595</v>
      </c>
      <c r="Q105" s="348">
        <f>IF(Q$54=0,0,Q$54/OIS_fec!Q$54)</f>
        <v>0.65759244822284246</v>
      </c>
      <c r="R105" s="348">
        <f>IF(R$54=0,0,R$54/OIS_fec!R$54)</f>
        <v>0.65169108167701562</v>
      </c>
      <c r="S105" s="348">
        <f>IF(S$54=0,0,S$54/OIS_fec!S$54)</f>
        <v>0.65017416617478707</v>
      </c>
      <c r="T105" s="348">
        <f>IF(T$54=0,0,T$54/OIS_fec!T$54)</f>
        <v>0.64460764412861116</v>
      </c>
      <c r="U105" s="348">
        <f>IF(U$54=0,0,U$54/OIS_fec!U$54)</f>
        <v>0.64538314184840162</v>
      </c>
      <c r="V105" s="348">
        <f>IF(V$54=0,0,V$54/OIS_fec!V$54)</f>
        <v>0.64798053535282474</v>
      </c>
      <c r="W105" s="348">
        <f>IF(W$54=0,0,W$54/OIS_fec!W$54)</f>
        <v>0.64901715534417859</v>
      </c>
      <c r="X105" s="348">
        <f>IF(X$54=0,0,X$54/OIS_fec!X$54)</f>
        <v>0.64500460710252239</v>
      </c>
      <c r="Y105" s="348">
        <f>IF(Y$54=0,0,Y$54/OIS_fec!Y$54)</f>
        <v>0.64466542430333729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0.35928184266391444</v>
      </c>
      <c r="C106" s="348">
        <f>IF(C$68=0,0,C$68/OIS_fec!C$68)</f>
        <v>0.36220555982011943</v>
      </c>
      <c r="D106" s="348">
        <f>IF(D$68=0,0,D$68/OIS_fec!D$68)</f>
        <v>0.36108965951200245</v>
      </c>
      <c r="E106" s="348">
        <f>IF(E$68=0,0,E$68/OIS_fec!E$68)</f>
        <v>0.36097968401770131</v>
      </c>
      <c r="F106" s="348">
        <f>IF(F$68=0,0,F$68/OIS_fec!F$68)</f>
        <v>0.36167361932464442</v>
      </c>
      <c r="G106" s="348">
        <f>IF(G$68=0,0,G$68/OIS_fec!G$68)</f>
        <v>0.36257958053497769</v>
      </c>
      <c r="H106" s="348">
        <f>IF(H$68=0,0,H$68/OIS_fec!H$68)</f>
        <v>0.35976992563084864</v>
      </c>
      <c r="I106" s="348">
        <f>IF(I$68=0,0,I$68/OIS_fec!I$68)</f>
        <v>0.35582323147030609</v>
      </c>
      <c r="J106" s="348">
        <f>IF(J$68=0,0,J$68/OIS_fec!J$68)</f>
        <v>0.35624351083673222</v>
      </c>
      <c r="K106" s="348">
        <f>IF(K$68=0,0,K$68/OIS_fec!K$68)</f>
        <v>0.35568222393445542</v>
      </c>
      <c r="L106" s="348">
        <f>IF(L$68=0,0,L$68/OIS_fec!L$68)</f>
        <v>0.35672782327100405</v>
      </c>
      <c r="M106" s="348">
        <f>IF(M$68=0,0,M$68/OIS_fec!M$68)</f>
        <v>0.35388857431894183</v>
      </c>
      <c r="N106" s="348">
        <f>IF(N$68=0,0,N$68/OIS_fec!N$68)</f>
        <v>0.35290459091865645</v>
      </c>
      <c r="O106" s="348">
        <f>IF(O$68=0,0,O$68/OIS_fec!O$68)</f>
        <v>0.35347628135701253</v>
      </c>
      <c r="P106" s="348">
        <f>IF(P$68=0,0,P$68/OIS_fec!P$68)</f>
        <v>0.35360575932346866</v>
      </c>
      <c r="Q106" s="348">
        <f>IF(Q$68=0,0,Q$68/OIS_fec!Q$68)</f>
        <v>0.35407246191023234</v>
      </c>
      <c r="R106" s="348">
        <f>IF(R$68=0,0,R$68/OIS_fec!R$68)</f>
        <v>0.3530206368351459</v>
      </c>
      <c r="S106" s="348">
        <f>IF(S$68=0,0,S$68/OIS_fec!S$68)</f>
        <v>0.35160557877028886</v>
      </c>
      <c r="T106" s="348">
        <f>IF(T$68=0,0,T$68/OIS_fec!T$68)</f>
        <v>0.35375707484228125</v>
      </c>
      <c r="U106" s="348">
        <f>IF(U$68=0,0,U$68/OIS_fec!U$68)</f>
        <v>0.35446705353327784</v>
      </c>
      <c r="V106" s="348">
        <f>IF(V$68=0,0,V$68/OIS_fec!V$68)</f>
        <v>0.35406937359939811</v>
      </c>
      <c r="W106" s="348">
        <f>IF(W$68=0,0,W$68/OIS_fec!W$68)</f>
        <v>0.35844968360328361</v>
      </c>
      <c r="X106" s="348">
        <f>IF(X$68=0,0,X$68/OIS_fec!X$68)</f>
        <v>0.36080572018390095</v>
      </c>
      <c r="Y106" s="348">
        <f>IF(Y$68=0,0,Y$68/OIS_fec!Y$68)</f>
        <v>0.35715074120890195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0.47707461581572064</v>
      </c>
      <c r="C107" s="333">
        <f>IF(C$69=0,0,C$69/OIS_fec!C$69)</f>
        <v>0.47742716973003096</v>
      </c>
      <c r="D107" s="333">
        <f>IF(D$69=0,0,D$69/OIS_fec!D$69)</f>
        <v>0.47748179230295462</v>
      </c>
      <c r="E107" s="333">
        <f>IF(E$69=0,0,E$69/OIS_fec!E$69)</f>
        <v>0.47568728274364369</v>
      </c>
      <c r="F107" s="333">
        <f>IF(F$69=0,0,F$69/OIS_fec!F$69)</f>
        <v>0.47572114469492216</v>
      </c>
      <c r="G107" s="333">
        <f>IF(G$69=0,0,G$69/OIS_fec!G$69)</f>
        <v>0.47502775084252669</v>
      </c>
      <c r="H107" s="333">
        <f>IF(H$69=0,0,H$69/OIS_fec!H$69)</f>
        <v>0.47571275133241248</v>
      </c>
      <c r="I107" s="333">
        <f>IF(I$69=0,0,I$69/OIS_fec!I$69)</f>
        <v>0.47705658122927358</v>
      </c>
      <c r="J107" s="333">
        <f>IF(J$69=0,0,J$69/OIS_fec!J$69)</f>
        <v>0.47830059793550656</v>
      </c>
      <c r="K107" s="333">
        <f>IF(K$69=0,0,K$69/OIS_fec!K$69)</f>
        <v>0.47883594076497438</v>
      </c>
      <c r="L107" s="333">
        <f>IF(L$69=0,0,L$69/OIS_fec!L$69)</f>
        <v>0.47882980960224464</v>
      </c>
      <c r="M107" s="333">
        <f>IF(M$69=0,0,M$69/OIS_fec!M$69)</f>
        <v>0.47927212476610831</v>
      </c>
      <c r="N107" s="333">
        <f>IF(N$69=0,0,N$69/OIS_fec!N$69)</f>
        <v>0.48243781256304824</v>
      </c>
      <c r="O107" s="333">
        <f>IF(O$69=0,0,O$69/OIS_fec!O$69)</f>
        <v>0.48145909018781147</v>
      </c>
      <c r="P107" s="333">
        <f>IF(P$69=0,0,P$69/OIS_fec!P$69)</f>
        <v>0.48088532992543248</v>
      </c>
      <c r="Q107" s="333">
        <f>IF(Q$69=0,0,Q$69/OIS_fec!Q$69)</f>
        <v>0.48170153729433229</v>
      </c>
      <c r="R107" s="333">
        <f>IF(R$69=0,0,R$69/OIS_fec!R$69)</f>
        <v>0.48141045891138018</v>
      </c>
      <c r="S107" s="333">
        <f>IF(S$69=0,0,S$69/OIS_fec!S$69)</f>
        <v>0.48177233238024819</v>
      </c>
      <c r="T107" s="333">
        <f>IF(T$69=0,0,T$69/OIS_fec!T$69)</f>
        <v>0.4820694329959328</v>
      </c>
      <c r="U107" s="333">
        <f>IF(U$69=0,0,U$69/OIS_fec!U$69)</f>
        <v>0.48220751656004762</v>
      </c>
      <c r="V107" s="333">
        <f>IF(V$69=0,0,V$69/OIS_fec!V$69)</f>
        <v>0.48280707121247057</v>
      </c>
      <c r="W107" s="333">
        <f>IF(W$69=0,0,W$69/OIS_fec!W$69)</f>
        <v>0.48354652154693156</v>
      </c>
      <c r="X107" s="333">
        <f>IF(X$69=0,0,X$69/OIS_fec!X$69)</f>
        <v>0.48371010240829765</v>
      </c>
      <c r="Y107" s="333">
        <f>IF(Y$69=0,0,Y$69/OIS_fec!Y$69)</f>
        <v>0.48388807612360896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DK: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934.54466119799656</v>
      </c>
      <c r="C5" s="223">
        <v>1011.225419801855</v>
      </c>
      <c r="D5" s="223">
        <v>963.51114869731782</v>
      </c>
      <c r="E5" s="223">
        <v>942.89980968054044</v>
      </c>
      <c r="F5" s="223">
        <v>956.20897876166384</v>
      </c>
      <c r="G5" s="223">
        <v>953.99028622185824</v>
      </c>
      <c r="H5" s="223">
        <v>893.44932181498166</v>
      </c>
      <c r="I5" s="223">
        <v>844.19231027985927</v>
      </c>
      <c r="J5" s="223">
        <v>781.23616782783438</v>
      </c>
      <c r="K5" s="223">
        <v>646.65679048686411</v>
      </c>
      <c r="L5" s="223">
        <v>663.53565413915658</v>
      </c>
      <c r="M5" s="223">
        <v>639.37613867481184</v>
      </c>
      <c r="N5" s="223">
        <v>542.08779266136901</v>
      </c>
      <c r="O5" s="223">
        <v>533.96676502712035</v>
      </c>
      <c r="P5" s="223">
        <v>519.53263298168724</v>
      </c>
      <c r="Q5" s="223">
        <v>526.41755001990271</v>
      </c>
      <c r="R5" s="223">
        <v>544.33323789510871</v>
      </c>
      <c r="S5" s="223">
        <v>572.53886207966116</v>
      </c>
      <c r="T5" s="223">
        <v>594.16434396697036</v>
      </c>
      <c r="U5" s="223">
        <v>570.35498951305567</v>
      </c>
      <c r="V5" s="223">
        <v>611.83373125865705</v>
      </c>
      <c r="W5" s="223">
        <v>750.2158353045952</v>
      </c>
      <c r="X5" s="223">
        <v>786.87437330785701</v>
      </c>
      <c r="Y5" s="223">
        <v>765.95122966804274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9.2817183662822682</v>
      </c>
      <c r="C10" s="260">
        <v>10.705936088596051</v>
      </c>
      <c r="D10" s="260">
        <v>9.4536840872471171</v>
      </c>
      <c r="E10" s="260">
        <v>9.8291334813574611</v>
      </c>
      <c r="F10" s="260">
        <v>9.7615118041517448</v>
      </c>
      <c r="G10" s="260">
        <v>8.8167953512533792</v>
      </c>
      <c r="H10" s="260">
        <v>7.7942013817756326</v>
      </c>
      <c r="I10" s="260">
        <v>7.1385582625915216</v>
      </c>
      <c r="J10" s="260">
        <v>5.5622175441112054</v>
      </c>
      <c r="K10" s="260">
        <v>4.205252481847344</v>
      </c>
      <c r="L10" s="260">
        <v>4.2526438016052701</v>
      </c>
      <c r="M10" s="260">
        <v>3.9967944068278469</v>
      </c>
      <c r="N10" s="260">
        <v>2.9055826781197021</v>
      </c>
      <c r="O10" s="260">
        <v>2.7520500170240312</v>
      </c>
      <c r="P10" s="260">
        <v>2.588306715699217</v>
      </c>
      <c r="Q10" s="260">
        <v>2.4076445281203949</v>
      </c>
      <c r="R10" s="260">
        <v>2.6162402145114778</v>
      </c>
      <c r="S10" s="260">
        <v>2.7881602218386892</v>
      </c>
      <c r="T10" s="260">
        <v>2.8052932813019429</v>
      </c>
      <c r="U10" s="260">
        <v>2.5520687010862488</v>
      </c>
      <c r="V10" s="260">
        <v>2.5746094823399051</v>
      </c>
      <c r="W10" s="260">
        <v>3.1398978102127999</v>
      </c>
      <c r="X10" s="260">
        <v>2.992047407127147</v>
      </c>
      <c r="Y10" s="260">
        <v>2.5639242675506191</v>
      </c>
      <c r="DA10" s="68" t="s">
        <v>3190</v>
      </c>
    </row>
    <row r="11" spans="1:105" ht="12" customHeight="1" x14ac:dyDescent="0.25">
      <c r="A11" s="37" t="s">
        <v>159</v>
      </c>
      <c r="B11" s="226">
        <v>5.1881434279415766</v>
      </c>
      <c r="C11" s="226">
        <v>6.034199792167362</v>
      </c>
      <c r="D11" s="226">
        <v>5.5078951249465664</v>
      </c>
      <c r="E11" s="226">
        <v>5.9824398512561991</v>
      </c>
      <c r="F11" s="226">
        <v>6.0910994289650207</v>
      </c>
      <c r="G11" s="226">
        <v>5.7720349529877097</v>
      </c>
      <c r="H11" s="226">
        <v>4.9246513886551764</v>
      </c>
      <c r="I11" s="226">
        <v>4.5467565623895769</v>
      </c>
      <c r="J11" s="226">
        <v>4.1382759287043376</v>
      </c>
      <c r="K11" s="226">
        <v>3.1261854117932302</v>
      </c>
      <c r="L11" s="226">
        <v>3.0343719565491378</v>
      </c>
      <c r="M11" s="226">
        <v>2.7785375058148438</v>
      </c>
      <c r="N11" s="226">
        <v>1.940786802266979</v>
      </c>
      <c r="O11" s="226">
        <v>1.893065051124877</v>
      </c>
      <c r="P11" s="226">
        <v>1.8173992819989691</v>
      </c>
      <c r="Q11" s="226">
        <v>1.7881834978528779</v>
      </c>
      <c r="R11" s="226">
        <v>1.8496785592694609</v>
      </c>
      <c r="S11" s="226">
        <v>1.9838585966848969</v>
      </c>
      <c r="T11" s="226">
        <v>2.073031681415253</v>
      </c>
      <c r="U11" s="226">
        <v>1.842709349497563</v>
      </c>
      <c r="V11" s="226">
        <v>1.912359797789797</v>
      </c>
      <c r="W11" s="226">
        <v>2.4817594773532421</v>
      </c>
      <c r="X11" s="226">
        <v>2.580754972938724</v>
      </c>
      <c r="Y11" s="226">
        <v>2.210272384377705</v>
      </c>
      <c r="DA11" s="69" t="s">
        <v>3191</v>
      </c>
    </row>
    <row r="12" spans="1:105" ht="12" customHeight="1" x14ac:dyDescent="0.25">
      <c r="A12" s="37" t="s">
        <v>35</v>
      </c>
      <c r="B12" s="226">
        <v>4.0935749383406916</v>
      </c>
      <c r="C12" s="226">
        <v>4.6717362964286906</v>
      </c>
      <c r="D12" s="226">
        <v>3.9457889623005511</v>
      </c>
      <c r="E12" s="226">
        <v>3.8466936301012611</v>
      </c>
      <c r="F12" s="226">
        <v>3.6704123751867241</v>
      </c>
      <c r="G12" s="226">
        <v>3.044760398265669</v>
      </c>
      <c r="H12" s="226">
        <v>2.8695499931204571</v>
      </c>
      <c r="I12" s="226">
        <v>2.5918017002019451</v>
      </c>
      <c r="J12" s="226">
        <v>1.423941615406866</v>
      </c>
      <c r="K12" s="226">
        <v>1.079067070054115</v>
      </c>
      <c r="L12" s="226">
        <v>1.2182718450561321</v>
      </c>
      <c r="M12" s="226">
        <v>1.2182569010130031</v>
      </c>
      <c r="N12" s="226">
        <v>0.96479587585272308</v>
      </c>
      <c r="O12" s="226">
        <v>0.85898496589915352</v>
      </c>
      <c r="P12" s="226">
        <v>0.77090743370024772</v>
      </c>
      <c r="Q12" s="226">
        <v>0.61946103026751764</v>
      </c>
      <c r="R12" s="226">
        <v>0.76656165524201736</v>
      </c>
      <c r="S12" s="226">
        <v>0.80430162515379133</v>
      </c>
      <c r="T12" s="226">
        <v>0.73226159988668915</v>
      </c>
      <c r="U12" s="226">
        <v>0.70935935158868524</v>
      </c>
      <c r="V12" s="226">
        <v>0.66224968455010891</v>
      </c>
      <c r="W12" s="226">
        <v>0.65813833285955825</v>
      </c>
      <c r="X12" s="226">
        <v>0.41129243418842321</v>
      </c>
      <c r="Y12" s="226">
        <v>0.35365188317291418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147.96895539441229</v>
      </c>
      <c r="C16" s="261">
        <v>152.8322605867441</v>
      </c>
      <c r="D16" s="261">
        <v>146.78375399415239</v>
      </c>
      <c r="E16" s="261">
        <v>137.35908844534941</v>
      </c>
      <c r="F16" s="261">
        <v>140.43274492767219</v>
      </c>
      <c r="G16" s="261">
        <v>137.46886935117561</v>
      </c>
      <c r="H16" s="261">
        <v>123.92201918940221</v>
      </c>
      <c r="I16" s="261">
        <v>114.3543323849713</v>
      </c>
      <c r="J16" s="261">
        <v>91.642731050331463</v>
      </c>
      <c r="K16" s="261">
        <v>73.305105073817515</v>
      </c>
      <c r="L16" s="261">
        <v>76.710847911311447</v>
      </c>
      <c r="M16" s="261">
        <v>70.025906253505156</v>
      </c>
      <c r="N16" s="261">
        <v>54.58572570979679</v>
      </c>
      <c r="O16" s="261">
        <v>53.964416704267798</v>
      </c>
      <c r="P16" s="261">
        <v>54.086853830856477</v>
      </c>
      <c r="Q16" s="261">
        <v>54.422216177019067</v>
      </c>
      <c r="R16" s="261">
        <v>58.4138719317137</v>
      </c>
      <c r="S16" s="261">
        <v>61.865766072792091</v>
      </c>
      <c r="T16" s="261">
        <v>69.207946424856985</v>
      </c>
      <c r="U16" s="261">
        <v>65.565459327394422</v>
      </c>
      <c r="V16" s="261">
        <v>66.924446448269563</v>
      </c>
      <c r="W16" s="261">
        <v>80.663594555663721</v>
      </c>
      <c r="X16" s="261">
        <v>84.040120176727356</v>
      </c>
      <c r="Y16" s="261">
        <v>82.740151890019973</v>
      </c>
      <c r="DA16" s="70" t="s">
        <v>3196</v>
      </c>
    </row>
    <row r="17" spans="1:105" ht="12" customHeight="1" x14ac:dyDescent="0.25">
      <c r="A17" s="46" t="s">
        <v>28</v>
      </c>
      <c r="B17" s="229">
        <v>12.82367757991352</v>
      </c>
      <c r="C17" s="229">
        <v>9.1710821595776153</v>
      </c>
      <c r="D17" s="229">
        <v>7.8114217232239156</v>
      </c>
      <c r="E17" s="229">
        <v>0.80937467263702045</v>
      </c>
      <c r="F17" s="229">
        <v>1.1978005788689929</v>
      </c>
      <c r="G17" s="229">
        <v>1.1655991574966691</v>
      </c>
      <c r="H17" s="229">
        <v>1.0704619105644191</v>
      </c>
      <c r="I17" s="229">
        <v>0.84453551664729398</v>
      </c>
      <c r="J17" s="229">
        <v>0.91151127083656858</v>
      </c>
      <c r="K17" s="229">
        <v>0.35363459317364138</v>
      </c>
      <c r="L17" s="229">
        <v>0.45702887824732791</v>
      </c>
      <c r="M17" s="229">
        <v>0.35998292345078359</v>
      </c>
      <c r="N17" s="229">
        <v>0.33025151527856311</v>
      </c>
      <c r="O17" s="229">
        <v>0.3586540089125817</v>
      </c>
      <c r="P17" s="229">
        <v>0.39196642700728751</v>
      </c>
      <c r="Q17" s="229">
        <v>0.18854924206773771</v>
      </c>
      <c r="R17" s="229">
        <v>0.62748221491666611</v>
      </c>
      <c r="S17" s="229">
        <v>0.48866261513862469</v>
      </c>
      <c r="T17" s="229">
        <v>1.1199980683529229</v>
      </c>
      <c r="U17" s="229">
        <v>1.521915102026218</v>
      </c>
      <c r="V17" s="229">
        <v>1.5757385666723971</v>
      </c>
      <c r="W17" s="229">
        <v>2.4565124756094612</v>
      </c>
      <c r="X17" s="229">
        <v>1.9397399243911631</v>
      </c>
      <c r="Y17" s="229">
        <v>1.514137795584219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3.980325480129042</v>
      </c>
      <c r="C19" s="229">
        <v>3.9086904947395209</v>
      </c>
      <c r="D19" s="229">
        <v>4.5083548208439472</v>
      </c>
      <c r="E19" s="229">
        <v>4.735407634763857</v>
      </c>
      <c r="F19" s="229">
        <v>4.7581781956946294</v>
      </c>
      <c r="G19" s="229">
        <v>7.2756597064611386</v>
      </c>
      <c r="H19" s="229">
        <v>5.3485586576942241</v>
      </c>
      <c r="I19" s="229">
        <v>3.3760354013312619</v>
      </c>
      <c r="J19" s="229">
        <v>3.6331253330311619</v>
      </c>
      <c r="K19" s="229">
        <v>1.720891654107217</v>
      </c>
      <c r="L19" s="229">
        <v>2.530838073172061</v>
      </c>
      <c r="M19" s="229">
        <v>1.722796630680183</v>
      </c>
      <c r="N19" s="229">
        <v>1.687497656770877</v>
      </c>
      <c r="O19" s="229">
        <v>1.754839991697438</v>
      </c>
      <c r="P19" s="229">
        <v>1.769082236851049</v>
      </c>
      <c r="Q19" s="229">
        <v>1.322191870397474</v>
      </c>
      <c r="R19" s="229">
        <v>1.6743320827308881</v>
      </c>
      <c r="S19" s="229">
        <v>1.909941274247924</v>
      </c>
      <c r="T19" s="229">
        <v>2.0768282237903319</v>
      </c>
      <c r="U19" s="229">
        <v>2.1772269648557252</v>
      </c>
      <c r="V19" s="229">
        <v>2.5574540492098561</v>
      </c>
      <c r="W19" s="229">
        <v>2.9230557284139609</v>
      </c>
      <c r="X19" s="229">
        <v>3.7336058586276968</v>
      </c>
      <c r="Y19" s="229">
        <v>3.413614136828095</v>
      </c>
      <c r="DA19" s="73" t="s">
        <v>3199</v>
      </c>
    </row>
    <row r="20" spans="1:105" ht="12" customHeight="1" x14ac:dyDescent="0.25">
      <c r="A20" s="46" t="s">
        <v>159</v>
      </c>
      <c r="B20" s="229">
        <v>67.423132464894792</v>
      </c>
      <c r="C20" s="229">
        <v>73.010041909322993</v>
      </c>
      <c r="D20" s="229">
        <v>70.852466825321599</v>
      </c>
      <c r="E20" s="229">
        <v>74.241248657872148</v>
      </c>
      <c r="F20" s="229">
        <v>77.078653220565258</v>
      </c>
      <c r="G20" s="229">
        <v>75.009055982812185</v>
      </c>
      <c r="H20" s="229">
        <v>66.635900656905406</v>
      </c>
      <c r="I20" s="229">
        <v>64.399382291391419</v>
      </c>
      <c r="J20" s="229">
        <v>58.432803335939369</v>
      </c>
      <c r="K20" s="229">
        <v>49.577676791080748</v>
      </c>
      <c r="L20" s="229">
        <v>49.087356836046617</v>
      </c>
      <c r="M20" s="229">
        <v>45.193991654395397</v>
      </c>
      <c r="N20" s="229">
        <v>37.199458442070537</v>
      </c>
      <c r="O20" s="229">
        <v>37.621359946747887</v>
      </c>
      <c r="P20" s="229">
        <v>37.93313069601821</v>
      </c>
      <c r="Q20" s="229">
        <v>38.440844518269778</v>
      </c>
      <c r="R20" s="229">
        <v>41.286868564688618</v>
      </c>
      <c r="S20" s="229">
        <v>43.80516267714966</v>
      </c>
      <c r="T20" s="229">
        <v>45.60859045686275</v>
      </c>
      <c r="U20" s="229">
        <v>42.50065195078696</v>
      </c>
      <c r="V20" s="229">
        <v>45.994824625879552</v>
      </c>
      <c r="W20" s="229">
        <v>58.393925494367807</v>
      </c>
      <c r="X20" s="229">
        <v>64.747339803362863</v>
      </c>
      <c r="Y20" s="229">
        <v>64.504895013687403</v>
      </c>
      <c r="DA20" s="73" t="s">
        <v>3200</v>
      </c>
    </row>
    <row r="21" spans="1:105" ht="12" customHeight="1" x14ac:dyDescent="0.25">
      <c r="A21" s="46" t="s">
        <v>32</v>
      </c>
      <c r="B21" s="229">
        <v>7.6314474221889537</v>
      </c>
      <c r="C21" s="229">
        <v>5.4087919971729956</v>
      </c>
      <c r="D21" s="229">
        <v>5.9723519222672579</v>
      </c>
      <c r="E21" s="229">
        <v>3.0669394603877258</v>
      </c>
      <c r="F21" s="229">
        <v>3.0258601569857171</v>
      </c>
      <c r="G21" s="229">
        <v>2.4537468149562169</v>
      </c>
      <c r="H21" s="229">
        <v>4.0390820104728657</v>
      </c>
      <c r="I21" s="229">
        <v>2.9290444884427762</v>
      </c>
      <c r="J21" s="229">
        <v>0.5221401235602936</v>
      </c>
      <c r="K21" s="229">
        <v>0.35259629950306642</v>
      </c>
      <c r="L21" s="229">
        <v>0.49978781827429009</v>
      </c>
      <c r="M21" s="229">
        <v>0.88613596358571345</v>
      </c>
      <c r="N21" s="229">
        <v>0.7661947673917312</v>
      </c>
      <c r="O21" s="229">
        <v>0.24371127600734471</v>
      </c>
      <c r="P21" s="229">
        <v>0.2634693559085643</v>
      </c>
      <c r="Q21" s="229">
        <v>0.40643296116656169</v>
      </c>
      <c r="R21" s="229">
        <v>0.46593634725502953</v>
      </c>
      <c r="S21" s="229">
        <v>0.28651843783063669</v>
      </c>
      <c r="T21" s="229">
        <v>0.26866613184065119</v>
      </c>
      <c r="U21" s="229">
        <v>0.32535279559652158</v>
      </c>
      <c r="V21" s="229">
        <v>0.29849588334282029</v>
      </c>
      <c r="W21" s="229">
        <v>0.23550066093065231</v>
      </c>
      <c r="X21" s="229">
        <v>0.18845136283255809</v>
      </c>
      <c r="Y21" s="229">
        <v>0.10746249602981291</v>
      </c>
      <c r="DA21" s="73" t="s">
        <v>3201</v>
      </c>
    </row>
    <row r="22" spans="1:105" ht="12" customHeight="1" x14ac:dyDescent="0.25">
      <c r="A22" s="46" t="s">
        <v>33</v>
      </c>
      <c r="B22" s="229">
        <v>3.0354231600113089</v>
      </c>
      <c r="C22" s="229">
        <v>3.0354231600181811</v>
      </c>
      <c r="D22" s="229">
        <v>3.0354231600101009</v>
      </c>
      <c r="E22" s="229">
        <v>3.035423160018957</v>
      </c>
      <c r="F22" s="229">
        <v>3.035423160010033</v>
      </c>
      <c r="G22" s="229">
        <v>3.0354231600110579</v>
      </c>
      <c r="H22" s="229">
        <v>3.0354231600134041</v>
      </c>
      <c r="I22" s="229">
        <v>3.0354231600149508</v>
      </c>
      <c r="J22" s="229">
        <v>3.035423160018806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1.602504948463058</v>
      </c>
      <c r="R22" s="229">
        <v>0.48024010809695572</v>
      </c>
      <c r="S22" s="229">
        <v>0.90600304996908354</v>
      </c>
      <c r="T22" s="229">
        <v>2.9919707214560072</v>
      </c>
      <c r="U22" s="229">
        <v>2.9294210874149491</v>
      </c>
      <c r="V22" s="229">
        <v>2.414184996653856</v>
      </c>
      <c r="W22" s="229">
        <v>2.3349697746826319</v>
      </c>
      <c r="X22" s="229">
        <v>2.4536168188581602</v>
      </c>
      <c r="Y22" s="229">
        <v>2.501469357198165</v>
      </c>
      <c r="DA22" s="73" t="s">
        <v>3202</v>
      </c>
    </row>
    <row r="23" spans="1:105" ht="12" customHeight="1" x14ac:dyDescent="0.25">
      <c r="A23" s="46" t="s">
        <v>35</v>
      </c>
      <c r="B23" s="229">
        <v>51.973695300113739</v>
      </c>
      <c r="C23" s="229">
        <v>56.776290142222557</v>
      </c>
      <c r="D23" s="229">
        <v>53.356379176352561</v>
      </c>
      <c r="E23" s="229">
        <v>48.25207732969173</v>
      </c>
      <c r="F23" s="229">
        <v>47.168275413766153</v>
      </c>
      <c r="G23" s="229">
        <v>41.838549565750668</v>
      </c>
      <c r="H23" s="229">
        <v>36.655511162389388</v>
      </c>
      <c r="I23" s="229">
        <v>31.50271024159106</v>
      </c>
      <c r="J23" s="229">
        <v>19.576515683286601</v>
      </c>
      <c r="K23" s="229">
        <v>16.02095417288615</v>
      </c>
      <c r="L23" s="229">
        <v>17.70188289031584</v>
      </c>
      <c r="M23" s="229">
        <v>16.462367570128691</v>
      </c>
      <c r="N23" s="229">
        <v>14.528029155129049</v>
      </c>
      <c r="O23" s="229">
        <v>13.90683863706378</v>
      </c>
      <c r="P23" s="229">
        <v>13.65260869300244</v>
      </c>
      <c r="Q23" s="229">
        <v>12.3932563274715</v>
      </c>
      <c r="R23" s="229">
        <v>13.740554006963659</v>
      </c>
      <c r="S23" s="229">
        <v>13.71343044990204</v>
      </c>
      <c r="T23" s="229">
        <v>15.7232955744987</v>
      </c>
      <c r="U23" s="229">
        <v>15.393033752071799</v>
      </c>
      <c r="V23" s="229">
        <v>14.063890810023929</v>
      </c>
      <c r="W23" s="229">
        <v>14.30226575575279</v>
      </c>
      <c r="X23" s="229">
        <v>10.96115894283537</v>
      </c>
      <c r="Y23" s="229">
        <v>10.681968637356521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1.1012539871608951</v>
      </c>
      <c r="C25" s="229">
        <v>1.521940723690232</v>
      </c>
      <c r="D25" s="229">
        <v>1.2473563661330309</v>
      </c>
      <c r="E25" s="229">
        <v>3.2186175299779629</v>
      </c>
      <c r="F25" s="229">
        <v>4.1685542017814523</v>
      </c>
      <c r="G25" s="229">
        <v>6.6908349636877116</v>
      </c>
      <c r="H25" s="229">
        <v>7.1370816313624754</v>
      </c>
      <c r="I25" s="229">
        <v>8.267201285552531</v>
      </c>
      <c r="J25" s="229">
        <v>5.5312121436586752</v>
      </c>
      <c r="K25" s="229">
        <v>5.2793515630667054</v>
      </c>
      <c r="L25" s="229">
        <v>6.4339534152552931</v>
      </c>
      <c r="M25" s="229">
        <v>5.4006315112643879</v>
      </c>
      <c r="N25" s="229">
        <v>7.429417315603104E-2</v>
      </c>
      <c r="O25" s="229">
        <v>7.901284383874968E-2</v>
      </c>
      <c r="P25" s="229">
        <v>7.6596422068924933E-2</v>
      </c>
      <c r="Q25" s="229">
        <v>6.8436309182960287E-2</v>
      </c>
      <c r="R25" s="229">
        <v>0.1384586070618726</v>
      </c>
      <c r="S25" s="229">
        <v>0.75604756855413568</v>
      </c>
      <c r="T25" s="229">
        <v>1.4185972480556299</v>
      </c>
      <c r="U25" s="229">
        <v>0.71785767464226213</v>
      </c>
      <c r="V25" s="229">
        <v>1.985751648715554E-2</v>
      </c>
      <c r="W25" s="229">
        <v>1.736466590641569E-2</v>
      </c>
      <c r="X25" s="229">
        <v>1.6207465819545071E-2</v>
      </c>
      <c r="Y25" s="229">
        <v>1.6604453335780631E-2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489.0486570821684</v>
      </c>
      <c r="C27" s="261">
        <f t="shared" si="0"/>
        <v>522.13704704462111</v>
      </c>
      <c r="D27" s="261">
        <f t="shared" si="0"/>
        <v>495.32788581980577</v>
      </c>
      <c r="E27" s="261">
        <f t="shared" si="0"/>
        <v>482.1427129668831</v>
      </c>
      <c r="F27" s="261">
        <f t="shared" si="0"/>
        <v>487.5434065859281</v>
      </c>
      <c r="G27" s="261">
        <f t="shared" si="0"/>
        <v>482.07860210944523</v>
      </c>
      <c r="H27" s="261">
        <f t="shared" si="0"/>
        <v>459.50903741730531</v>
      </c>
      <c r="I27" s="261">
        <f t="shared" si="0"/>
        <v>436.23326860712177</v>
      </c>
      <c r="J27" s="261">
        <f t="shared" si="0"/>
        <v>406.65813448346972</v>
      </c>
      <c r="K27" s="261">
        <f t="shared" si="0"/>
        <v>335.32539961490482</v>
      </c>
      <c r="L27" s="261">
        <f t="shared" si="0"/>
        <v>345.69633096377021</v>
      </c>
      <c r="M27" s="261">
        <f t="shared" si="0"/>
        <v>335.90438986423828</v>
      </c>
      <c r="N27" s="261">
        <f t="shared" si="0"/>
        <v>288.27875382656021</v>
      </c>
      <c r="O27" s="261">
        <f t="shared" si="0"/>
        <v>281.64844910326451</v>
      </c>
      <c r="P27" s="261">
        <f t="shared" si="0"/>
        <v>271.37149455889949</v>
      </c>
      <c r="Q27" s="261">
        <f t="shared" si="0"/>
        <v>274.04335577460017</v>
      </c>
      <c r="R27" s="261">
        <f t="shared" si="0"/>
        <v>284.24953643262978</v>
      </c>
      <c r="S27" s="261">
        <f t="shared" si="0"/>
        <v>299.20251965454719</v>
      </c>
      <c r="T27" s="261">
        <f t="shared" si="0"/>
        <v>302.06860718536888</v>
      </c>
      <c r="U27" s="261">
        <f t="shared" si="0"/>
        <v>291.89795965010882</v>
      </c>
      <c r="V27" s="261">
        <f t="shared" si="0"/>
        <v>314.23834067882137</v>
      </c>
      <c r="W27" s="261">
        <f t="shared" si="0"/>
        <v>378.52216661783581</v>
      </c>
      <c r="X27" s="261">
        <f t="shared" si="0"/>
        <v>392.32102973061751</v>
      </c>
      <c r="Y27" s="261">
        <f t="shared" si="0"/>
        <v>380.01632021307</v>
      </c>
      <c r="DA27" s="70"/>
    </row>
    <row r="28" spans="1:105" ht="12" customHeight="1" x14ac:dyDescent="0.25">
      <c r="A28" s="60" t="s">
        <v>3070</v>
      </c>
      <c r="B28" s="262">
        <v>489.0486570821684</v>
      </c>
      <c r="C28" s="262">
        <v>522.13704704462111</v>
      </c>
      <c r="D28" s="262">
        <v>495.32788581980577</v>
      </c>
      <c r="E28" s="262">
        <v>482.1427129668831</v>
      </c>
      <c r="F28" s="262">
        <v>487.5434065859281</v>
      </c>
      <c r="G28" s="262">
        <v>482.07860210944523</v>
      </c>
      <c r="H28" s="262">
        <v>459.50903741730531</v>
      </c>
      <c r="I28" s="262">
        <v>436.23326860712177</v>
      </c>
      <c r="J28" s="262">
        <v>406.65813448346972</v>
      </c>
      <c r="K28" s="262">
        <v>335.32539961490482</v>
      </c>
      <c r="L28" s="262">
        <v>345.69633096377021</v>
      </c>
      <c r="M28" s="262">
        <v>335.90438986423828</v>
      </c>
      <c r="N28" s="262">
        <v>288.27875382656021</v>
      </c>
      <c r="O28" s="262">
        <v>281.64844910326451</v>
      </c>
      <c r="P28" s="262">
        <v>271.37149455889949</v>
      </c>
      <c r="Q28" s="262">
        <v>274.04335577460017</v>
      </c>
      <c r="R28" s="262">
        <v>284.24953643262978</v>
      </c>
      <c r="S28" s="262">
        <v>299.20251965454719</v>
      </c>
      <c r="T28" s="262">
        <v>302.06860718536888</v>
      </c>
      <c r="U28" s="262">
        <v>291.89795965010882</v>
      </c>
      <c r="V28" s="262">
        <v>314.23834067882137</v>
      </c>
      <c r="W28" s="262">
        <v>378.52216661783581</v>
      </c>
      <c r="X28" s="262">
        <v>392.32102973061751</v>
      </c>
      <c r="Y28" s="262">
        <v>380.01632021307</v>
      </c>
      <c r="DA28" s="72" t="s">
        <v>3207</v>
      </c>
    </row>
    <row r="29" spans="1:105" ht="12" customHeight="1" x14ac:dyDescent="0.25">
      <c r="A29" s="59" t="s">
        <v>28</v>
      </c>
      <c r="B29" s="230">
        <v>59.415247218522431</v>
      </c>
      <c r="C29" s="230">
        <v>43.139805039415748</v>
      </c>
      <c r="D29" s="230">
        <v>37.026578275768408</v>
      </c>
      <c r="E29" s="230">
        <v>4.1725501272479493</v>
      </c>
      <c r="F29" s="230">
        <v>6.275086620961587</v>
      </c>
      <c r="G29" s="230">
        <v>6.3072880423551307</v>
      </c>
      <c r="H29" s="230">
        <v>6.4342248092283931</v>
      </c>
      <c r="I29" s="230">
        <v>6.6522013232465289</v>
      </c>
      <c r="J29" s="230">
        <v>20.92374872883644</v>
      </c>
      <c r="K29" s="230">
        <v>9.054962526753199</v>
      </c>
      <c r="L29" s="230">
        <v>10.98074136163549</v>
      </c>
      <c r="M29" s="230">
        <v>11.18756618447949</v>
      </c>
      <c r="N29" s="230">
        <v>8.8043830850701053</v>
      </c>
      <c r="O29" s="230">
        <v>8.8446504112948645</v>
      </c>
      <c r="P29" s="230">
        <v>8.9118789011446999</v>
      </c>
      <c r="Q29" s="230">
        <v>9.5798994141163192</v>
      </c>
      <c r="R29" s="230">
        <v>10.53191532501835</v>
      </c>
      <c r="S29" s="230">
        <v>12.10588208883437</v>
      </c>
      <c r="T29" s="230">
        <v>9.8163273077433626</v>
      </c>
      <c r="U29" s="230">
        <v>13.89420682230849</v>
      </c>
      <c r="V29" s="230">
        <v>19.84443711338821</v>
      </c>
      <c r="W29" s="230">
        <v>22.85351626823196</v>
      </c>
      <c r="X29" s="230">
        <v>16.981464507102029</v>
      </c>
      <c r="Y29" s="230">
        <v>14.196702664264841</v>
      </c>
      <c r="DA29" s="71" t="s">
        <v>3208</v>
      </c>
    </row>
    <row r="30" spans="1:105" ht="12" customHeight="1" x14ac:dyDescent="0.25">
      <c r="A30" s="59" t="s">
        <v>31</v>
      </c>
      <c r="B30" s="230">
        <v>12.612321840015429</v>
      </c>
      <c r="C30" s="230">
        <v>12.687486327731211</v>
      </c>
      <c r="D30" s="230">
        <v>14.98702218624906</v>
      </c>
      <c r="E30" s="230">
        <v>17.674061869895649</v>
      </c>
      <c r="F30" s="230">
        <v>17.64992971218177</v>
      </c>
      <c r="G30" s="230">
        <v>22.619088857737609</v>
      </c>
      <c r="H30" s="230">
        <v>19.56443310833469</v>
      </c>
      <c r="I30" s="230">
        <v>13.637411449820799</v>
      </c>
      <c r="J30" s="230">
        <v>15.88429585812481</v>
      </c>
      <c r="K30" s="230">
        <v>6.5895356639223763</v>
      </c>
      <c r="L30" s="230">
        <v>11.184826392521391</v>
      </c>
      <c r="M30" s="230">
        <v>9.4944270419594741</v>
      </c>
      <c r="N30" s="230">
        <v>9.5320546138832647</v>
      </c>
      <c r="O30" s="230">
        <v>9.4619430900229187</v>
      </c>
      <c r="P30" s="230">
        <v>6.5390896369762874</v>
      </c>
      <c r="Q30" s="230">
        <v>6.1650741521798249</v>
      </c>
      <c r="R30" s="230">
        <v>7.8019927458729246</v>
      </c>
      <c r="S30" s="230">
        <v>9.0059599248273123</v>
      </c>
      <c r="T30" s="230">
        <v>9.1087189087225511</v>
      </c>
      <c r="U30" s="230">
        <v>9.3252406648882236</v>
      </c>
      <c r="V30" s="230">
        <v>10.87839932638914</v>
      </c>
      <c r="W30" s="230">
        <v>12.008609159398411</v>
      </c>
      <c r="X30" s="230">
        <v>14.819501094781071</v>
      </c>
      <c r="Y30" s="230">
        <v>13.283635206374869</v>
      </c>
      <c r="DA30" s="71" t="s">
        <v>3209</v>
      </c>
    </row>
    <row r="31" spans="1:105" ht="12" customHeight="1" x14ac:dyDescent="0.25">
      <c r="A31" s="59" t="s">
        <v>159</v>
      </c>
      <c r="B31" s="230">
        <v>253.20228003505309</v>
      </c>
      <c r="C31" s="230">
        <v>282.8747163336584</v>
      </c>
      <c r="D31" s="230">
        <v>272.08328788847768</v>
      </c>
      <c r="E31" s="230">
        <v>292.3005217155449</v>
      </c>
      <c r="F31" s="230">
        <v>299.77192976075918</v>
      </c>
      <c r="G31" s="230">
        <v>303.16909967053232</v>
      </c>
      <c r="H31" s="230">
        <v>276.8631615652821</v>
      </c>
      <c r="I31" s="230">
        <v>271.73300954957227</v>
      </c>
      <c r="J31" s="230">
        <v>273.66783879635642</v>
      </c>
      <c r="K31" s="230">
        <v>232.69962049747551</v>
      </c>
      <c r="L31" s="230">
        <v>228.19187181875719</v>
      </c>
      <c r="M31" s="230">
        <v>210.20298127884939</v>
      </c>
      <c r="N31" s="230">
        <v>171.51973745195201</v>
      </c>
      <c r="O31" s="230">
        <v>173.5457274184904</v>
      </c>
      <c r="P31" s="230">
        <v>173.4050320704645</v>
      </c>
      <c r="Q31" s="230">
        <v>179.70532185168241</v>
      </c>
      <c r="R31" s="230">
        <v>185.55612290326701</v>
      </c>
      <c r="S31" s="230">
        <v>196.20963309336909</v>
      </c>
      <c r="T31" s="230">
        <v>209.33107300521911</v>
      </c>
      <c r="U31" s="230">
        <v>195.3299654915792</v>
      </c>
      <c r="V31" s="230">
        <v>211.51656854984861</v>
      </c>
      <c r="W31" s="230">
        <v>274.31000318900959</v>
      </c>
      <c r="X31" s="230">
        <v>310.88109851969892</v>
      </c>
      <c r="Y31" s="230">
        <v>303.60248833910282</v>
      </c>
      <c r="DA31" s="71" t="s">
        <v>3210</v>
      </c>
    </row>
    <row r="32" spans="1:105" ht="12" customHeight="1" x14ac:dyDescent="0.25">
      <c r="A32" s="59" t="s">
        <v>32</v>
      </c>
      <c r="B32" s="230">
        <v>29.23216921163991</v>
      </c>
      <c r="C32" s="230">
        <v>22.464118155633091</v>
      </c>
      <c r="D32" s="230">
        <v>25.044812452096291</v>
      </c>
      <c r="E32" s="230">
        <v>15.810920539444171</v>
      </c>
      <c r="F32" s="230">
        <v>15.851999842854079</v>
      </c>
      <c r="G32" s="230">
        <v>13.277710304954949</v>
      </c>
      <c r="H32" s="230">
        <v>24.277707989245322</v>
      </c>
      <c r="I32" s="230">
        <v>18.659212030923779</v>
      </c>
      <c r="J32" s="230">
        <v>11.98573083642982</v>
      </c>
      <c r="K32" s="230">
        <v>9.0283765805242187</v>
      </c>
      <c r="L32" s="230">
        <v>12.0080831417312</v>
      </c>
      <c r="M32" s="230">
        <v>11.19796586032516</v>
      </c>
      <c r="N32" s="230">
        <v>8.1932388330515593</v>
      </c>
      <c r="O32" s="230">
        <v>6.0100848840670551</v>
      </c>
      <c r="P32" s="230">
        <v>5.990326804127192</v>
      </c>
      <c r="Q32" s="230">
        <v>5.9619995064528011</v>
      </c>
      <c r="R32" s="230">
        <v>4.8757052727151864</v>
      </c>
      <c r="S32" s="230">
        <v>2.037189714876471</v>
      </c>
      <c r="T32" s="230">
        <v>1.492337373712068</v>
      </c>
      <c r="U32" s="230">
        <v>1.775953317016254</v>
      </c>
      <c r="V32" s="230">
        <v>1.7618572396777721</v>
      </c>
      <c r="W32" s="230">
        <v>1.213229493252195</v>
      </c>
      <c r="X32" s="230">
        <v>0.93003611122046181</v>
      </c>
      <c r="Y32" s="230">
        <v>0.54622256310673056</v>
      </c>
      <c r="DA32" s="71" t="s">
        <v>3211</v>
      </c>
    </row>
    <row r="33" spans="1:105" ht="12" customHeight="1" x14ac:dyDescent="0.25">
      <c r="A33" s="59" t="s">
        <v>35</v>
      </c>
      <c r="B33" s="230">
        <v>134.58663877693749</v>
      </c>
      <c r="C33" s="230">
        <v>160.97092118818259</v>
      </c>
      <c r="D33" s="230">
        <v>146.18618501721431</v>
      </c>
      <c r="E33" s="230">
        <v>152.18465871475041</v>
      </c>
      <c r="F33" s="230">
        <v>147.99446064917149</v>
      </c>
      <c r="G33" s="230">
        <v>136.70541523386521</v>
      </c>
      <c r="H33" s="230">
        <v>132.36950994521479</v>
      </c>
      <c r="I33" s="230">
        <v>125.5514342535584</v>
      </c>
      <c r="J33" s="230">
        <v>84.196520263722292</v>
      </c>
      <c r="K33" s="230">
        <v>77.952904346229488</v>
      </c>
      <c r="L33" s="230">
        <v>83.330808249124914</v>
      </c>
      <c r="M33" s="230">
        <v>93.821449498624759</v>
      </c>
      <c r="N33" s="230">
        <v>90.229339842603338</v>
      </c>
      <c r="O33" s="230">
        <v>83.786043299389291</v>
      </c>
      <c r="P33" s="230">
        <v>76.525167146186803</v>
      </c>
      <c r="Q33" s="230">
        <v>72.631060850168865</v>
      </c>
      <c r="R33" s="230">
        <v>75.483800185756451</v>
      </c>
      <c r="S33" s="230">
        <v>79.843854832639963</v>
      </c>
      <c r="T33" s="230">
        <v>72.320150589971803</v>
      </c>
      <c r="U33" s="230">
        <v>71.572593354316581</v>
      </c>
      <c r="V33" s="230">
        <v>70.237078449517725</v>
      </c>
      <c r="W33" s="230">
        <v>68.136808507943584</v>
      </c>
      <c r="X33" s="230">
        <v>48.708929497814943</v>
      </c>
      <c r="Y33" s="230">
        <v>48.3872714402208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24.667563712947629</v>
      </c>
      <c r="C35" s="261">
        <f t="shared" si="1"/>
        <v>25.037563208156442</v>
      </c>
      <c r="D35" s="261">
        <f t="shared" si="1"/>
        <v>23.377942167671989</v>
      </c>
      <c r="E35" s="261">
        <f t="shared" si="1"/>
        <v>25.113136385724268</v>
      </c>
      <c r="F35" s="261">
        <f t="shared" si="1"/>
        <v>25.511186602369108</v>
      </c>
      <c r="G35" s="261">
        <f t="shared" si="1"/>
        <v>22.787443037820225</v>
      </c>
      <c r="H35" s="261">
        <f t="shared" si="1"/>
        <v>20.281885016767909</v>
      </c>
      <c r="I35" s="261">
        <f t="shared" si="1"/>
        <v>18.787453348309558</v>
      </c>
      <c r="J35" s="261">
        <f t="shared" si="1"/>
        <v>13.659400773588684</v>
      </c>
      <c r="K35" s="261">
        <f t="shared" si="1"/>
        <v>10.443174562201181</v>
      </c>
      <c r="L35" s="261">
        <f t="shared" si="1"/>
        <v>11.364779416351702</v>
      </c>
      <c r="M35" s="261">
        <f t="shared" si="1"/>
        <v>9.33684288132768</v>
      </c>
      <c r="N35" s="261">
        <f t="shared" si="1"/>
        <v>7.063406098836114</v>
      </c>
      <c r="O35" s="261">
        <f t="shared" si="1"/>
        <v>5.9507655724471435</v>
      </c>
      <c r="P35" s="261">
        <f t="shared" si="1"/>
        <v>5.374798158898038</v>
      </c>
      <c r="Q35" s="261">
        <f t="shared" si="1"/>
        <v>5.3020892284163725</v>
      </c>
      <c r="R35" s="261">
        <f t="shared" si="1"/>
        <v>5.5854260351561535</v>
      </c>
      <c r="S35" s="261">
        <f t="shared" si="1"/>
        <v>5.92903260025422</v>
      </c>
      <c r="T35" s="261">
        <f t="shared" si="1"/>
        <v>6.4056715512244562</v>
      </c>
      <c r="U35" s="261">
        <f t="shared" si="1"/>
        <v>5.9785338912657888</v>
      </c>
      <c r="V35" s="261">
        <f t="shared" si="1"/>
        <v>5.4750976245639364</v>
      </c>
      <c r="W35" s="261">
        <f t="shared" si="1"/>
        <v>5.7931738559184369</v>
      </c>
      <c r="X35" s="261">
        <f t="shared" si="1"/>
        <v>5.9967582032597679</v>
      </c>
      <c r="Y35" s="261">
        <f t="shared" si="1"/>
        <v>5.4297604300849045</v>
      </c>
      <c r="DA35" s="70"/>
    </row>
    <row r="36" spans="1:105" ht="12" customHeight="1" x14ac:dyDescent="0.25">
      <c r="A36" s="60" t="s">
        <v>3080</v>
      </c>
      <c r="B36" s="262">
        <v>13.82096513871193</v>
      </c>
      <c r="C36" s="262">
        <v>14.386478431622031</v>
      </c>
      <c r="D36" s="262">
        <v>13.08552790619439</v>
      </c>
      <c r="E36" s="262">
        <v>15.42022235295722</v>
      </c>
      <c r="F36" s="262">
        <v>15.473986020523959</v>
      </c>
      <c r="G36" s="262">
        <v>13.420170872479289</v>
      </c>
      <c r="H36" s="262">
        <v>12.55390285739265</v>
      </c>
      <c r="I36" s="262">
        <v>11.84509779011576</v>
      </c>
      <c r="J36" s="262">
        <v>9.1246958642866751</v>
      </c>
      <c r="K36" s="262">
        <v>7.2683655213723366</v>
      </c>
      <c r="L36" s="262">
        <v>7.7715117366679269</v>
      </c>
      <c r="M36" s="262">
        <v>6.863488306187195</v>
      </c>
      <c r="N36" s="262">
        <v>5.3500770389827927</v>
      </c>
      <c r="O36" s="262">
        <v>4.3441970505391314</v>
      </c>
      <c r="P36" s="262">
        <v>3.615322807540942</v>
      </c>
      <c r="Q36" s="262">
        <v>3.3375195574001242</v>
      </c>
      <c r="R36" s="262">
        <v>3.6679853935467839</v>
      </c>
      <c r="S36" s="262">
        <v>3.7671160345261119</v>
      </c>
      <c r="T36" s="262">
        <v>3.9771683337996642</v>
      </c>
      <c r="U36" s="262">
        <v>3.7424919984527052</v>
      </c>
      <c r="V36" s="262">
        <v>3.45708785646364</v>
      </c>
      <c r="W36" s="262">
        <v>3.6425262196100259</v>
      </c>
      <c r="X36" s="262">
        <v>3.722623453320427</v>
      </c>
      <c r="Y36" s="262">
        <v>3.3718386479882709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0.45023101163716628</v>
      </c>
      <c r="C38" s="230">
        <v>0.46167760745342962</v>
      </c>
      <c r="D38" s="230">
        <v>0.45048788921734462</v>
      </c>
      <c r="E38" s="230">
        <v>0.48759571323616502</v>
      </c>
      <c r="F38" s="230">
        <v>0.4831798930027234</v>
      </c>
      <c r="G38" s="230">
        <v>1.202053408934955</v>
      </c>
      <c r="H38" s="230">
        <v>0.75349507524453563</v>
      </c>
      <c r="I38" s="230">
        <v>0.25522893896151511</v>
      </c>
      <c r="J38" s="230">
        <v>0.52197980012420209</v>
      </c>
      <c r="K38" s="230">
        <v>0.2704869927461474</v>
      </c>
      <c r="L38" s="230">
        <v>0.53273746758257612</v>
      </c>
      <c r="M38" s="230">
        <v>0.28393255716194848</v>
      </c>
      <c r="N38" s="230">
        <v>0.29148447747155509</v>
      </c>
      <c r="O38" s="230">
        <v>0.28250366837130358</v>
      </c>
      <c r="P38" s="230">
        <v>0.26317231884050152</v>
      </c>
      <c r="Q38" s="230">
        <v>0.1679350121840972</v>
      </c>
      <c r="R38" s="230">
        <v>0.1145336066869317</v>
      </c>
      <c r="S38" s="230">
        <v>0.1207433759268855</v>
      </c>
      <c r="T38" s="230">
        <v>0.18250799929479899</v>
      </c>
      <c r="U38" s="230">
        <v>0.22848964621496151</v>
      </c>
      <c r="V38" s="230">
        <v>0.26864280447276617</v>
      </c>
      <c r="W38" s="230">
        <v>0.30669524407784848</v>
      </c>
      <c r="X38" s="230">
        <v>0.45515491241601452</v>
      </c>
      <c r="Y38" s="230">
        <v>0.50791825436684501</v>
      </c>
      <c r="DA38" s="71" t="s">
        <v>3216</v>
      </c>
    </row>
    <row r="39" spans="1:105" ht="12" customHeight="1" x14ac:dyDescent="0.25">
      <c r="A39" s="59" t="s">
        <v>159</v>
      </c>
      <c r="B39" s="230">
        <v>4.3495012588557431</v>
      </c>
      <c r="C39" s="230">
        <v>4.4537548093740078</v>
      </c>
      <c r="D39" s="230">
        <v>4.1148540693382918</v>
      </c>
      <c r="E39" s="230">
        <v>5.7551011453148213</v>
      </c>
      <c r="F39" s="230">
        <v>6.2263608675192508</v>
      </c>
      <c r="G39" s="230">
        <v>4.9202017013477581</v>
      </c>
      <c r="H39" s="230">
        <v>4.6017042683359559</v>
      </c>
      <c r="I39" s="230">
        <v>4.3994139261913894</v>
      </c>
      <c r="J39" s="230">
        <v>3.1015194850439012</v>
      </c>
      <c r="K39" s="230">
        <v>2.3412361278728442</v>
      </c>
      <c r="L39" s="230">
        <v>2.3044423841230741</v>
      </c>
      <c r="M39" s="230">
        <v>1.537347479020176</v>
      </c>
      <c r="N39" s="230">
        <v>0.63226928009515082</v>
      </c>
      <c r="O39" s="230">
        <v>0.61373413662064136</v>
      </c>
      <c r="P39" s="230">
        <v>0.57226785252986612</v>
      </c>
      <c r="Q39" s="230">
        <v>0.46171431758972159</v>
      </c>
      <c r="R39" s="230">
        <v>0.64569876750638633</v>
      </c>
      <c r="S39" s="230">
        <v>0.56661767351038683</v>
      </c>
      <c r="T39" s="230">
        <v>0.54168304161486425</v>
      </c>
      <c r="U39" s="230">
        <v>0.52414674153297303</v>
      </c>
      <c r="V39" s="230">
        <v>0.52107353437906667</v>
      </c>
      <c r="W39" s="230">
        <v>1.0315874548922199</v>
      </c>
      <c r="X39" s="230">
        <v>1.397470504154273</v>
      </c>
      <c r="Y39" s="230">
        <v>1.0403749350514071</v>
      </c>
      <c r="DA39" s="71" t="s">
        <v>3217</v>
      </c>
    </row>
    <row r="40" spans="1:105" ht="12" customHeight="1" x14ac:dyDescent="0.25">
      <c r="A40" s="59" t="s">
        <v>32</v>
      </c>
      <c r="B40" s="230">
        <v>0.48801791164878833</v>
      </c>
      <c r="C40" s="230">
        <v>0.25022367724463002</v>
      </c>
      <c r="D40" s="230">
        <v>0.24415898534889641</v>
      </c>
      <c r="E40" s="230">
        <v>0</v>
      </c>
      <c r="F40" s="230">
        <v>0</v>
      </c>
      <c r="G40" s="230">
        <v>0</v>
      </c>
      <c r="H40" s="230">
        <v>0</v>
      </c>
      <c r="I40" s="230">
        <v>0.27666199362999278</v>
      </c>
      <c r="J40" s="230">
        <v>0</v>
      </c>
      <c r="K40" s="230">
        <v>0</v>
      </c>
      <c r="L40" s="230">
        <v>0</v>
      </c>
      <c r="M40" s="230">
        <v>0.30586809330181147</v>
      </c>
      <c r="N40" s="230">
        <v>0.31400344589735429</v>
      </c>
      <c r="O40" s="230">
        <v>0</v>
      </c>
      <c r="P40" s="230">
        <v>0</v>
      </c>
      <c r="Q40" s="230">
        <v>0.1067802411546558</v>
      </c>
      <c r="R40" s="230">
        <v>7.4079103682806541E-2</v>
      </c>
      <c r="S40" s="230">
        <v>7.9197007553441959E-2</v>
      </c>
      <c r="T40" s="230">
        <v>5.1781557423889499E-2</v>
      </c>
      <c r="U40" s="230">
        <v>6.2624740703657297E-2</v>
      </c>
      <c r="V40" s="230">
        <v>6.2738949011526463E-2</v>
      </c>
      <c r="W40" s="230">
        <v>4.3673092032547683E-2</v>
      </c>
      <c r="X40" s="230">
        <v>3.3324891868859112E-2</v>
      </c>
      <c r="Y40" s="230">
        <v>1.9437094493922641E-2</v>
      </c>
      <c r="DA40" s="71" t="s">
        <v>3218</v>
      </c>
    </row>
    <row r="41" spans="1:105" ht="12" customHeight="1" x14ac:dyDescent="0.25">
      <c r="A41" s="59" t="s">
        <v>35</v>
      </c>
      <c r="B41" s="230">
        <v>8.5332149565702338</v>
      </c>
      <c r="C41" s="230">
        <v>9.2208223375499667</v>
      </c>
      <c r="D41" s="230">
        <v>8.2760269622898583</v>
      </c>
      <c r="E41" s="230">
        <v>9.1775254944062361</v>
      </c>
      <c r="F41" s="230">
        <v>8.7644452600019811</v>
      </c>
      <c r="G41" s="230">
        <v>7.2979157621965713</v>
      </c>
      <c r="H41" s="230">
        <v>7.1987035138121538</v>
      </c>
      <c r="I41" s="230">
        <v>6.9137929313328623</v>
      </c>
      <c r="J41" s="230">
        <v>5.5011965791185711</v>
      </c>
      <c r="K41" s="230">
        <v>4.6566424007533458</v>
      </c>
      <c r="L41" s="230">
        <v>4.934331884962277</v>
      </c>
      <c r="M41" s="230">
        <v>4.7363401767032594</v>
      </c>
      <c r="N41" s="230">
        <v>4.1123198355187327</v>
      </c>
      <c r="O41" s="230">
        <v>3.4479592455471861</v>
      </c>
      <c r="P41" s="230">
        <v>2.7798826361705742</v>
      </c>
      <c r="Q41" s="230">
        <v>2.6010899864716488</v>
      </c>
      <c r="R41" s="230">
        <v>2.833673915670659</v>
      </c>
      <c r="S41" s="230">
        <v>3.0005579775353981</v>
      </c>
      <c r="T41" s="230">
        <v>3.2011957354661109</v>
      </c>
      <c r="U41" s="230">
        <v>2.9272308700011131</v>
      </c>
      <c r="V41" s="230">
        <v>2.6046325686002811</v>
      </c>
      <c r="W41" s="230">
        <v>2.26057042860741</v>
      </c>
      <c r="X41" s="230">
        <v>1.8366731448812801</v>
      </c>
      <c r="Y41" s="230">
        <v>1.8041083640760971</v>
      </c>
      <c r="DA41" s="71" t="s">
        <v>3219</v>
      </c>
    </row>
    <row r="42" spans="1:105" ht="12" customHeight="1" x14ac:dyDescent="0.25">
      <c r="A42" s="60" t="s">
        <v>3087</v>
      </c>
      <c r="B42" s="262">
        <v>10.846598574235699</v>
      </c>
      <c r="C42" s="262">
        <v>10.651084776534409</v>
      </c>
      <c r="D42" s="262">
        <v>10.2924142614776</v>
      </c>
      <c r="E42" s="262">
        <v>9.692914032767046</v>
      </c>
      <c r="F42" s="262">
        <v>10.03720058184515</v>
      </c>
      <c r="G42" s="262">
        <v>9.3672721653409372</v>
      </c>
      <c r="H42" s="262">
        <v>7.7279821593752587</v>
      </c>
      <c r="I42" s="262">
        <v>6.9423555581937988</v>
      </c>
      <c r="J42" s="262">
        <v>4.5347049093020093</v>
      </c>
      <c r="K42" s="262">
        <v>3.1748090408288441</v>
      </c>
      <c r="L42" s="262">
        <v>3.593267679683775</v>
      </c>
      <c r="M42" s="262">
        <v>2.4733545751404842</v>
      </c>
      <c r="N42" s="262">
        <v>1.7133290598533211</v>
      </c>
      <c r="O42" s="262">
        <v>1.6065685219080119</v>
      </c>
      <c r="P42" s="262">
        <v>1.759475351357096</v>
      </c>
      <c r="Q42" s="262">
        <v>1.9645696710162479</v>
      </c>
      <c r="R42" s="262">
        <v>1.9174406416093699</v>
      </c>
      <c r="S42" s="262">
        <v>2.1619165657281081</v>
      </c>
      <c r="T42" s="262">
        <v>2.428503217424792</v>
      </c>
      <c r="U42" s="262">
        <v>2.2360418928130832</v>
      </c>
      <c r="V42" s="262">
        <v>2.018009768100296</v>
      </c>
      <c r="W42" s="262">
        <v>2.150647636308411</v>
      </c>
      <c r="X42" s="262">
        <v>2.2741347499393409</v>
      </c>
      <c r="Y42" s="262">
        <v>2.057921782096634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0.34671243977233662</v>
      </c>
      <c r="C45" s="229">
        <v>0.33278423190979189</v>
      </c>
      <c r="D45" s="229">
        <v>0.34639987135325351</v>
      </c>
      <c r="E45" s="229">
        <v>0.30124710326762338</v>
      </c>
      <c r="F45" s="229">
        <v>0.30662026949987081</v>
      </c>
      <c r="G45" s="229">
        <v>0.77369031154260359</v>
      </c>
      <c r="H45" s="229">
        <v>0.42494255865846808</v>
      </c>
      <c r="I45" s="229">
        <v>0.13671422054921739</v>
      </c>
      <c r="J45" s="229">
        <v>0.25940857617447211</v>
      </c>
      <c r="K45" s="229">
        <v>0.1181482339422765</v>
      </c>
      <c r="L45" s="229">
        <v>0.246318655737089</v>
      </c>
      <c r="M45" s="229">
        <v>0.1017876828231115</v>
      </c>
      <c r="N45" s="229">
        <v>9.2598512739389849E-2</v>
      </c>
      <c r="O45" s="229">
        <v>0.1035263534675267</v>
      </c>
      <c r="P45" s="229">
        <v>0.12704872281295809</v>
      </c>
      <c r="Q45" s="229">
        <v>8.8182281684123009E-2</v>
      </c>
      <c r="R45" s="229">
        <v>5.8791239432757679E-2</v>
      </c>
      <c r="S45" s="229">
        <v>6.3731498769412961E-2</v>
      </c>
      <c r="T45" s="229">
        <v>9.0576979312587874E-2</v>
      </c>
      <c r="U45" s="229">
        <v>0.1200354443177621</v>
      </c>
      <c r="V45" s="229">
        <v>0.1525955937765035</v>
      </c>
      <c r="W45" s="229">
        <v>0.17829591544141921</v>
      </c>
      <c r="X45" s="229">
        <v>0.27361905467557002</v>
      </c>
      <c r="Y45" s="229">
        <v>0.30648177273864557</v>
      </c>
      <c r="DA45" s="73" t="s">
        <v>3223</v>
      </c>
    </row>
    <row r="46" spans="1:105" ht="12" customHeight="1" x14ac:dyDescent="0.25">
      <c r="A46" s="64" t="s">
        <v>159</v>
      </c>
      <c r="B46" s="229">
        <v>3.349449847461901</v>
      </c>
      <c r="C46" s="229">
        <v>3.2103341150276128</v>
      </c>
      <c r="D46" s="229">
        <v>3.1640915424665219</v>
      </c>
      <c r="E46" s="229">
        <v>3.5556250844202131</v>
      </c>
      <c r="F46" s="229">
        <v>3.9511752762266572</v>
      </c>
      <c r="G46" s="229">
        <v>3.166841305779434</v>
      </c>
      <c r="H46" s="229">
        <v>2.5951861534617988</v>
      </c>
      <c r="I46" s="229">
        <v>2.3565605383146622</v>
      </c>
      <c r="J46" s="229">
        <v>1.541363771933665</v>
      </c>
      <c r="K46" s="229">
        <v>1.02264774709382</v>
      </c>
      <c r="L46" s="229">
        <v>1.065491325129641</v>
      </c>
      <c r="M46" s="229">
        <v>0.55112749008970296</v>
      </c>
      <c r="N46" s="229">
        <v>0.20085870608094061</v>
      </c>
      <c r="O46" s="229">
        <v>0.22490914022173411</v>
      </c>
      <c r="P46" s="229">
        <v>0.27626727647940019</v>
      </c>
      <c r="Q46" s="229">
        <v>0.24244510707901701</v>
      </c>
      <c r="R46" s="229">
        <v>0.33144359930678641</v>
      </c>
      <c r="S46" s="229">
        <v>0.29907556654637241</v>
      </c>
      <c r="T46" s="229">
        <v>0.26883212705147141</v>
      </c>
      <c r="U46" s="229">
        <v>0.27535684023260509</v>
      </c>
      <c r="V46" s="229">
        <v>0.29598233809331631</v>
      </c>
      <c r="W46" s="229">
        <v>0.59970877664215005</v>
      </c>
      <c r="X46" s="229">
        <v>0.84009761919078629</v>
      </c>
      <c r="Y46" s="229">
        <v>0.62777022023924745</v>
      </c>
      <c r="DA46" s="73" t="s">
        <v>3224</v>
      </c>
    </row>
    <row r="47" spans="1:105" ht="12" customHeight="1" x14ac:dyDescent="0.25">
      <c r="A47" s="64" t="s">
        <v>32</v>
      </c>
      <c r="B47" s="229">
        <v>0.3758112533943106</v>
      </c>
      <c r="C47" s="229">
        <v>0.18036502722497219</v>
      </c>
      <c r="D47" s="229">
        <v>0.18774453906305419</v>
      </c>
      <c r="E47" s="229">
        <v>0</v>
      </c>
      <c r="F47" s="229">
        <v>0</v>
      </c>
      <c r="G47" s="229">
        <v>0</v>
      </c>
      <c r="H47" s="229">
        <v>0</v>
      </c>
      <c r="I47" s="229">
        <v>0.1481949067712118</v>
      </c>
      <c r="J47" s="229">
        <v>0</v>
      </c>
      <c r="K47" s="229">
        <v>0</v>
      </c>
      <c r="L47" s="229">
        <v>0</v>
      </c>
      <c r="M47" s="229">
        <v>0.1096514072845714</v>
      </c>
      <c r="N47" s="229">
        <v>9.9752317301273485E-2</v>
      </c>
      <c r="O47" s="229">
        <v>0</v>
      </c>
      <c r="P47" s="229">
        <v>0</v>
      </c>
      <c r="Q47" s="229">
        <v>5.6070054608243942E-2</v>
      </c>
      <c r="R47" s="229">
        <v>3.8025540691166329E-2</v>
      </c>
      <c r="S47" s="229">
        <v>4.1802243400000071E-2</v>
      </c>
      <c r="T47" s="229">
        <v>2.5698693063755919E-2</v>
      </c>
      <c r="U47" s="229">
        <v>3.2899471377254547E-2</v>
      </c>
      <c r="V47" s="229">
        <v>3.5637236575596407E-2</v>
      </c>
      <c r="W47" s="229">
        <v>2.5389157720763129E-2</v>
      </c>
      <c r="X47" s="229">
        <v>2.003345489983115E-2</v>
      </c>
      <c r="Y47" s="229">
        <v>1.172849198895584E-2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0.19940622254004989</v>
      </c>
      <c r="R48" s="229">
        <v>9.0548493237308306E-3</v>
      </c>
      <c r="S48" s="229">
        <v>3.3897507353180707E-2</v>
      </c>
      <c r="T48" s="229">
        <v>0.19266677278122271</v>
      </c>
      <c r="U48" s="229">
        <v>0.13736611767357451</v>
      </c>
      <c r="V48" s="229">
        <v>5.0632910764163291E-2</v>
      </c>
      <c r="W48" s="229">
        <v>2.9874085249270439E-2</v>
      </c>
      <c r="X48" s="229">
        <v>3.3264335244106928E-2</v>
      </c>
      <c r="Y48" s="229">
        <v>2.02617293813167E-2</v>
      </c>
      <c r="DA48" s="73" t="s">
        <v>3226</v>
      </c>
    </row>
    <row r="49" spans="1:105" ht="12" customHeight="1" x14ac:dyDescent="0.25">
      <c r="A49" s="64" t="s">
        <v>35</v>
      </c>
      <c r="B49" s="229">
        <v>6.5712305465944256</v>
      </c>
      <c r="C49" s="229">
        <v>6.6465087966991101</v>
      </c>
      <c r="D49" s="229">
        <v>6.363799657375754</v>
      </c>
      <c r="E49" s="229">
        <v>5.6700723474481638</v>
      </c>
      <c r="F49" s="229">
        <v>5.5618137396779579</v>
      </c>
      <c r="G49" s="229">
        <v>4.6972344803450188</v>
      </c>
      <c r="H49" s="229">
        <v>4.0597949352094664</v>
      </c>
      <c r="I49" s="229">
        <v>3.7033959216842032</v>
      </c>
      <c r="J49" s="229">
        <v>2.733932561193873</v>
      </c>
      <c r="K49" s="229">
        <v>2.034013059792747</v>
      </c>
      <c r="L49" s="229">
        <v>2.2814576988170461</v>
      </c>
      <c r="M49" s="229">
        <v>1.697942273571861</v>
      </c>
      <c r="N49" s="229">
        <v>1.3063978705860491</v>
      </c>
      <c r="O49" s="229">
        <v>1.263539867124797</v>
      </c>
      <c r="P49" s="229">
        <v>1.3420124884389499</v>
      </c>
      <c r="Q49" s="229">
        <v>1.3658262615383021</v>
      </c>
      <c r="R49" s="229">
        <v>1.4545530038701051</v>
      </c>
      <c r="S49" s="229">
        <v>1.583772654896169</v>
      </c>
      <c r="T49" s="229">
        <v>1.5887229109256999</v>
      </c>
      <c r="U49" s="229">
        <v>1.5378003507900091</v>
      </c>
      <c r="V49" s="229">
        <v>1.479494134061095</v>
      </c>
      <c r="W49" s="229">
        <v>1.3141725598002849</v>
      </c>
      <c r="X49" s="229">
        <v>1.1041268718442161</v>
      </c>
      <c r="Y49" s="229">
        <v>1.088612832637647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0.20339448701272661</v>
      </c>
      <c r="C51" s="229">
        <v>0.28109260567292371</v>
      </c>
      <c r="D51" s="229">
        <v>0.23037865121901241</v>
      </c>
      <c r="E51" s="229">
        <v>0.16596949763104599</v>
      </c>
      <c r="F51" s="229">
        <v>0.2175912964406608</v>
      </c>
      <c r="G51" s="229">
        <v>0.72950606767388215</v>
      </c>
      <c r="H51" s="229">
        <v>0.64805851204552511</v>
      </c>
      <c r="I51" s="229">
        <v>0.59748997087450406</v>
      </c>
      <c r="J51" s="229">
        <v>0</v>
      </c>
      <c r="K51" s="229">
        <v>0</v>
      </c>
      <c r="L51" s="229">
        <v>0</v>
      </c>
      <c r="M51" s="229">
        <v>1.2845721371236679E-2</v>
      </c>
      <c r="N51" s="229">
        <v>1.37216531456679E-2</v>
      </c>
      <c r="O51" s="229">
        <v>1.459316109395496E-2</v>
      </c>
      <c r="P51" s="229">
        <v>1.4146863625786909E-2</v>
      </c>
      <c r="Q51" s="229">
        <v>1.263974356651195E-2</v>
      </c>
      <c r="R51" s="229">
        <v>2.5572408984823759E-2</v>
      </c>
      <c r="S51" s="229">
        <v>0.13963709476297281</v>
      </c>
      <c r="T51" s="229">
        <v>0.26200573429005442</v>
      </c>
      <c r="U51" s="229">
        <v>0.13258366842187841</v>
      </c>
      <c r="V51" s="229">
        <v>3.6675548296213971E-3</v>
      </c>
      <c r="W51" s="229">
        <v>3.2071414545233219E-3</v>
      </c>
      <c r="X51" s="229">
        <v>2.9934140848300451E-3</v>
      </c>
      <c r="Y51" s="229">
        <v>3.0667351108209289E-3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5.6613873826788277</v>
      </c>
      <c r="C54" s="261">
        <f t="shared" si="2"/>
        <v>5.8823118309213189</v>
      </c>
      <c r="D54" s="261">
        <f t="shared" si="2"/>
        <v>5.3865074133848339</v>
      </c>
      <c r="E54" s="261">
        <f t="shared" si="2"/>
        <v>6.1035716177375976</v>
      </c>
      <c r="F54" s="261">
        <f t="shared" si="2"/>
        <v>6.1015348610527731</v>
      </c>
      <c r="G54" s="261">
        <f t="shared" si="2"/>
        <v>5.3468669174834593</v>
      </c>
      <c r="H54" s="261">
        <f t="shared" si="2"/>
        <v>4.9440912370514347</v>
      </c>
      <c r="I54" s="261">
        <f t="shared" si="2"/>
        <v>4.6254584341333196</v>
      </c>
      <c r="J54" s="261">
        <f t="shared" si="2"/>
        <v>3.5384463633907877</v>
      </c>
      <c r="K54" s="261">
        <f t="shared" si="2"/>
        <v>2.8068647017370396</v>
      </c>
      <c r="L54" s="261">
        <f t="shared" si="2"/>
        <v>3.0234894403226358</v>
      </c>
      <c r="M54" s="261">
        <f t="shared" si="2"/>
        <v>2.6430255309055113</v>
      </c>
      <c r="N54" s="261">
        <f t="shared" si="2"/>
        <v>2.0897266545608368</v>
      </c>
      <c r="O54" s="261">
        <f t="shared" si="2"/>
        <v>1.7299400248217478</v>
      </c>
      <c r="P54" s="261">
        <f t="shared" si="2"/>
        <v>1.4632418916629941</v>
      </c>
      <c r="Q54" s="261">
        <f t="shared" si="2"/>
        <v>1.3735769061084897</v>
      </c>
      <c r="R54" s="261">
        <f t="shared" si="2"/>
        <v>1.4809748276673009</v>
      </c>
      <c r="S54" s="261">
        <f t="shared" si="2"/>
        <v>1.5408517180699592</v>
      </c>
      <c r="T54" s="261">
        <f t="shared" si="2"/>
        <v>1.6398608478583094</v>
      </c>
      <c r="U54" s="261">
        <f t="shared" si="2"/>
        <v>1.5242034962669253</v>
      </c>
      <c r="V54" s="261">
        <f t="shared" si="2"/>
        <v>1.3761118916344257</v>
      </c>
      <c r="W54" s="261">
        <f t="shared" si="2"/>
        <v>1.3611556912284124</v>
      </c>
      <c r="X54" s="261">
        <f t="shared" si="2"/>
        <v>1.2623305250066985</v>
      </c>
      <c r="Y54" s="261">
        <f t="shared" si="2"/>
        <v>1.1559916794639713</v>
      </c>
      <c r="DA54" s="70"/>
    </row>
    <row r="55" spans="1:105" ht="12" customHeight="1" x14ac:dyDescent="0.25">
      <c r="A55" s="60" t="s">
        <v>3102</v>
      </c>
      <c r="B55" s="262">
        <v>4.8453423488805303</v>
      </c>
      <c r="C55" s="262">
        <v>5.080976299144436</v>
      </c>
      <c r="D55" s="262">
        <v>4.6121564971608144</v>
      </c>
      <c r="E55" s="262">
        <v>5.3743241669965034</v>
      </c>
      <c r="F55" s="262">
        <v>5.3463849740174014</v>
      </c>
      <c r="G55" s="262">
        <v>4.6421191683669001</v>
      </c>
      <c r="H55" s="262">
        <v>4.3626756513931078</v>
      </c>
      <c r="I55" s="262">
        <v>4.1031495520121561</v>
      </c>
      <c r="J55" s="262">
        <v>3.197277342001295</v>
      </c>
      <c r="K55" s="262">
        <v>2.5680075952170012</v>
      </c>
      <c r="L55" s="262">
        <v>2.753149552195957</v>
      </c>
      <c r="M55" s="262">
        <v>2.4569424280736252</v>
      </c>
      <c r="N55" s="262">
        <v>1.9608241547599601</v>
      </c>
      <c r="O55" s="262">
        <v>1.6090696658067249</v>
      </c>
      <c r="P55" s="262">
        <v>1.330867570557758</v>
      </c>
      <c r="Q55" s="262">
        <v>1.2257722913611859</v>
      </c>
      <c r="R55" s="262">
        <v>1.33671597061832</v>
      </c>
      <c r="S55" s="262">
        <v>1.3781996880465279</v>
      </c>
      <c r="T55" s="262">
        <v>1.457152141845159</v>
      </c>
      <c r="U55" s="262">
        <v>1.355974639127383</v>
      </c>
      <c r="V55" s="262">
        <v>1.22428670531967</v>
      </c>
      <c r="W55" s="262">
        <v>1.199351480346275</v>
      </c>
      <c r="X55" s="262">
        <v>1.0912357475817951</v>
      </c>
      <c r="Y55" s="262">
        <v>1.0011637083971401</v>
      </c>
      <c r="DA55" s="72" t="s">
        <v>3232</v>
      </c>
    </row>
    <row r="56" spans="1:105" ht="12" customHeight="1" x14ac:dyDescent="0.25">
      <c r="A56" s="60" t="s">
        <v>3104</v>
      </c>
      <c r="B56" s="262">
        <v>0.81604503379829718</v>
      </c>
      <c r="C56" s="262">
        <v>0.80133553177688333</v>
      </c>
      <c r="D56" s="262">
        <v>0.77435091622401964</v>
      </c>
      <c r="E56" s="262">
        <v>0.72924745074109421</v>
      </c>
      <c r="F56" s="262">
        <v>0.75514988703537145</v>
      </c>
      <c r="G56" s="262">
        <v>0.70474774911655957</v>
      </c>
      <c r="H56" s="262">
        <v>0.58141558565832674</v>
      </c>
      <c r="I56" s="262">
        <v>0.52230888212116333</v>
      </c>
      <c r="J56" s="262">
        <v>0.34116902138949279</v>
      </c>
      <c r="K56" s="262">
        <v>0.23885710652003839</v>
      </c>
      <c r="L56" s="262">
        <v>0.27033988812667897</v>
      </c>
      <c r="M56" s="262">
        <v>0.18608310283188589</v>
      </c>
      <c r="N56" s="262">
        <v>0.12890249980087681</v>
      </c>
      <c r="O56" s="262">
        <v>0.1208703590150228</v>
      </c>
      <c r="P56" s="262">
        <v>0.13237432110523609</v>
      </c>
      <c r="Q56" s="262">
        <v>0.1478046147473038</v>
      </c>
      <c r="R56" s="262">
        <v>0.14425885704898081</v>
      </c>
      <c r="S56" s="262">
        <v>0.16265203002343129</v>
      </c>
      <c r="T56" s="262">
        <v>0.18270870601315051</v>
      </c>
      <c r="U56" s="262">
        <v>0.1682288571395423</v>
      </c>
      <c r="V56" s="262">
        <v>0.15182518631475581</v>
      </c>
      <c r="W56" s="262">
        <v>0.16180421088213739</v>
      </c>
      <c r="X56" s="262">
        <v>0.17109477742490339</v>
      </c>
      <c r="Y56" s="262">
        <v>0.15482797106683119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2.6084948446821559E-2</v>
      </c>
      <c r="C59" s="229">
        <v>2.5037058200109728E-2</v>
      </c>
      <c r="D59" s="229">
        <v>2.6061432327517502E-2</v>
      </c>
      <c r="E59" s="229">
        <v>2.266435886652966E-2</v>
      </c>
      <c r="F59" s="229">
        <v>2.306860961754513E-2</v>
      </c>
      <c r="G59" s="229">
        <v>5.8208675476559522E-2</v>
      </c>
      <c r="H59" s="229">
        <v>3.1970600024461553E-2</v>
      </c>
      <c r="I59" s="229">
        <v>1.0285709383013221E-2</v>
      </c>
      <c r="J59" s="229">
        <v>1.9516632690242411E-2</v>
      </c>
      <c r="K59" s="229">
        <v>8.8888953436195399E-3</v>
      </c>
      <c r="L59" s="229">
        <v>1.853181108993773E-2</v>
      </c>
      <c r="M59" s="229">
        <v>7.6580074851243778E-3</v>
      </c>
      <c r="N59" s="229">
        <v>6.9666592656594242E-3</v>
      </c>
      <c r="O59" s="229">
        <v>7.7888165618201881E-3</v>
      </c>
      <c r="P59" s="229">
        <v>9.5585246003479455E-3</v>
      </c>
      <c r="Q59" s="229">
        <v>6.6344036376769638E-3</v>
      </c>
      <c r="R59" s="229">
        <v>4.4231653491729906E-3</v>
      </c>
      <c r="S59" s="229">
        <v>4.7948463024009751E-3</v>
      </c>
      <c r="T59" s="229">
        <v>6.8145689764956361E-3</v>
      </c>
      <c r="U59" s="229">
        <v>9.0308798232799064E-3</v>
      </c>
      <c r="V59" s="229">
        <v>1.14805462402385E-2</v>
      </c>
      <c r="W59" s="229">
        <v>1.3414112760482939E-2</v>
      </c>
      <c r="X59" s="229">
        <v>2.0585759599415929E-2</v>
      </c>
      <c r="Y59" s="229">
        <v>2.3058189798518772E-2</v>
      </c>
      <c r="DA59" s="73" t="s">
        <v>3236</v>
      </c>
    </row>
    <row r="60" spans="1:105" ht="12" customHeight="1" x14ac:dyDescent="0.25">
      <c r="A60" s="64" t="s">
        <v>159</v>
      </c>
      <c r="B60" s="229">
        <v>0.25199622676829342</v>
      </c>
      <c r="C60" s="229">
        <v>0.24152983937511821</v>
      </c>
      <c r="D60" s="229">
        <v>0.238050774354848</v>
      </c>
      <c r="E60" s="229">
        <v>0.26750784334195948</v>
      </c>
      <c r="F60" s="229">
        <v>0.2972671054214413</v>
      </c>
      <c r="G60" s="229">
        <v>0.23825765309939309</v>
      </c>
      <c r="H60" s="229">
        <v>0.1952491149939912</v>
      </c>
      <c r="I60" s="229">
        <v>0.17729609065690241</v>
      </c>
      <c r="J60" s="229">
        <v>0.1159646724965766</v>
      </c>
      <c r="K60" s="229">
        <v>7.6939015455334436E-2</v>
      </c>
      <c r="L60" s="229">
        <v>8.0162356749565455E-2</v>
      </c>
      <c r="M60" s="229">
        <v>4.1464137185432168E-2</v>
      </c>
      <c r="N60" s="229">
        <v>1.511162678978864E-2</v>
      </c>
      <c r="O60" s="229">
        <v>1.69210638411336E-2</v>
      </c>
      <c r="P60" s="229">
        <v>2.078499885738435E-2</v>
      </c>
      <c r="Q60" s="229">
        <v>1.824038423165017E-2</v>
      </c>
      <c r="R60" s="229">
        <v>2.493619555913126E-2</v>
      </c>
      <c r="S60" s="229">
        <v>2.250098306304996E-2</v>
      </c>
      <c r="T60" s="229">
        <v>2.0225614574405359E-2</v>
      </c>
      <c r="U60" s="229">
        <v>2.0716502086465589E-2</v>
      </c>
      <c r="V60" s="229">
        <v>2.2268263681001859E-2</v>
      </c>
      <c r="W60" s="229">
        <v>4.5119155609440742E-2</v>
      </c>
      <c r="X60" s="229">
        <v>6.3204836553538785E-2</v>
      </c>
      <c r="Y60" s="229">
        <v>4.7230361397310121E-2</v>
      </c>
      <c r="DA60" s="73" t="s">
        <v>3237</v>
      </c>
    </row>
    <row r="61" spans="1:105" ht="12" customHeight="1" x14ac:dyDescent="0.25">
      <c r="A61" s="64" t="s">
        <v>32</v>
      </c>
      <c r="B61" s="229">
        <v>2.8274200882330569E-2</v>
      </c>
      <c r="C61" s="229">
        <v>1.3569782612537089E-2</v>
      </c>
      <c r="D61" s="229">
        <v>1.4124980995339501E-2</v>
      </c>
      <c r="E61" s="229">
        <v>0</v>
      </c>
      <c r="F61" s="229">
        <v>0</v>
      </c>
      <c r="G61" s="229">
        <v>0</v>
      </c>
      <c r="H61" s="229">
        <v>0</v>
      </c>
      <c r="I61" s="229">
        <v>1.114946007056138E-2</v>
      </c>
      <c r="J61" s="229">
        <v>0</v>
      </c>
      <c r="K61" s="229">
        <v>0</v>
      </c>
      <c r="L61" s="229">
        <v>0</v>
      </c>
      <c r="M61" s="229">
        <v>8.2496356577733965E-3</v>
      </c>
      <c r="N61" s="229">
        <v>7.5048765367729288E-3</v>
      </c>
      <c r="O61" s="229">
        <v>0</v>
      </c>
      <c r="P61" s="229">
        <v>0</v>
      </c>
      <c r="Q61" s="229">
        <v>4.2184367103381007E-3</v>
      </c>
      <c r="R61" s="229">
        <v>2.8608557259811639E-3</v>
      </c>
      <c r="S61" s="229">
        <v>3.144996368652044E-3</v>
      </c>
      <c r="T61" s="229">
        <v>1.9334439922574979E-3</v>
      </c>
      <c r="U61" s="229">
        <v>2.475195338727614E-3</v>
      </c>
      <c r="V61" s="229">
        <v>2.681171403806627E-3</v>
      </c>
      <c r="W61" s="229">
        <v>1.910156066765877E-3</v>
      </c>
      <c r="X61" s="229">
        <v>1.5072191774167631E-3</v>
      </c>
      <c r="Y61" s="229">
        <v>8.8239438161423218E-4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1.500234903122632E-2</v>
      </c>
      <c r="R62" s="229">
        <v>6.812425823496547E-4</v>
      </c>
      <c r="S62" s="229">
        <v>2.5502826848787991E-3</v>
      </c>
      <c r="T62" s="229">
        <v>1.44953057891829E-2</v>
      </c>
      <c r="U62" s="229">
        <v>1.0334754934689E-2</v>
      </c>
      <c r="V62" s="229">
        <v>3.8093725966768621E-3</v>
      </c>
      <c r="W62" s="229">
        <v>2.2475800814498129E-3</v>
      </c>
      <c r="X62" s="229">
        <v>2.5026459117823401E-3</v>
      </c>
      <c r="Y62" s="229">
        <v>1.5243934330771169E-3</v>
      </c>
      <c r="DA62" s="73" t="s">
        <v>3239</v>
      </c>
    </row>
    <row r="63" spans="1:105" ht="12" customHeight="1" x14ac:dyDescent="0.25">
      <c r="A63" s="64" t="s">
        <v>35</v>
      </c>
      <c r="B63" s="229">
        <v>0.49438725115443971</v>
      </c>
      <c r="C63" s="229">
        <v>0.50005081856043443</v>
      </c>
      <c r="D63" s="229">
        <v>0.47878116544519772</v>
      </c>
      <c r="E63" s="229">
        <v>0.42658851516851382</v>
      </c>
      <c r="F63" s="229">
        <v>0.41844366693501878</v>
      </c>
      <c r="G63" s="229">
        <v>0.35339695149931177</v>
      </c>
      <c r="H63" s="229">
        <v>0.30543911738253038</v>
      </c>
      <c r="I63" s="229">
        <v>0.2786253984966171</v>
      </c>
      <c r="J63" s="229">
        <v>0.20568771620267379</v>
      </c>
      <c r="K63" s="229">
        <v>0.15302919572108439</v>
      </c>
      <c r="L63" s="229">
        <v>0.17164572028717581</v>
      </c>
      <c r="M63" s="229">
        <v>0.1277448732467858</v>
      </c>
      <c r="N63" s="229">
        <v>9.8286987128730963E-2</v>
      </c>
      <c r="O63" s="229">
        <v>9.5062560536034818E-2</v>
      </c>
      <c r="P63" s="229">
        <v>0.10096645681045401</v>
      </c>
      <c r="Q63" s="229">
        <v>0.10275808864237999</v>
      </c>
      <c r="R63" s="229">
        <v>0.1094334548366223</v>
      </c>
      <c r="S63" s="229">
        <v>0.1191553094592728</v>
      </c>
      <c r="T63" s="229">
        <v>0.11952774251478621</v>
      </c>
      <c r="U63" s="229">
        <v>0.1156965781158627</v>
      </c>
      <c r="V63" s="229">
        <v>0.11130990350302911</v>
      </c>
      <c r="W63" s="229">
        <v>9.8871916724786291E-2</v>
      </c>
      <c r="X63" s="229">
        <v>8.3069106345646376E-2</v>
      </c>
      <c r="Y63" s="229">
        <v>8.1901905903772734E-2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1.530240654641203E-2</v>
      </c>
      <c r="C65" s="229">
        <v>2.114803302868391E-2</v>
      </c>
      <c r="D65" s="229">
        <v>1.7332563101116919E-2</v>
      </c>
      <c r="E65" s="229">
        <v>1.2486733364091229E-2</v>
      </c>
      <c r="F65" s="229">
        <v>1.6370505061366329E-2</v>
      </c>
      <c r="G65" s="229">
        <v>5.4884469041295222E-2</v>
      </c>
      <c r="H65" s="229">
        <v>4.8756753257343598E-2</v>
      </c>
      <c r="I65" s="229">
        <v>4.4952223514069252E-2</v>
      </c>
      <c r="J65" s="229">
        <v>0</v>
      </c>
      <c r="K65" s="229">
        <v>0</v>
      </c>
      <c r="L65" s="229">
        <v>0</v>
      </c>
      <c r="M65" s="229">
        <v>9.6644925677015785E-4</v>
      </c>
      <c r="N65" s="229">
        <v>1.0323500799248569E-3</v>
      </c>
      <c r="O65" s="229">
        <v>1.0979180760342291E-3</v>
      </c>
      <c r="P65" s="229">
        <v>1.064340837049799E-3</v>
      </c>
      <c r="Q65" s="229">
        <v>9.5095249403224634E-4</v>
      </c>
      <c r="R65" s="229">
        <v>1.923942995723417E-3</v>
      </c>
      <c r="S65" s="229">
        <v>1.0505612145176641E-2</v>
      </c>
      <c r="T65" s="229">
        <v>1.9712030166022888E-2</v>
      </c>
      <c r="U65" s="229">
        <v>9.9749468405174926E-3</v>
      </c>
      <c r="V65" s="229">
        <v>2.7592889000286372E-4</v>
      </c>
      <c r="W65" s="229">
        <v>2.4128963921178591E-4</v>
      </c>
      <c r="X65" s="229">
        <v>2.2520983710320089E-4</v>
      </c>
      <c r="Y65" s="229">
        <v>2.3072615253825151E-4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257.91637925950721</v>
      </c>
      <c r="C68" s="261">
        <v>294.6303010428162</v>
      </c>
      <c r="D68" s="261">
        <v>283.1813752150556</v>
      </c>
      <c r="E68" s="261">
        <v>282.3521667834886</v>
      </c>
      <c r="F68" s="261">
        <v>286.8585939804899</v>
      </c>
      <c r="G68" s="261">
        <v>297.49170945468029</v>
      </c>
      <c r="H68" s="261">
        <v>276.9980875726792</v>
      </c>
      <c r="I68" s="261">
        <v>263.05323924273188</v>
      </c>
      <c r="J68" s="261">
        <v>260.17523761294251</v>
      </c>
      <c r="K68" s="261">
        <v>220.5709940523563</v>
      </c>
      <c r="L68" s="261">
        <v>222.4875626057954</v>
      </c>
      <c r="M68" s="261">
        <v>217.46917973800731</v>
      </c>
      <c r="N68" s="261">
        <v>187.16459769349541</v>
      </c>
      <c r="O68" s="261">
        <v>187.9211436052951</v>
      </c>
      <c r="P68" s="261">
        <v>184.64793782567099</v>
      </c>
      <c r="Q68" s="261">
        <v>188.86866740563821</v>
      </c>
      <c r="R68" s="261">
        <v>191.98718845343021</v>
      </c>
      <c r="S68" s="261">
        <v>201.21253181215889</v>
      </c>
      <c r="T68" s="261">
        <v>212.0369646763597</v>
      </c>
      <c r="U68" s="261">
        <v>202.83676444693339</v>
      </c>
      <c r="V68" s="261">
        <v>221.24512513302781</v>
      </c>
      <c r="W68" s="261">
        <v>280.73584677373623</v>
      </c>
      <c r="X68" s="261">
        <v>300.26208726511862</v>
      </c>
      <c r="Y68" s="261">
        <v>294.04508118785338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1.0000000000000002</v>
      </c>
      <c r="D73" s="232">
        <f t="shared" si="3"/>
        <v>0.99999999999999989</v>
      </c>
      <c r="E73" s="232">
        <f t="shared" si="3"/>
        <v>1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1.0000000000000002</v>
      </c>
      <c r="J73" s="232">
        <f t="shared" si="3"/>
        <v>1</v>
      </c>
      <c r="K73" s="232">
        <f t="shared" si="3"/>
        <v>1</v>
      </c>
      <c r="L73" s="232">
        <f t="shared" si="3"/>
        <v>1.0000000000000002</v>
      </c>
      <c r="M73" s="232">
        <f t="shared" si="3"/>
        <v>0.99999999999999989</v>
      </c>
      <c r="N73" s="232">
        <f t="shared" si="3"/>
        <v>1</v>
      </c>
      <c r="O73" s="232">
        <f t="shared" si="3"/>
        <v>1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0.99999999999999978</v>
      </c>
      <c r="T73" s="232">
        <f t="shared" si="3"/>
        <v>0.99999999999999978</v>
      </c>
      <c r="U73" s="232">
        <f t="shared" si="3"/>
        <v>0.99999999999999978</v>
      </c>
      <c r="V73" s="232">
        <f t="shared" si="3"/>
        <v>1</v>
      </c>
      <c r="W73" s="232">
        <f t="shared" si="3"/>
        <v>1.0000000000000002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9.9318082395163394E-3</v>
      </c>
      <c r="C78" s="300">
        <f t="shared" si="8"/>
        <v>1.0587091541561356E-2</v>
      </c>
      <c r="D78" s="300">
        <f t="shared" si="8"/>
        <v>9.8117018158312402E-3</v>
      </c>
      <c r="E78" s="300">
        <f t="shared" si="8"/>
        <v>1.0424366810178512E-2</v>
      </c>
      <c r="F78" s="300">
        <f t="shared" si="8"/>
        <v>1.0208554846235984E-2</v>
      </c>
      <c r="G78" s="300">
        <f t="shared" si="8"/>
        <v>9.2420179519552906E-3</v>
      </c>
      <c r="H78" s="300">
        <f t="shared" si="8"/>
        <v>8.723719624009833E-3</v>
      </c>
      <c r="I78" s="300">
        <f t="shared" si="8"/>
        <v>8.4560806532637204E-3</v>
      </c>
      <c r="J78" s="300">
        <f t="shared" si="8"/>
        <v>7.1197645131772548E-3</v>
      </c>
      <c r="K78" s="300">
        <f t="shared" si="8"/>
        <v>6.5030670731551958E-3</v>
      </c>
      <c r="L78" s="300">
        <f t="shared" si="8"/>
        <v>6.4090660013175517E-3</v>
      </c>
      <c r="M78" s="300">
        <f t="shared" si="8"/>
        <v>6.2510847137832049E-3</v>
      </c>
      <c r="N78" s="300">
        <f t="shared" si="8"/>
        <v>5.3599854441561999E-3</v>
      </c>
      <c r="O78" s="300">
        <f t="shared" si="8"/>
        <v>5.153972489063535E-3</v>
      </c>
      <c r="P78" s="300">
        <f t="shared" si="8"/>
        <v>4.9819906419438544E-3</v>
      </c>
      <c r="Q78" s="300">
        <f t="shared" si="8"/>
        <v>4.573640312769525E-3</v>
      </c>
      <c r="R78" s="300">
        <f t="shared" si="8"/>
        <v>4.8063208938485197E-3</v>
      </c>
      <c r="S78" s="300">
        <f t="shared" si="8"/>
        <v>4.8698182892094296E-3</v>
      </c>
      <c r="T78" s="300">
        <f t="shared" si="8"/>
        <v>4.7214096735799568E-3</v>
      </c>
      <c r="U78" s="300">
        <f t="shared" si="8"/>
        <v>4.4745268262930326E-3</v>
      </c>
      <c r="V78" s="300">
        <f t="shared" si="8"/>
        <v>4.2080214783899693E-3</v>
      </c>
      <c r="W78" s="300">
        <f t="shared" si="8"/>
        <v>4.1853259588128661E-3</v>
      </c>
      <c r="X78" s="300">
        <f t="shared" si="8"/>
        <v>3.8024461192568758E-3</v>
      </c>
      <c r="Y78" s="300">
        <f t="shared" si="8"/>
        <v>3.3473727415540594E-3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0.15833267422953365</v>
      </c>
      <c r="C79" s="301">
        <f t="shared" si="9"/>
        <v>0.15113569891932788</v>
      </c>
      <c r="D79" s="301">
        <f t="shared" si="9"/>
        <v>0.1523425589756863</v>
      </c>
      <c r="E79" s="301">
        <f t="shared" si="9"/>
        <v>0.14567728939502853</v>
      </c>
      <c r="F79" s="301">
        <f t="shared" si="9"/>
        <v>0.14686407265233933</v>
      </c>
      <c r="G79" s="301">
        <f t="shared" si="9"/>
        <v>0.14409881456508469</v>
      </c>
      <c r="H79" s="301">
        <f t="shared" si="9"/>
        <v>0.13870066959999816</v>
      </c>
      <c r="I79" s="301">
        <f t="shared" si="9"/>
        <v>0.13546004979251891</v>
      </c>
      <c r="J79" s="301">
        <f t="shared" si="9"/>
        <v>0.11730477264658247</v>
      </c>
      <c r="K79" s="301">
        <f t="shared" si="9"/>
        <v>0.11336014119425937</v>
      </c>
      <c r="L79" s="301">
        <f t="shared" si="9"/>
        <v>0.11560923280126205</v>
      </c>
      <c r="M79" s="301">
        <f t="shared" si="9"/>
        <v>0.10952223897288806</v>
      </c>
      <c r="N79" s="301">
        <f t="shared" si="9"/>
        <v>0.10069536050942833</v>
      </c>
      <c r="O79" s="301">
        <f t="shared" si="9"/>
        <v>0.10106325007236533</v>
      </c>
      <c r="P79" s="301">
        <f t="shared" si="9"/>
        <v>0.10410674979248696</v>
      </c>
      <c r="Q79" s="301">
        <f t="shared" si="9"/>
        <v>0.10338222229665686</v>
      </c>
      <c r="R79" s="301">
        <f t="shared" si="9"/>
        <v>0.10731270454399455</v>
      </c>
      <c r="S79" s="301">
        <f t="shared" si="9"/>
        <v>0.10805513855963247</v>
      </c>
      <c r="T79" s="301">
        <f t="shared" si="9"/>
        <v>0.11647946755402115</v>
      </c>
      <c r="U79" s="301">
        <f t="shared" si="9"/>
        <v>0.11495552863203908</v>
      </c>
      <c r="V79" s="301">
        <f t="shared" si="9"/>
        <v>0.10938338804987655</v>
      </c>
      <c r="W79" s="301">
        <f t="shared" si="9"/>
        <v>0.10752051710947089</v>
      </c>
      <c r="X79" s="301">
        <f t="shared" si="9"/>
        <v>0.10680246177473042</v>
      </c>
      <c r="Y79" s="301">
        <f t="shared" si="9"/>
        <v>0.10802274176892294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0.52330153644583977</v>
      </c>
      <c r="C80" s="301">
        <f t="shared" si="10"/>
        <v>0.51634090364038865</v>
      </c>
      <c r="D80" s="301">
        <f t="shared" si="10"/>
        <v>0.51408630454302151</v>
      </c>
      <c r="E80" s="301">
        <f t="shared" si="10"/>
        <v>0.51134034392289851</v>
      </c>
      <c r="F80" s="301">
        <f t="shared" si="10"/>
        <v>0.50987118654472374</v>
      </c>
      <c r="G80" s="301">
        <f t="shared" si="10"/>
        <v>0.5053286276306318</v>
      </c>
      <c r="H80" s="301">
        <f t="shared" si="10"/>
        <v>0.51430901137609453</v>
      </c>
      <c r="I80" s="301">
        <f t="shared" si="10"/>
        <v>0.51674631869426235</v>
      </c>
      <c r="J80" s="301">
        <f t="shared" si="10"/>
        <v>0.52053162824520871</v>
      </c>
      <c r="K80" s="301">
        <f t="shared" si="10"/>
        <v>0.51855235195541716</v>
      </c>
      <c r="L80" s="301">
        <f t="shared" si="10"/>
        <v>0.52099134207379127</v>
      </c>
      <c r="M80" s="301">
        <f t="shared" si="10"/>
        <v>0.52536272398347983</v>
      </c>
      <c r="N80" s="301">
        <f t="shared" si="10"/>
        <v>0.53179348018752004</v>
      </c>
      <c r="O80" s="301">
        <f t="shared" si="10"/>
        <v>0.52746438083830838</v>
      </c>
      <c r="P80" s="301">
        <f t="shared" si="10"/>
        <v>0.52233772689398117</v>
      </c>
      <c r="Q80" s="301">
        <f t="shared" si="10"/>
        <v>0.52058172407861247</v>
      </c>
      <c r="R80" s="301">
        <f t="shared" si="10"/>
        <v>0.52219764777142597</v>
      </c>
      <c r="S80" s="301">
        <f t="shared" si="10"/>
        <v>0.52258901442556949</v>
      </c>
      <c r="T80" s="301">
        <f t="shared" si="10"/>
        <v>0.50839235011746331</v>
      </c>
      <c r="U80" s="301">
        <f t="shared" si="10"/>
        <v>0.51178295099919902</v>
      </c>
      <c r="V80" s="301">
        <f t="shared" si="10"/>
        <v>0.51360087655248099</v>
      </c>
      <c r="W80" s="301">
        <f t="shared" si="10"/>
        <v>0.50455102225901693</v>
      </c>
      <c r="X80" s="301">
        <f t="shared" si="10"/>
        <v>0.49858153097727798</v>
      </c>
      <c r="Y80" s="301">
        <f t="shared" si="10"/>
        <v>0.49613644510730287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0.52330153644583977</v>
      </c>
      <c r="C81" s="302">
        <f t="shared" si="11"/>
        <v>0.51634090364038865</v>
      </c>
      <c r="D81" s="302">
        <f t="shared" si="11"/>
        <v>0.51408630454302151</v>
      </c>
      <c r="E81" s="302">
        <f t="shared" si="11"/>
        <v>0.51134034392289851</v>
      </c>
      <c r="F81" s="302">
        <f t="shared" si="11"/>
        <v>0.50987118654472374</v>
      </c>
      <c r="G81" s="302">
        <f t="shared" si="11"/>
        <v>0.5053286276306318</v>
      </c>
      <c r="H81" s="302">
        <f t="shared" si="11"/>
        <v>0.51430901137609453</v>
      </c>
      <c r="I81" s="302">
        <f t="shared" si="11"/>
        <v>0.51674631869426235</v>
      </c>
      <c r="J81" s="302">
        <f t="shared" si="11"/>
        <v>0.52053162824520871</v>
      </c>
      <c r="K81" s="302">
        <f t="shared" si="11"/>
        <v>0.51855235195541716</v>
      </c>
      <c r="L81" s="302">
        <f t="shared" si="11"/>
        <v>0.52099134207379127</v>
      </c>
      <c r="M81" s="302">
        <f t="shared" si="11"/>
        <v>0.52536272398347983</v>
      </c>
      <c r="N81" s="302">
        <f t="shared" si="11"/>
        <v>0.53179348018752004</v>
      </c>
      <c r="O81" s="302">
        <f t="shared" si="11"/>
        <v>0.52746438083830838</v>
      </c>
      <c r="P81" s="302">
        <f t="shared" si="11"/>
        <v>0.52233772689398117</v>
      </c>
      <c r="Q81" s="302">
        <f t="shared" si="11"/>
        <v>0.52058172407861247</v>
      </c>
      <c r="R81" s="302">
        <f t="shared" si="11"/>
        <v>0.52219764777142597</v>
      </c>
      <c r="S81" s="302">
        <f t="shared" si="11"/>
        <v>0.52258901442556949</v>
      </c>
      <c r="T81" s="302">
        <f t="shared" si="11"/>
        <v>0.50839235011746331</v>
      </c>
      <c r="U81" s="302">
        <f t="shared" si="11"/>
        <v>0.51178295099919902</v>
      </c>
      <c r="V81" s="302">
        <f t="shared" si="11"/>
        <v>0.51360087655248099</v>
      </c>
      <c r="W81" s="302">
        <f t="shared" si="11"/>
        <v>0.50455102225901693</v>
      </c>
      <c r="X81" s="302">
        <f t="shared" si="11"/>
        <v>0.49858153097727798</v>
      </c>
      <c r="Y81" s="302">
        <f t="shared" si="11"/>
        <v>0.49613644510730287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2.6395275407518973E-2</v>
      </c>
      <c r="C83" s="301">
        <f t="shared" si="13"/>
        <v>2.4759626012034429E-2</v>
      </c>
      <c r="D83" s="301">
        <f t="shared" si="13"/>
        <v>2.426328143610931E-2</v>
      </c>
      <c r="E83" s="301">
        <f t="shared" si="13"/>
        <v>2.6633939394083379E-2</v>
      </c>
      <c r="F83" s="301">
        <f t="shared" si="13"/>
        <v>2.6679509572695406E-2</v>
      </c>
      <c r="G83" s="301">
        <f t="shared" si="13"/>
        <v>2.3886451850643708E-2</v>
      </c>
      <c r="H83" s="301">
        <f t="shared" si="13"/>
        <v>2.2700655226383336E-2</v>
      </c>
      <c r="I83" s="301">
        <f t="shared" si="13"/>
        <v>2.225494489766355E-2</v>
      </c>
      <c r="J83" s="301">
        <f t="shared" si="13"/>
        <v>1.7484342553632112E-2</v>
      </c>
      <c r="K83" s="301">
        <f t="shared" si="13"/>
        <v>1.6149485655812222E-2</v>
      </c>
      <c r="L83" s="301">
        <f t="shared" si="13"/>
        <v>1.7127609263282002E-2</v>
      </c>
      <c r="M83" s="301">
        <f t="shared" si="13"/>
        <v>1.4603051813412166E-2</v>
      </c>
      <c r="N83" s="301">
        <f t="shared" si="13"/>
        <v>1.3030003985440191E-2</v>
      </c>
      <c r="O83" s="301">
        <f t="shared" si="13"/>
        <v>1.1144449359399554E-2</v>
      </c>
      <c r="P83" s="301">
        <f t="shared" si="13"/>
        <v>1.0345448616097791E-2</v>
      </c>
      <c r="Q83" s="301">
        <f t="shared" si="13"/>
        <v>1.0072022158486E-2</v>
      </c>
      <c r="R83" s="301">
        <f t="shared" si="13"/>
        <v>1.0261041667700709E-2</v>
      </c>
      <c r="S83" s="301">
        <f t="shared" si="13"/>
        <v>1.0355685863345419E-2</v>
      </c>
      <c r="T83" s="301">
        <f t="shared" si="13"/>
        <v>1.0780976031743413E-2</v>
      </c>
      <c r="U83" s="301">
        <f t="shared" si="13"/>
        <v>1.0482127799688403E-2</v>
      </c>
      <c r="V83" s="301">
        <f t="shared" si="13"/>
        <v>8.9486691315639483E-3</v>
      </c>
      <c r="W83" s="301">
        <f t="shared" si="13"/>
        <v>7.7220095648425626E-3</v>
      </c>
      <c r="X83" s="301">
        <f t="shared" si="13"/>
        <v>7.6209855177398114E-3</v>
      </c>
      <c r="Y83" s="301">
        <f t="shared" si="13"/>
        <v>7.0889114342673224E-3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1.4788983033721234E-2</v>
      </c>
      <c r="C84" s="302">
        <f t="shared" si="14"/>
        <v>1.4226776888619943E-2</v>
      </c>
      <c r="D84" s="302">
        <f t="shared" si="14"/>
        <v>1.3581086138843571E-2</v>
      </c>
      <c r="E84" s="302">
        <f t="shared" si="14"/>
        <v>1.6354041219057702E-2</v>
      </c>
      <c r="F84" s="302">
        <f t="shared" si="14"/>
        <v>1.6182640368597571E-2</v>
      </c>
      <c r="G84" s="302">
        <f t="shared" si="14"/>
        <v>1.4067408302057197E-2</v>
      </c>
      <c r="H84" s="302">
        <f t="shared" si="14"/>
        <v>1.4051051974487203E-2</v>
      </c>
      <c r="I84" s="302">
        <f t="shared" si="14"/>
        <v>1.403127894660516E-2</v>
      </c>
      <c r="J84" s="302">
        <f t="shared" si="14"/>
        <v>1.1679817499562485E-2</v>
      </c>
      <c r="K84" s="302">
        <f t="shared" si="14"/>
        <v>1.1239912157885217E-2</v>
      </c>
      <c r="L84" s="302">
        <f t="shared" si="14"/>
        <v>1.1712274522384726E-2</v>
      </c>
      <c r="M84" s="302">
        <f t="shared" si="14"/>
        <v>1.0734664450275929E-2</v>
      </c>
      <c r="N84" s="302">
        <f t="shared" si="14"/>
        <v>9.8693922117609363E-3</v>
      </c>
      <c r="O84" s="302">
        <f t="shared" si="14"/>
        <v>8.135706817480463E-3</v>
      </c>
      <c r="P84" s="302">
        <f t="shared" si="14"/>
        <v>6.9587983083795567E-3</v>
      </c>
      <c r="Q84" s="302">
        <f t="shared" si="14"/>
        <v>6.3400613396607693E-3</v>
      </c>
      <c r="R84" s="302">
        <f t="shared" si="14"/>
        <v>6.7384924127186826E-3</v>
      </c>
      <c r="S84" s="302">
        <f t="shared" si="14"/>
        <v>6.5796687072780186E-3</v>
      </c>
      <c r="T84" s="302">
        <f t="shared" si="14"/>
        <v>6.6937176122785907E-3</v>
      </c>
      <c r="U84" s="302">
        <f t="shared" si="14"/>
        <v>6.5616888907167837E-3</v>
      </c>
      <c r="V84" s="302">
        <f t="shared" si="14"/>
        <v>5.6503714650576065E-3</v>
      </c>
      <c r="W84" s="302">
        <f t="shared" si="14"/>
        <v>4.8553043646847619E-3</v>
      </c>
      <c r="X84" s="302">
        <f t="shared" si="14"/>
        <v>4.7308993399687027E-3</v>
      </c>
      <c r="Y84" s="302">
        <f t="shared" si="14"/>
        <v>4.4021584108554787E-3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1.1606292373797738E-2</v>
      </c>
      <c r="C85" s="302">
        <f t="shared" si="15"/>
        <v>1.0532849123414482E-2</v>
      </c>
      <c r="D85" s="302">
        <f t="shared" si="15"/>
        <v>1.068219529726574E-2</v>
      </c>
      <c r="E85" s="302">
        <f t="shared" si="15"/>
        <v>1.0279898175025677E-2</v>
      </c>
      <c r="F85" s="302">
        <f t="shared" si="15"/>
        <v>1.0496869204097835E-2</v>
      </c>
      <c r="G85" s="302">
        <f t="shared" si="15"/>
        <v>9.8190435485865125E-3</v>
      </c>
      <c r="H85" s="302">
        <f t="shared" si="15"/>
        <v>8.6496032518961312E-3</v>
      </c>
      <c r="I85" s="302">
        <f t="shared" si="15"/>
        <v>8.2236659510583898E-3</v>
      </c>
      <c r="J85" s="302">
        <f t="shared" si="15"/>
        <v>5.8045250540696277E-3</v>
      </c>
      <c r="K85" s="302">
        <f t="shared" si="15"/>
        <v>4.9095734979270056E-3</v>
      </c>
      <c r="L85" s="302">
        <f t="shared" si="15"/>
        <v>5.4153347408972775E-3</v>
      </c>
      <c r="M85" s="302">
        <f t="shared" si="15"/>
        <v>3.8683873631362368E-3</v>
      </c>
      <c r="N85" s="302">
        <f t="shared" si="15"/>
        <v>3.1606117736792537E-3</v>
      </c>
      <c r="O85" s="302">
        <f t="shared" si="15"/>
        <v>3.0087425419190908E-3</v>
      </c>
      <c r="P85" s="302">
        <f t="shared" si="15"/>
        <v>3.3866503077182352E-3</v>
      </c>
      <c r="Q85" s="302">
        <f t="shared" si="15"/>
        <v>3.7319608188252306E-3</v>
      </c>
      <c r="R85" s="302">
        <f t="shared" si="15"/>
        <v>3.5225492549820275E-3</v>
      </c>
      <c r="S85" s="302">
        <f t="shared" si="15"/>
        <v>3.7760171560674012E-3</v>
      </c>
      <c r="T85" s="302">
        <f t="shared" si="15"/>
        <v>4.0872584194648221E-3</v>
      </c>
      <c r="U85" s="302">
        <f t="shared" si="15"/>
        <v>3.9204389089716194E-3</v>
      </c>
      <c r="V85" s="302">
        <f t="shared" si="15"/>
        <v>3.2982976665063405E-3</v>
      </c>
      <c r="W85" s="302">
        <f t="shared" si="15"/>
        <v>2.8667052001578003E-3</v>
      </c>
      <c r="X85" s="302">
        <f t="shared" si="15"/>
        <v>2.8900861777711086E-3</v>
      </c>
      <c r="Y85" s="302">
        <f t="shared" si="15"/>
        <v>2.6867530234118446E-3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6.0579099295495114E-3</v>
      </c>
      <c r="C87" s="301">
        <f t="shared" si="17"/>
        <v>5.8170134133632943E-3</v>
      </c>
      <c r="D87" s="301">
        <f t="shared" si="17"/>
        <v>5.590498273598055E-3</v>
      </c>
      <c r="E87" s="301">
        <f t="shared" si="17"/>
        <v>6.4731921197497336E-3</v>
      </c>
      <c r="F87" s="301">
        <f t="shared" si="17"/>
        <v>6.3809637815308443E-3</v>
      </c>
      <c r="G87" s="301">
        <f t="shared" si="17"/>
        <v>5.6047393717801458E-3</v>
      </c>
      <c r="H87" s="301">
        <f t="shared" si="17"/>
        <v>5.533712003953228E-3</v>
      </c>
      <c r="I87" s="301">
        <f t="shared" si="17"/>
        <v>5.4791525317257721E-3</v>
      </c>
      <c r="J87" s="301">
        <f t="shared" si="17"/>
        <v>4.5292915370638296E-3</v>
      </c>
      <c r="K87" s="301">
        <f t="shared" si="17"/>
        <v>4.3405787166075653E-3</v>
      </c>
      <c r="L87" s="301">
        <f t="shared" si="17"/>
        <v>4.5566344799439374E-3</v>
      </c>
      <c r="M87" s="301">
        <f t="shared" si="17"/>
        <v>4.1337569093265148E-3</v>
      </c>
      <c r="N87" s="301">
        <f t="shared" si="17"/>
        <v>3.8549598106634468E-3</v>
      </c>
      <c r="O87" s="301">
        <f t="shared" si="17"/>
        <v>3.2397896987725137E-3</v>
      </c>
      <c r="P87" s="301">
        <f t="shared" si="17"/>
        <v>2.8164580986283711E-3</v>
      </c>
      <c r="Q87" s="301">
        <f t="shared" si="17"/>
        <v>2.6092916280176406E-3</v>
      </c>
      <c r="R87" s="301">
        <f t="shared" si="17"/>
        <v>2.7207135713301417E-3</v>
      </c>
      <c r="S87" s="301">
        <f t="shared" si="17"/>
        <v>2.6912613625441032E-3</v>
      </c>
      <c r="T87" s="301">
        <f t="shared" si="17"/>
        <v>2.7599448948916892E-3</v>
      </c>
      <c r="U87" s="301">
        <f t="shared" si="17"/>
        <v>2.6723768956036032E-3</v>
      </c>
      <c r="V87" s="301">
        <f t="shared" si="17"/>
        <v>2.2491598964370675E-3</v>
      </c>
      <c r="W87" s="301">
        <f t="shared" si="17"/>
        <v>1.814352119981271E-3</v>
      </c>
      <c r="X87" s="301">
        <f t="shared" si="17"/>
        <v>1.6042338749705652E-3</v>
      </c>
      <c r="Y87" s="301">
        <f t="shared" si="17"/>
        <v>1.5092236093999993E-3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5.1847092493891803E-3</v>
      </c>
      <c r="C88" s="302">
        <f t="shared" si="18"/>
        <v>5.024573353921453E-3</v>
      </c>
      <c r="D88" s="302">
        <f t="shared" si="18"/>
        <v>4.7868221383805705E-3</v>
      </c>
      <c r="E88" s="302">
        <f t="shared" si="18"/>
        <v>5.6997828526631619E-3</v>
      </c>
      <c r="F88" s="302">
        <f t="shared" si="18"/>
        <v>5.5912306752664304E-3</v>
      </c>
      <c r="G88" s="302">
        <f t="shared" si="18"/>
        <v>4.8660025530777124E-3</v>
      </c>
      <c r="H88" s="302">
        <f t="shared" si="18"/>
        <v>4.8829581542807919E-3</v>
      </c>
      <c r="I88" s="302">
        <f t="shared" si="18"/>
        <v>4.8604441216147966E-3</v>
      </c>
      <c r="J88" s="302">
        <f t="shared" si="18"/>
        <v>4.0925874577607858E-3</v>
      </c>
      <c r="K88" s="302">
        <f t="shared" si="18"/>
        <v>3.9712064158230883E-3</v>
      </c>
      <c r="L88" s="302">
        <f t="shared" si="18"/>
        <v>4.1492111765535468E-3</v>
      </c>
      <c r="M88" s="302">
        <f t="shared" si="18"/>
        <v>3.8427183616297446E-3</v>
      </c>
      <c r="N88" s="302">
        <f t="shared" si="18"/>
        <v>3.6171708370951018E-3</v>
      </c>
      <c r="O88" s="302">
        <f t="shared" si="18"/>
        <v>3.0134266235184127E-3</v>
      </c>
      <c r="P88" s="302">
        <f t="shared" si="18"/>
        <v>2.5616630911511366E-3</v>
      </c>
      <c r="Q88" s="302">
        <f t="shared" si="18"/>
        <v>2.3285171463505389E-3</v>
      </c>
      <c r="R88" s="302">
        <f t="shared" si="18"/>
        <v>2.4556941916449733E-3</v>
      </c>
      <c r="S88" s="302">
        <f t="shared" si="18"/>
        <v>2.4071722975108189E-3</v>
      </c>
      <c r="T88" s="302">
        <f t="shared" si="18"/>
        <v>2.4524395592579722E-3</v>
      </c>
      <c r="U88" s="302">
        <f t="shared" si="18"/>
        <v>2.3774222441449232E-3</v>
      </c>
      <c r="V88" s="302">
        <f t="shared" si="18"/>
        <v>2.0010121096152743E-3</v>
      </c>
      <c r="W88" s="302">
        <f t="shared" si="18"/>
        <v>1.5986752397186153E-3</v>
      </c>
      <c r="X88" s="302">
        <f t="shared" si="18"/>
        <v>1.3867979242918611E-3</v>
      </c>
      <c r="Y88" s="302">
        <f t="shared" si="18"/>
        <v>1.307085450898795E-3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8.7320068016033157E-4</v>
      </c>
      <c r="C89" s="302">
        <f t="shared" si="19"/>
        <v>7.924400594418418E-4</v>
      </c>
      <c r="D89" s="302">
        <f t="shared" si="19"/>
        <v>8.0367613521748469E-4</v>
      </c>
      <c r="E89" s="302">
        <f t="shared" si="19"/>
        <v>7.7340926708657114E-4</v>
      </c>
      <c r="F89" s="302">
        <f t="shared" si="19"/>
        <v>7.8973310626441354E-4</v>
      </c>
      <c r="G89" s="302">
        <f t="shared" si="19"/>
        <v>7.3873681870243357E-4</v>
      </c>
      <c r="H89" s="302">
        <f t="shared" si="19"/>
        <v>6.5075384967243626E-4</v>
      </c>
      <c r="I89" s="302">
        <f t="shared" si="19"/>
        <v>6.1870841011097582E-4</v>
      </c>
      <c r="J89" s="302">
        <f t="shared" si="19"/>
        <v>4.36704079303044E-4</v>
      </c>
      <c r="K89" s="302">
        <f t="shared" si="19"/>
        <v>3.6937230078447683E-4</v>
      </c>
      <c r="L89" s="302">
        <f t="shared" si="19"/>
        <v>4.0742330339039074E-4</v>
      </c>
      <c r="M89" s="302">
        <f t="shared" si="19"/>
        <v>2.9103854769677007E-4</v>
      </c>
      <c r="N89" s="302">
        <f t="shared" si="19"/>
        <v>2.3778897356834509E-4</v>
      </c>
      <c r="O89" s="302">
        <f t="shared" si="19"/>
        <v>2.2636307525410079E-4</v>
      </c>
      <c r="P89" s="302">
        <f t="shared" si="19"/>
        <v>2.5479500747723404E-4</v>
      </c>
      <c r="Q89" s="302">
        <f t="shared" si="19"/>
        <v>2.8077448166710179E-4</v>
      </c>
      <c r="R89" s="302">
        <f t="shared" si="19"/>
        <v>2.650193796851682E-4</v>
      </c>
      <c r="S89" s="302">
        <f t="shared" si="19"/>
        <v>2.84089065033284E-4</v>
      </c>
      <c r="T89" s="302">
        <f t="shared" si="19"/>
        <v>3.0750533563371702E-4</v>
      </c>
      <c r="U89" s="302">
        <f t="shared" si="19"/>
        <v>2.949546514586798E-4</v>
      </c>
      <c r="V89" s="302">
        <f t="shared" si="19"/>
        <v>2.4814778682179364E-4</v>
      </c>
      <c r="W89" s="302">
        <f t="shared" si="19"/>
        <v>2.1567688026265569E-4</v>
      </c>
      <c r="X89" s="302">
        <f t="shared" si="19"/>
        <v>2.1743595067870409E-4</v>
      </c>
      <c r="Y89" s="302">
        <f t="shared" si="19"/>
        <v>2.0213815850120433E-4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0.2759807957480418</v>
      </c>
      <c r="C91" s="301">
        <f t="shared" si="21"/>
        <v>0.29135966647332467</v>
      </c>
      <c r="D91" s="301">
        <f t="shared" si="21"/>
        <v>0.29390565495575349</v>
      </c>
      <c r="E91" s="301">
        <f t="shared" si="21"/>
        <v>0.29945086835806134</v>
      </c>
      <c r="F91" s="301">
        <f t="shared" si="21"/>
        <v>0.29999571260247465</v>
      </c>
      <c r="G91" s="301">
        <f t="shared" si="21"/>
        <v>0.31183934862990437</v>
      </c>
      <c r="H91" s="301">
        <f t="shared" si="21"/>
        <v>0.310032232169561</v>
      </c>
      <c r="I91" s="301">
        <f t="shared" si="21"/>
        <v>0.31160345343056578</v>
      </c>
      <c r="J91" s="301">
        <f t="shared" si="21"/>
        <v>0.33303020050433568</v>
      </c>
      <c r="K91" s="301">
        <f t="shared" si="21"/>
        <v>0.34109437540474863</v>
      </c>
      <c r="L91" s="301">
        <f t="shared" si="21"/>
        <v>0.33530611538040328</v>
      </c>
      <c r="M91" s="301">
        <f t="shared" si="21"/>
        <v>0.34012714360711016</v>
      </c>
      <c r="N91" s="301">
        <f t="shared" si="21"/>
        <v>0.3452662100627919</v>
      </c>
      <c r="O91" s="301">
        <f t="shared" si="21"/>
        <v>0.35193415754209073</v>
      </c>
      <c r="P91" s="301">
        <f t="shared" si="21"/>
        <v>0.35541162595686182</v>
      </c>
      <c r="Q91" s="301">
        <f t="shared" si="21"/>
        <v>0.3587810995254575</v>
      </c>
      <c r="R91" s="301">
        <f t="shared" si="21"/>
        <v>0.35270157155169995</v>
      </c>
      <c r="S91" s="301">
        <f t="shared" si="21"/>
        <v>0.35143908149969888</v>
      </c>
      <c r="T91" s="301">
        <f t="shared" si="21"/>
        <v>0.35686585172830038</v>
      </c>
      <c r="U91" s="301">
        <f t="shared" si="21"/>
        <v>0.35563248884717674</v>
      </c>
      <c r="V91" s="301">
        <f t="shared" si="21"/>
        <v>0.3616098848912514</v>
      </c>
      <c r="W91" s="301">
        <f t="shared" si="21"/>
        <v>0.37420677298787575</v>
      </c>
      <c r="X91" s="301">
        <f t="shared" si="21"/>
        <v>0.38158834173602446</v>
      </c>
      <c r="Y91" s="301">
        <f t="shared" si="21"/>
        <v>0.38389530533855298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1.8726437356228909</v>
      </c>
      <c r="C96" s="320">
        <f>IF(C$5=0,0,C$5/OIS_fec!C$5)</f>
        <v>1.9041889512922325</v>
      </c>
      <c r="D96" s="320">
        <f>IF(D$5=0,0,D$5/OIS_fec!D$5)</f>
        <v>1.8863862182871285</v>
      </c>
      <c r="E96" s="320">
        <f>IF(E$5=0,0,E$5/OIS_fec!E$5)</f>
        <v>1.7669534286786293</v>
      </c>
      <c r="F96" s="320">
        <f>IF(F$5=0,0,F$5/OIS_fec!F$5)</f>
        <v>1.7663735911075082</v>
      </c>
      <c r="G96" s="320">
        <f>IF(G$5=0,0,G$5/OIS_fec!G$5)</f>
        <v>1.7789934006730459</v>
      </c>
      <c r="H96" s="320">
        <f>IF(H$5=0,0,H$5/OIS_fec!H$5)</f>
        <v>1.7337010702472169</v>
      </c>
      <c r="I96" s="320">
        <f>IF(I$5=0,0,I$5/OIS_fec!I$5)</f>
        <v>1.7207438858177495</v>
      </c>
      <c r="J96" s="320">
        <f>IF(J$5=0,0,J$5/OIS_fec!J$5)</f>
        <v>1.6679857540998144</v>
      </c>
      <c r="K96" s="320">
        <f>IF(K$5=0,0,K$5/OIS_fec!K$5)</f>
        <v>1.6308999599278264</v>
      </c>
      <c r="L96" s="320">
        <f>IF(L$5=0,0,L$5/OIS_fec!L$5)</f>
        <v>1.6290829785331067</v>
      </c>
      <c r="M96" s="320">
        <f>IF(M$5=0,0,M$5/OIS_fec!M$5)</f>
        <v>1.5841756029454503</v>
      </c>
      <c r="N96" s="320">
        <f>IF(N$5=0,0,N$5/OIS_fec!N$5)</f>
        <v>1.513403929034582</v>
      </c>
      <c r="O96" s="320">
        <f>IF(O$5=0,0,O$5/OIS_fec!O$5)</f>
        <v>1.5584169805589718</v>
      </c>
      <c r="P96" s="320">
        <f>IF(P$5=0,0,P$5/OIS_fec!P$5)</f>
        <v>1.6010703598647062</v>
      </c>
      <c r="Q96" s="320">
        <f>IF(Q$5=0,0,Q$5/OIS_fec!Q$5)</f>
        <v>1.5285471354218521</v>
      </c>
      <c r="R96" s="320">
        <f>IF(R$5=0,0,R$5/OIS_fec!R$5)</f>
        <v>1.63607963089674</v>
      </c>
      <c r="S96" s="320">
        <f>IF(S$5=0,0,S$5/OIS_fec!S$5)</f>
        <v>1.6189471939895239</v>
      </c>
      <c r="T96" s="320">
        <f>IF(T$5=0,0,T$5/OIS_fec!T$5)</f>
        <v>1.707280582399072</v>
      </c>
      <c r="U96" s="320">
        <f>IF(U$5=0,0,U$5/OIS_fec!U$5)</f>
        <v>1.6934297466963035</v>
      </c>
      <c r="V96" s="320">
        <f>IF(V$5=0,0,V$5/OIS_fec!V$5)</f>
        <v>1.6915434825054954</v>
      </c>
      <c r="W96" s="320">
        <f>IF(W$5=0,0,W$5/OIS_fec!W$5)</f>
        <v>1.7843941359525679</v>
      </c>
      <c r="X96" s="320">
        <f>IF(X$5=0,0,X$5/OIS_fec!X$5)</f>
        <v>1.8134608733003219</v>
      </c>
      <c r="Y96" s="320">
        <f>IF(Y$5=0,0,Y$5/OIS_fec!Y$5)</f>
        <v>1.7906716170492667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0.97948572874274609</v>
      </c>
      <c r="C101" s="332">
        <f>IF(C$10=0,0,C$10/OIS_fec!C$10)</f>
        <v>1.0729872319848903</v>
      </c>
      <c r="D101" s="332">
        <f>IF(D$10=0,0,D$10/OIS_fec!D$10)</f>
        <v>0.95920614215267697</v>
      </c>
      <c r="E101" s="332">
        <f>IF(E$10=0,0,E$10/OIS_fec!E$10)</f>
        <v>0.96520209803493839</v>
      </c>
      <c r="F101" s="332">
        <f>IF(F$10=0,0,F$10/OIS_fec!F$10)</f>
        <v>0.94486021247248952</v>
      </c>
      <c r="G101" s="332">
        <f>IF(G$10=0,0,G$10/OIS_fec!G$10)</f>
        <v>0.83208048051889305</v>
      </c>
      <c r="H101" s="332">
        <f>IF(H$10=0,0,H$10/OIS_fec!H$10)</f>
        <v>0.74258083845409351</v>
      </c>
      <c r="I101" s="332">
        <f>IF(I$10=0,0,I$10/OIS_fec!I$10)</f>
        <v>0.70156823004354774</v>
      </c>
      <c r="J101" s="332">
        <f>IF(J$10=0,0,J$10/OIS_fec!J$10)</f>
        <v>0.55516100298577464</v>
      </c>
      <c r="K101" s="332">
        <f>IF(K$10=0,0,K$10/OIS_fec!K$10)</f>
        <v>0.45353581983724767</v>
      </c>
      <c r="L101" s="332">
        <f>IF(L$10=0,0,L$10/OIS_fec!L$10)</f>
        <v>0.43993977547896407</v>
      </c>
      <c r="M101" s="332">
        <f>IF(M$10=0,0,M$10/OIS_fec!M$10)</f>
        <v>0.40876107467607647</v>
      </c>
      <c r="N101" s="332">
        <f>IF(N$10=0,0,N$10/OIS_fec!N$10)</f>
        <v>0.30452389044365957</v>
      </c>
      <c r="O101" s="332">
        <f>IF(O$10=0,0,O$10/OIS_fec!O$10)</f>
        <v>0.28182676574292809</v>
      </c>
      <c r="P101" s="332">
        <f>IF(P$10=0,0,P$10/OIS_fec!P$10)</f>
        <v>0.26603877812794391</v>
      </c>
      <c r="Q101" s="332">
        <f>IF(Q$10=0,0,Q$10/OIS_fec!Q$10)</f>
        <v>0.22857936943286675</v>
      </c>
      <c r="R101" s="332">
        <f>IF(R$10=0,0,R$10/OIS_fec!R$10)</f>
        <v>0.24793576010662394</v>
      </c>
      <c r="S101" s="332">
        <f>IF(S$10=0,0,S$10/OIS_fec!S$10)</f>
        <v>0.25593454804928445</v>
      </c>
      <c r="T101" s="332">
        <f>IF(T$10=0,0,T$10/OIS_fec!T$10)</f>
        <v>0.24974988300504353</v>
      </c>
      <c r="U101" s="332">
        <f>IF(U$10=0,0,U$10/OIS_fec!U$10)</f>
        <v>0.21908619260924964</v>
      </c>
      <c r="V101" s="332">
        <f>IF(V$10=0,0,V$10/OIS_fec!V$10)</f>
        <v>0.19338109666211667</v>
      </c>
      <c r="W101" s="332">
        <f>IF(W$10=0,0,W$10/OIS_fec!W$10)</f>
        <v>0.20130612432840386</v>
      </c>
      <c r="X101" s="332">
        <f>IF(X$10=0,0,X$10/OIS_fec!X$10)</f>
        <v>0.16687290534390695</v>
      </c>
      <c r="Y101" s="332">
        <f>IF(Y$10=0,0,Y$10/OIS_fec!Y$10)</f>
        <v>0.12672504959564851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1.8444950462460461</v>
      </c>
      <c r="C102" s="348">
        <f>IF(C$16=0,0,C$16/OIS_fec!C$16)</f>
        <v>1.7525762025187919</v>
      </c>
      <c r="D102" s="348">
        <f>IF(D$16=0,0,D$16/OIS_fec!D$16)</f>
        <v>1.8423513136646839</v>
      </c>
      <c r="E102" s="348">
        <f>IF(E$16=0,0,E$16/OIS_fec!E$16)</f>
        <v>1.495413095639645</v>
      </c>
      <c r="F102" s="348">
        <f>IF(F$16=0,0,F$16/OIS_fec!F$16)</f>
        <v>1.5358509321795109</v>
      </c>
      <c r="G102" s="348">
        <f>IF(G$16=0,0,G$16/OIS_fec!G$16)</f>
        <v>1.6279848274704583</v>
      </c>
      <c r="H102" s="348">
        <f>IF(H$16=0,0,H$16/OIS_fec!H$16)</f>
        <v>1.4818905888790743</v>
      </c>
      <c r="I102" s="348">
        <f>IF(I$16=0,0,I$16/OIS_fec!I$16)</f>
        <v>1.3893170029138586</v>
      </c>
      <c r="J102" s="348">
        <f>IF(J$16=0,0,J$16/OIS_fec!J$16)</f>
        <v>1.0683863696744151</v>
      </c>
      <c r="K102" s="348">
        <f>IF(K$16=0,0,K$16/OIS_fec!K$16)</f>
        <v>1.0047730374947337</v>
      </c>
      <c r="L102" s="348">
        <f>IF(L$16=0,0,L$16/OIS_fec!L$16)</f>
        <v>1.0099517550538473</v>
      </c>
      <c r="M102" s="348">
        <f>IF(M$16=0,0,M$16/OIS_fec!M$16)</f>
        <v>0.8928856357460293</v>
      </c>
      <c r="N102" s="348">
        <f>IF(N$16=0,0,N$16/OIS_fec!N$16)</f>
        <v>0.83815769076786362</v>
      </c>
      <c r="O102" s="348">
        <f>IF(O$16=0,0,O$16/OIS_fec!O$16)</f>
        <v>0.93904221816657119</v>
      </c>
      <c r="P102" s="348">
        <f>IF(P$16=0,0,P$16/OIS_fec!P$16)</f>
        <v>1.0921463563969331</v>
      </c>
      <c r="Q102" s="348">
        <f>IF(Q$16=0,0,Q$16/OIS_fec!Q$16)</f>
        <v>0.85785760268206135</v>
      </c>
      <c r="R102" s="348">
        <f>IF(R$16=0,0,R$16/OIS_fec!R$16)</f>
        <v>1.2262132636935292</v>
      </c>
      <c r="S102" s="348">
        <f>IF(S$16=0,0,S$16/OIS_fec!S$16)</f>
        <v>1.1191769960348801</v>
      </c>
      <c r="T102" s="348">
        <f>IF(T$16=0,0,T$16/OIS_fec!T$16)</f>
        <v>1.5242964010295943</v>
      </c>
      <c r="U102" s="348">
        <f>IF(U$16=0,0,U$16/OIS_fec!U$16)</f>
        <v>1.4774001390279181</v>
      </c>
      <c r="V102" s="348">
        <f>IF(V$16=0,0,V$16/OIS_fec!V$16)</f>
        <v>1.3488476280865236</v>
      </c>
      <c r="W102" s="348">
        <f>IF(W$16=0,0,W$16/OIS_fec!W$16)</f>
        <v>1.4968815605641241</v>
      </c>
      <c r="X102" s="348">
        <f>IF(X$16=0,0,X$16/OIS_fec!X$16)</f>
        <v>1.5127026480455346</v>
      </c>
      <c r="Y102" s="348">
        <f>IF(Y$16=0,0,Y$16/OIS_fec!Y$16)</f>
        <v>1.5232499999575859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2.8063895143279303</v>
      </c>
      <c r="C103" s="348">
        <f>IF(C$27=0,0,C$27/OIS_fec!C$27)</f>
        <v>2.7670578816010987</v>
      </c>
      <c r="D103" s="348">
        <f>IF(D$27=0,0,D$27/OIS_fec!D$27)</f>
        <v>2.7649255689047649</v>
      </c>
      <c r="E103" s="348">
        <f>IF(E$27=0,0,E$27/OIS_fec!E$27)</f>
        <v>2.6990234310190653</v>
      </c>
      <c r="F103" s="348">
        <f>IF(F$27=0,0,F$27/OIS_fec!F$27)</f>
        <v>2.7075027469226725</v>
      </c>
      <c r="G103" s="348">
        <f>IF(G$27=0,0,G$27/OIS_fec!G$27)</f>
        <v>2.7137088737267723</v>
      </c>
      <c r="H103" s="348">
        <f>IF(H$27=0,0,H$27/OIS_fec!H$27)</f>
        <v>2.7160788541074576</v>
      </c>
      <c r="I103" s="348">
        <f>IF(I$27=0,0,I$27/OIS_fec!I$27)</f>
        <v>2.7265355122540496</v>
      </c>
      <c r="J103" s="348">
        <f>IF(J$27=0,0,J$27/OIS_fec!J$27)</f>
        <v>2.8068131969237498</v>
      </c>
      <c r="K103" s="348">
        <f>IF(K$27=0,0,K$27/OIS_fec!K$27)</f>
        <v>2.7783877160052888</v>
      </c>
      <c r="L103" s="348">
        <f>IF(L$27=0,0,L$27/OIS_fec!L$27)</f>
        <v>2.7706864335456305</v>
      </c>
      <c r="M103" s="348">
        <f>IF(M$27=0,0,M$27/OIS_fec!M$27)</f>
        <v>2.741797851737465</v>
      </c>
      <c r="N103" s="348">
        <f>IF(N$27=0,0,N$27/OIS_fec!N$27)</f>
        <v>2.7061508180772389</v>
      </c>
      <c r="O103" s="348">
        <f>IF(O$27=0,0,O$27/OIS_fec!O$27)</f>
        <v>2.7170245672253315</v>
      </c>
      <c r="P103" s="348">
        <f>IF(P$27=0,0,P$27/OIS_fec!P$27)</f>
        <v>2.729930797310899</v>
      </c>
      <c r="Q103" s="348">
        <f>IF(Q$27=0,0,Q$27/OIS_fec!Q$27)</f>
        <v>2.7367533533175283</v>
      </c>
      <c r="R103" s="348">
        <f>IF(R$27=0,0,R$27/OIS_fec!R$27)</f>
        <v>2.7250969413675747</v>
      </c>
      <c r="S103" s="348">
        <f>IF(S$27=0,0,S$27/OIS_fec!S$27)</f>
        <v>2.7079923179575944</v>
      </c>
      <c r="T103" s="348">
        <f>IF(T$27=0,0,T$27/OIS_fec!T$27)</f>
        <v>2.7151990964611157</v>
      </c>
      <c r="U103" s="348">
        <f>IF(U$27=0,0,U$27/OIS_fec!U$27)</f>
        <v>2.6889105699212839</v>
      </c>
      <c r="V103" s="348">
        <f>IF(V$27=0,0,V$27/OIS_fec!V$27)</f>
        <v>2.6612377340218325</v>
      </c>
      <c r="W103" s="348">
        <f>IF(W$27=0,0,W$27/OIS_fec!W$27)</f>
        <v>2.6931864721000478</v>
      </c>
      <c r="X103" s="348">
        <f>IF(X$27=0,0,X$27/OIS_fec!X$27)</f>
        <v>2.6974584171362093</v>
      </c>
      <c r="Y103" s="348">
        <f>IF(Y$27=0,0,Y$27/OIS_fec!Y$27)</f>
        <v>2.6539415168609675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1.6320863880402021</v>
      </c>
      <c r="C104" s="348">
        <f>IF(C$35=0,0,C$35/OIS_fec!C$35)</f>
        <v>1.5597437895874746</v>
      </c>
      <c r="D104" s="348">
        <f>IF(D$35=0,0,D$35/OIS_fec!D$35)</f>
        <v>1.6223692565393861</v>
      </c>
      <c r="E104" s="348">
        <f>IF(E$35=0,0,E$35/OIS_fec!E$35)</f>
        <v>1.416522889227074</v>
      </c>
      <c r="F104" s="348">
        <f>IF(F$35=0,0,F$35/OIS_fec!F$35)</f>
        <v>1.4530334346345495</v>
      </c>
      <c r="G104" s="348">
        <f>IF(G$35=0,0,G$35/OIS_fec!G$35)</f>
        <v>1.4876234624292177</v>
      </c>
      <c r="H104" s="348">
        <f>IF(H$35=0,0,H$35/OIS_fec!H$35)</f>
        <v>1.3611777884154894</v>
      </c>
      <c r="I104" s="348">
        <f>IF(I$35=0,0,I$35/OIS_fec!I$35)</f>
        <v>1.3250358405634022</v>
      </c>
      <c r="J104" s="348">
        <f>IF(J$35=0,0,J$35/OIS_fec!J$35)</f>
        <v>1.2019606782512191</v>
      </c>
      <c r="K104" s="348">
        <f>IF(K$35=0,0,K$35/OIS_fec!K$35)</f>
        <v>1.1004017081373743</v>
      </c>
      <c r="L104" s="348">
        <f>IF(L$35=0,0,L$35/OIS_fec!L$35)</f>
        <v>1.1385235218456708</v>
      </c>
      <c r="M104" s="348">
        <f>IF(M$35=0,0,M$35/OIS_fec!M$35)</f>
        <v>0.96642470688261772</v>
      </c>
      <c r="N104" s="348">
        <f>IF(N$35=0,0,N$35/OIS_fec!N$35)</f>
        <v>0.87719649403375444</v>
      </c>
      <c r="O104" s="348">
        <f>IF(O$35=0,0,O$35/OIS_fec!O$35)</f>
        <v>0.93252891547916494</v>
      </c>
      <c r="P104" s="348">
        <f>IF(P$35=0,0,P$35/OIS_fec!P$35)</f>
        <v>1.0861341609578052</v>
      </c>
      <c r="Q104" s="348">
        <f>IF(Q$35=0,0,Q$35/OIS_fec!Q$35)</f>
        <v>1.1705411194818531</v>
      </c>
      <c r="R104" s="348">
        <f>IF(R$35=0,0,R$35/OIS_fec!R$35)</f>
        <v>1.1151378106621075</v>
      </c>
      <c r="S104" s="348">
        <f>IF(S$35=0,0,S$35/OIS_fec!S$35)</f>
        <v>1.1359770876598088</v>
      </c>
      <c r="T104" s="348">
        <f>IF(T$35=0,0,T$35/OIS_fec!T$35)</f>
        <v>1.1264151549224348</v>
      </c>
      <c r="U104" s="348">
        <f>IF(U$35=0,0,U$35/OIS_fec!U$35)</f>
        <v>1.1095213103557375</v>
      </c>
      <c r="V104" s="348">
        <f>IF(V$35=0,0,V$35/OIS_fec!V$35)</f>
        <v>1.0568169814659361</v>
      </c>
      <c r="W104" s="348">
        <f>IF(W$35=0,0,W$35/OIS_fec!W$35)</f>
        <v>1.0810258351309223</v>
      </c>
      <c r="X104" s="348">
        <f>IF(X$35=0,0,X$35/OIS_fec!X$35)</f>
        <v>1.0710724197256587</v>
      </c>
      <c r="Y104" s="348">
        <f>IF(Y$35=0,0,Y$35/OIS_fec!Y$35)</f>
        <v>0.99927321692036453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0.804684475131906</v>
      </c>
      <c r="C105" s="348">
        <f>IF(C$54=0,0,C$54/OIS_fec!C$54)</f>
        <v>0.83112632524195773</v>
      </c>
      <c r="D105" s="348">
        <f>IF(D$54=0,0,D$54/OIS_fec!D$54)</f>
        <v>0.78466014183167687</v>
      </c>
      <c r="E105" s="348">
        <f>IF(E$54=0,0,E$54/OIS_fec!E$54)</f>
        <v>0.78572339925679835</v>
      </c>
      <c r="F105" s="348">
        <f>IF(F$54=0,0,F$54/OIS_fec!F$54)</f>
        <v>0.76995032173177813</v>
      </c>
      <c r="G105" s="348">
        <f>IF(G$54=0,0,G$54/OIS_fec!G$54)</f>
        <v>0.69986591286218069</v>
      </c>
      <c r="H105" s="348">
        <f>IF(H$54=0,0,H$54/OIS_fec!H$54)</f>
        <v>0.68207810850519079</v>
      </c>
      <c r="I105" s="348">
        <f>IF(I$54=0,0,I$54/OIS_fec!I$54)</f>
        <v>0.69657928238697298</v>
      </c>
      <c r="J105" s="348">
        <f>IF(J$54=0,0,J$54/OIS_fec!J$54)</f>
        <v>0.6147792197574502</v>
      </c>
      <c r="K105" s="348">
        <f>IF(K$54=0,0,K$54/OIS_fec!K$54)</f>
        <v>0.58305700850335274</v>
      </c>
      <c r="L105" s="348">
        <f>IF(L$54=0,0,L$54/OIS_fec!L$54)</f>
        <v>0.60779618595783991</v>
      </c>
      <c r="M105" s="348">
        <f>IF(M$54=0,0,M$54/OIS_fec!M$54)</f>
        <v>0.54903398309410201</v>
      </c>
      <c r="N105" s="348">
        <f>IF(N$54=0,0,N$54/OIS_fec!N$54)</f>
        <v>0.49695281556542037</v>
      </c>
      <c r="O105" s="348">
        <f>IF(O$54=0,0,O$54/OIS_fec!O$54)</f>
        <v>0.44386193619739861</v>
      </c>
      <c r="P105" s="348">
        <f>IF(P$54=0,0,P$54/OIS_fec!P$54)</f>
        <v>0.40535153289234455</v>
      </c>
      <c r="Q105" s="348">
        <f>IF(Q$54=0,0,Q$54/OIS_fec!Q$54)</f>
        <v>0.37798519661708124</v>
      </c>
      <c r="R105" s="348">
        <f>IF(R$54=0,0,R$54/OIS_fec!R$54)</f>
        <v>0.40692015439868418</v>
      </c>
      <c r="S105" s="348">
        <f>IF(S$54=0,0,S$54/OIS_fec!S$54)</f>
        <v>0.41390044678308541</v>
      </c>
      <c r="T105" s="348">
        <f>IF(T$54=0,0,T$54/OIS_fec!T$54)</f>
        <v>0.4387457519518666</v>
      </c>
      <c r="U105" s="348">
        <f>IF(U$54=0,0,U$54/OIS_fec!U$54)</f>
        <v>0.42333598871296768</v>
      </c>
      <c r="V105" s="348">
        <f>IF(V$54=0,0,V$54/OIS_fec!V$54)</f>
        <v>0.38183872324271839</v>
      </c>
      <c r="W105" s="348">
        <f>IF(W$54=0,0,W$54/OIS_fec!W$54)</f>
        <v>0.35961357820020395</v>
      </c>
      <c r="X105" s="348">
        <f>IF(X$54=0,0,X$54/OIS_fec!X$54)</f>
        <v>0.33613816229993193</v>
      </c>
      <c r="Y105" s="348">
        <f>IF(Y$54=0,0,Y$54/OIS_fec!Y$54)</f>
        <v>0.31851378790737034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</v>
      </c>
      <c r="C106" s="348">
        <f>IF(C$68=0,0,C$68/OIS_fec!C$68)</f>
        <v>3.1024188000000001</v>
      </c>
      <c r="D106" s="348">
        <f>IF(D$68=0,0,D$68/OIS_fec!D$68)</f>
        <v>3.1024188000000001</v>
      </c>
      <c r="E106" s="348">
        <f>IF(E$68=0,0,E$68/OIS_fec!E$68)</f>
        <v>3.1024188000000006</v>
      </c>
      <c r="F106" s="348">
        <f>IF(F$68=0,0,F$68/OIS_fec!F$68)</f>
        <v>3.1024188000000001</v>
      </c>
      <c r="G106" s="348">
        <f>IF(G$68=0,0,G$68/OIS_fec!G$68)</f>
        <v>3.1024188000000001</v>
      </c>
      <c r="H106" s="348">
        <f>IF(H$68=0,0,H$68/OIS_fec!H$68)</f>
        <v>3.1024188000000006</v>
      </c>
      <c r="I106" s="348">
        <f>IF(I$68=0,0,I$68/OIS_fec!I$68)</f>
        <v>3.1024188000000006</v>
      </c>
      <c r="J106" s="348">
        <f>IF(J$68=0,0,J$68/OIS_fec!J$68)</f>
        <v>3.1024188000000001</v>
      </c>
      <c r="K106" s="348">
        <f>IF(K$68=0,0,K$68/OIS_fec!K$68)</f>
        <v>3.1024188000000001</v>
      </c>
      <c r="L106" s="348">
        <f>IF(L$68=0,0,L$68/OIS_fec!L$68)</f>
        <v>3.1024188000000001</v>
      </c>
      <c r="M106" s="348">
        <f>IF(M$68=0,0,M$68/OIS_fec!M$68)</f>
        <v>3.1024188000000006</v>
      </c>
      <c r="N106" s="348">
        <f>IF(N$68=0,0,N$68/OIS_fec!N$68)</f>
        <v>3.1024188000000001</v>
      </c>
      <c r="O106" s="348">
        <f>IF(O$68=0,0,O$68/OIS_fec!O$68)</f>
        <v>3.1024188000000006</v>
      </c>
      <c r="P106" s="348">
        <f>IF(P$68=0,0,P$68/OIS_fec!P$68)</f>
        <v>3.1024188000000006</v>
      </c>
      <c r="Q106" s="348">
        <f>IF(Q$68=0,0,Q$68/OIS_fec!Q$68)</f>
        <v>3.1024188000000001</v>
      </c>
      <c r="R106" s="348">
        <f>IF(R$68=0,0,R$68/OIS_fec!R$68)</f>
        <v>3.1024187999999997</v>
      </c>
      <c r="S106" s="348">
        <f>IF(S$68=0,0,S$68/OIS_fec!S$68)</f>
        <v>3.1024187999999997</v>
      </c>
      <c r="T106" s="348">
        <f>IF(T$68=0,0,T$68/OIS_fec!T$68)</f>
        <v>3.1024188000000006</v>
      </c>
      <c r="U106" s="348">
        <f>IF(U$68=0,0,U$68/OIS_fec!U$68)</f>
        <v>3.1024187999999993</v>
      </c>
      <c r="V106" s="348">
        <f>IF(V$68=0,0,V$68/OIS_fec!V$68)</f>
        <v>3.1024188000000001</v>
      </c>
      <c r="W106" s="348">
        <f>IF(W$68=0,0,W$68/OIS_fec!W$68)</f>
        <v>3.1024188000000006</v>
      </c>
      <c r="X106" s="348">
        <f>IF(X$68=0,0,X$68/OIS_fec!X$68)</f>
        <v>3.1024188000000001</v>
      </c>
      <c r="Y106" s="348">
        <f>IF(Y$68=0,0,Y$68/OIS_fec!Y$68)</f>
        <v>3.1024188000000001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2025-11-06T10:21:50Z</dcterms:created>
  <dcterms:modified xsi:type="dcterms:W3CDTF">2025-11-06T10:21:50Z</dcterms:modified>
</cp:coreProperties>
</file>